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01007445\Downloads\"/>
    </mc:Choice>
  </mc:AlternateContent>
  <xr:revisionPtr revIDLastSave="0" documentId="8_{9E988D6E-6EEA-4EDE-A296-892824CD81A7}" xr6:coauthVersionLast="47" xr6:coauthVersionMax="47" xr10:uidLastSave="{00000000-0000-0000-0000-000000000000}"/>
  <bookViews>
    <workbookView xWindow="-120" yWindow="-120" windowWidth="20730" windowHeight="11160" firstSheet="1" activeTab="1" xr2:uid="{1CA6E141-5048-4101-B74C-BDE5F0B77F09}"/>
  </bookViews>
  <sheets>
    <sheet name="BANCO" sheetId="1" state="hidden" r:id="rId1"/>
    <sheet name="TABELA" sheetId="3" r:id="rId2"/>
    <sheet name="Planilha1" sheetId="4" r:id="rId3"/>
    <sheet name="PORTE" sheetId="2" state="hidden" r:id="rId4"/>
  </sheets>
  <externalReferences>
    <externalReference r:id="rId5"/>
  </externalReferences>
  <definedNames>
    <definedName name="_xlnm._FilterDatabase" localSheetId="0" hidden="1">BANCO!$A$3:$G$1209</definedName>
    <definedName name="_xlnm._FilterDatabase" localSheetId="2" hidden="1">Planilha1!$A$2:$T$36</definedName>
    <definedName name="_xlnm._FilterDatabase" localSheetId="1" hidden="1">TABELA!$A$2:$T$1209</definedName>
    <definedName name="Porte">PORTE!$A$1:$N$45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09" i="3" l="1"/>
  <c r="T1208" i="3"/>
  <c r="T1207" i="3"/>
  <c r="T1206" i="3"/>
  <c r="T1205" i="3"/>
  <c r="T1204" i="3"/>
  <c r="T1203" i="3"/>
  <c r="T1202" i="3"/>
  <c r="T1201" i="3"/>
  <c r="T1200" i="3"/>
  <c r="T1199" i="3"/>
  <c r="T1198" i="3"/>
  <c r="T1197" i="3"/>
  <c r="T1196" i="3"/>
  <c r="T1195" i="3"/>
  <c r="T1194" i="3"/>
  <c r="T1193" i="3"/>
  <c r="T1192" i="3"/>
  <c r="T1191" i="3"/>
  <c r="T1189" i="3"/>
  <c r="T1188" i="3"/>
  <c r="T1187" i="3"/>
  <c r="T1186" i="3"/>
  <c r="T1185" i="3"/>
  <c r="T1184" i="3"/>
  <c r="T1183" i="3"/>
  <c r="T1182" i="3"/>
  <c r="T1181" i="3"/>
  <c r="T1180" i="3"/>
  <c r="T1179" i="3"/>
  <c r="T1178" i="3"/>
  <c r="T1177" i="3"/>
  <c r="T1176" i="3"/>
  <c r="T1175" i="3"/>
  <c r="T1174" i="3"/>
  <c r="T1173" i="3"/>
  <c r="T1171" i="3"/>
  <c r="T1170" i="3"/>
  <c r="T1169" i="3"/>
  <c r="T1168" i="3"/>
  <c r="T1167" i="3"/>
  <c r="T1166" i="3"/>
  <c r="T1165" i="3"/>
  <c r="T1164" i="3"/>
  <c r="T1163" i="3"/>
  <c r="T1162" i="3"/>
  <c r="T1161" i="3"/>
  <c r="T1160" i="3"/>
  <c r="T1159" i="3"/>
  <c r="T1158" i="3"/>
  <c r="T1157" i="3"/>
  <c r="T1156" i="3"/>
  <c r="T1155" i="3"/>
  <c r="T1153" i="3"/>
  <c r="T1152" i="3"/>
  <c r="T1151" i="3"/>
  <c r="T1150" i="3"/>
  <c r="T1149" i="3"/>
  <c r="T1148" i="3"/>
  <c r="T1147" i="3"/>
  <c r="T1146" i="3"/>
  <c r="T1143" i="3"/>
  <c r="T1142" i="3"/>
  <c r="T1141" i="3"/>
  <c r="T1140" i="3"/>
  <c r="T1139" i="3"/>
  <c r="T1138" i="3"/>
  <c r="T1137" i="3"/>
  <c r="T1136" i="3"/>
  <c r="T1135" i="3"/>
  <c r="T1134" i="3"/>
  <c r="T1133" i="3"/>
  <c r="T1132" i="3"/>
  <c r="T1131" i="3"/>
  <c r="T1130" i="3"/>
  <c r="T1129" i="3"/>
  <c r="T1128" i="3"/>
  <c r="T1127" i="3"/>
  <c r="T1126" i="3"/>
  <c r="T1125" i="3"/>
  <c r="T1124" i="3"/>
  <c r="T1123" i="3"/>
  <c r="T1122" i="3"/>
  <c r="T1121" i="3"/>
  <c r="T1119" i="3"/>
  <c r="T1118" i="3"/>
  <c r="T1117" i="3"/>
  <c r="T1116" i="3"/>
  <c r="T1115" i="3"/>
  <c r="T1113" i="3"/>
  <c r="T1112" i="3"/>
  <c r="T1111" i="3"/>
  <c r="T1110" i="3"/>
  <c r="T1109" i="3"/>
  <c r="T1108" i="3"/>
  <c r="T1107" i="3"/>
  <c r="T1106" i="3"/>
  <c r="T1105" i="3"/>
  <c r="T1104" i="3"/>
  <c r="T1103" i="3"/>
  <c r="T1102" i="3"/>
  <c r="T1101" i="3"/>
  <c r="T1100" i="3"/>
  <c r="T1099" i="3"/>
  <c r="T1098" i="3"/>
  <c r="T1097" i="3"/>
  <c r="T1096" i="3"/>
  <c r="T1095" i="3"/>
  <c r="T1094" i="3"/>
  <c r="T1093" i="3"/>
  <c r="T1092" i="3"/>
  <c r="T1091" i="3"/>
  <c r="T1090" i="3"/>
  <c r="T1089" i="3"/>
  <c r="T1088" i="3"/>
  <c r="T1087" i="3"/>
  <c r="T1086" i="3"/>
  <c r="T1085" i="3"/>
  <c r="T1084" i="3"/>
  <c r="T1083" i="3"/>
  <c r="T1082" i="3"/>
  <c r="T1080" i="3"/>
  <c r="T1079" i="3"/>
  <c r="T1078" i="3"/>
  <c r="T1077" i="3"/>
  <c r="T1075" i="3"/>
  <c r="T1074" i="3"/>
  <c r="T1073" i="3"/>
  <c r="T1072" i="3"/>
  <c r="T1071" i="3"/>
  <c r="T1070" i="3"/>
  <c r="T1069" i="3"/>
  <c r="T1068" i="3"/>
  <c r="T1067" i="3"/>
  <c r="T1066" i="3"/>
  <c r="T1065" i="3"/>
  <c r="T1064" i="3"/>
  <c r="T1063" i="3"/>
  <c r="T1062" i="3"/>
  <c r="T1061" i="3"/>
  <c r="T1060" i="3"/>
  <c r="T1059" i="3"/>
  <c r="T1058" i="3"/>
  <c r="T1057" i="3"/>
  <c r="T1056" i="3"/>
  <c r="T1055" i="3"/>
  <c r="T1054" i="3"/>
  <c r="T1053" i="3"/>
  <c r="T1051" i="3"/>
  <c r="T1050" i="3"/>
  <c r="T1049" i="3"/>
  <c r="T1048" i="3"/>
  <c r="T1047" i="3"/>
  <c r="T1045" i="3"/>
  <c r="T1044" i="3"/>
  <c r="T1043" i="3"/>
  <c r="T1042" i="3"/>
  <c r="T1041" i="3"/>
  <c r="T1040" i="3"/>
  <c r="T1039" i="3"/>
  <c r="T1038" i="3"/>
  <c r="T1037" i="3"/>
  <c r="T1036" i="3"/>
  <c r="T1035" i="3"/>
  <c r="T1034" i="3"/>
  <c r="T1032" i="3"/>
  <c r="T1031" i="3"/>
  <c r="T1030" i="3"/>
  <c r="T1029" i="3"/>
  <c r="T1028" i="3"/>
  <c r="T1027" i="3"/>
  <c r="T1026" i="3"/>
  <c r="T1025" i="3"/>
  <c r="T1024" i="3"/>
  <c r="T1023" i="3"/>
  <c r="T1022" i="3"/>
  <c r="T1021" i="3"/>
  <c r="T1020" i="3"/>
  <c r="T1019" i="3"/>
  <c r="T1018" i="3"/>
  <c r="T1017" i="3"/>
  <c r="T1016" i="3"/>
  <c r="T1015" i="3"/>
  <c r="T1014" i="3"/>
  <c r="T1013" i="3"/>
  <c r="T1012" i="3"/>
  <c r="T1011" i="3"/>
  <c r="T1010" i="3"/>
  <c r="T1009" i="3"/>
  <c r="T1008" i="3"/>
  <c r="T1007" i="3"/>
  <c r="T1005" i="3"/>
  <c r="T1004" i="3"/>
  <c r="T1003" i="3"/>
  <c r="T1002" i="3"/>
  <c r="T1001" i="3"/>
  <c r="T1000" i="3"/>
  <c r="T999" i="3"/>
  <c r="T998" i="3"/>
  <c r="T997" i="3"/>
  <c r="T996" i="3"/>
  <c r="T995" i="3"/>
  <c r="T994" i="3"/>
  <c r="T993" i="3"/>
  <c r="T992" i="3"/>
  <c r="T991" i="3"/>
  <c r="T990" i="3"/>
  <c r="T989" i="3"/>
  <c r="T988" i="3"/>
  <c r="T987" i="3"/>
  <c r="T986" i="3"/>
  <c r="T985" i="3"/>
  <c r="T984" i="3"/>
  <c r="T983" i="3"/>
  <c r="T982" i="3"/>
  <c r="T981" i="3"/>
  <c r="T980" i="3"/>
  <c r="T979" i="3"/>
  <c r="T978" i="3"/>
  <c r="T977" i="3"/>
  <c r="T976" i="3"/>
  <c r="T975" i="3"/>
  <c r="T974" i="3"/>
  <c r="T973" i="3"/>
  <c r="T972" i="3"/>
  <c r="T971" i="3"/>
  <c r="T970" i="3"/>
  <c r="T969" i="3"/>
  <c r="T968" i="3"/>
  <c r="T967" i="3"/>
  <c r="T966" i="3"/>
  <c r="T965" i="3"/>
  <c r="T964" i="3"/>
  <c r="T963" i="3"/>
  <c r="T962" i="3"/>
  <c r="T961" i="3"/>
  <c r="T960" i="3"/>
  <c r="T959" i="3"/>
  <c r="T958" i="3"/>
  <c r="T957" i="3"/>
  <c r="T956" i="3"/>
  <c r="T955" i="3"/>
  <c r="T954" i="3"/>
  <c r="T953" i="3"/>
  <c r="T952" i="3"/>
  <c r="T951" i="3"/>
  <c r="T950" i="3"/>
  <c r="T949" i="3"/>
  <c r="T948" i="3"/>
  <c r="T947" i="3"/>
  <c r="T946" i="3"/>
  <c r="T945" i="3"/>
  <c r="T944" i="3"/>
  <c r="T943" i="3"/>
  <c r="T942" i="3"/>
  <c r="T941" i="3"/>
  <c r="T940" i="3"/>
  <c r="T939" i="3"/>
  <c r="T938" i="3"/>
  <c r="T937" i="3"/>
  <c r="T936" i="3"/>
  <c r="T934" i="3"/>
  <c r="T933" i="3"/>
  <c r="T932" i="3"/>
  <c r="T931" i="3"/>
  <c r="T930" i="3"/>
  <c r="T929" i="3"/>
  <c r="T928" i="3"/>
  <c r="T927" i="3"/>
  <c r="T926" i="3"/>
  <c r="T925" i="3"/>
  <c r="T924" i="3"/>
  <c r="T923" i="3"/>
  <c r="T922" i="3"/>
  <c r="T921" i="3"/>
  <c r="T920" i="3"/>
  <c r="T918" i="3"/>
  <c r="T917" i="3"/>
  <c r="T916" i="3"/>
  <c r="T915" i="3"/>
  <c r="T914" i="3"/>
  <c r="T913" i="3"/>
  <c r="T912" i="3"/>
  <c r="T911" i="3"/>
  <c r="T910" i="3"/>
  <c r="T909" i="3"/>
  <c r="T908" i="3"/>
  <c r="T907" i="3"/>
  <c r="T906" i="3"/>
  <c r="T905" i="3"/>
  <c r="T904" i="3"/>
  <c r="T903" i="3"/>
  <c r="T902" i="3"/>
  <c r="T901" i="3"/>
  <c r="T900" i="3"/>
  <c r="T899" i="3"/>
  <c r="T898" i="3"/>
  <c r="T897" i="3"/>
  <c r="T896" i="3"/>
  <c r="T895" i="3"/>
  <c r="T894" i="3"/>
  <c r="T893" i="3"/>
  <c r="T892" i="3"/>
  <c r="T891" i="3"/>
  <c r="T890" i="3"/>
  <c r="T889" i="3"/>
  <c r="T888" i="3"/>
  <c r="T887" i="3"/>
  <c r="T886" i="3"/>
  <c r="T885" i="3"/>
  <c r="T884" i="3"/>
  <c r="T883" i="3"/>
  <c r="T882" i="3"/>
  <c r="T881" i="3"/>
  <c r="T880" i="3"/>
  <c r="T879" i="3"/>
  <c r="T878" i="3"/>
  <c r="T877" i="3"/>
  <c r="T876" i="3"/>
  <c r="T875" i="3"/>
  <c r="T874" i="3"/>
  <c r="T873" i="3"/>
  <c r="T872" i="3"/>
  <c r="T871" i="3"/>
  <c r="T870" i="3"/>
  <c r="T869" i="3"/>
  <c r="T868" i="3"/>
  <c r="T867" i="3"/>
  <c r="T866" i="3"/>
  <c r="T865" i="3"/>
  <c r="T864" i="3"/>
  <c r="T863" i="3"/>
  <c r="T862" i="3"/>
  <c r="T861" i="3"/>
  <c r="T860" i="3"/>
  <c r="T859" i="3"/>
  <c r="T858" i="3"/>
  <c r="T857" i="3"/>
  <c r="T856" i="3"/>
  <c r="T855" i="3"/>
  <c r="T854" i="3"/>
  <c r="T853" i="3"/>
  <c r="T852" i="3"/>
  <c r="T851" i="3"/>
  <c r="T850" i="3"/>
  <c r="T849" i="3"/>
  <c r="T848" i="3"/>
  <c r="T847" i="3"/>
  <c r="T846" i="3"/>
  <c r="T845" i="3"/>
  <c r="T844" i="3"/>
  <c r="T843" i="3"/>
  <c r="T842" i="3"/>
  <c r="T841" i="3"/>
  <c r="T840" i="3"/>
  <c r="T839" i="3"/>
  <c r="T838" i="3"/>
  <c r="T837" i="3"/>
  <c r="T836" i="3"/>
  <c r="T835" i="3"/>
  <c r="T834" i="3"/>
  <c r="T833" i="3"/>
  <c r="T832" i="3"/>
  <c r="T831" i="3"/>
  <c r="T830" i="3"/>
  <c r="T829" i="3"/>
  <c r="T828" i="3"/>
  <c r="T827" i="3"/>
  <c r="T826" i="3"/>
  <c r="T825" i="3"/>
  <c r="T824" i="3"/>
  <c r="T823" i="3"/>
  <c r="T822" i="3"/>
  <c r="T821" i="3"/>
  <c r="T820" i="3"/>
  <c r="T819" i="3"/>
  <c r="T818" i="3"/>
  <c r="T817" i="3"/>
  <c r="T816" i="3"/>
  <c r="T815" i="3"/>
  <c r="T814" i="3"/>
  <c r="T813" i="3"/>
  <c r="T812" i="3"/>
  <c r="T811" i="3"/>
  <c r="T810" i="3"/>
  <c r="T809" i="3"/>
  <c r="T808" i="3"/>
  <c r="T807" i="3"/>
  <c r="T806" i="3"/>
  <c r="T805" i="3"/>
  <c r="T804" i="3"/>
  <c r="T803" i="3"/>
  <c r="T802" i="3"/>
  <c r="T801" i="3"/>
  <c r="T800" i="3"/>
  <c r="T799" i="3"/>
  <c r="T798" i="3"/>
  <c r="T797" i="3"/>
  <c r="T796" i="3"/>
  <c r="T795" i="3"/>
  <c r="T794" i="3"/>
  <c r="T793" i="3"/>
  <c r="T792" i="3"/>
  <c r="T791" i="3"/>
  <c r="T790" i="3"/>
  <c r="T789" i="3"/>
  <c r="T788" i="3"/>
  <c r="T787" i="3"/>
  <c r="T786" i="3"/>
  <c r="T785" i="3"/>
  <c r="T784" i="3"/>
  <c r="T783" i="3"/>
  <c r="T782" i="3"/>
  <c r="T781" i="3"/>
  <c r="T780" i="3"/>
  <c r="T779" i="3"/>
  <c r="T778" i="3"/>
  <c r="T777" i="3"/>
  <c r="T776" i="3"/>
  <c r="T775" i="3"/>
  <c r="T774" i="3"/>
  <c r="T773" i="3"/>
  <c r="T772" i="3"/>
  <c r="T771" i="3"/>
  <c r="T770" i="3"/>
  <c r="T769" i="3"/>
  <c r="T768" i="3"/>
  <c r="T767" i="3"/>
  <c r="T766" i="3"/>
  <c r="T765" i="3"/>
  <c r="T764" i="3"/>
  <c r="T763" i="3"/>
  <c r="T762" i="3"/>
  <c r="T761" i="3"/>
  <c r="T760" i="3"/>
  <c r="T759" i="3"/>
  <c r="T758" i="3"/>
  <c r="T757" i="3"/>
  <c r="T756" i="3"/>
  <c r="T755" i="3"/>
  <c r="T754" i="3"/>
  <c r="T753" i="3"/>
  <c r="T752" i="3"/>
  <c r="T751" i="3"/>
  <c r="T750" i="3"/>
  <c r="T749" i="3"/>
  <c r="T748" i="3"/>
  <c r="T747" i="3"/>
  <c r="T746" i="3"/>
  <c r="T745" i="3"/>
  <c r="T744" i="3"/>
  <c r="T743" i="3"/>
  <c r="T742" i="3"/>
  <c r="T741" i="3"/>
  <c r="T740" i="3"/>
  <c r="T739" i="3"/>
  <c r="T738" i="3"/>
  <c r="T737" i="3"/>
  <c r="T736" i="3"/>
  <c r="T735" i="3"/>
  <c r="T733" i="3"/>
  <c r="T732" i="3"/>
  <c r="T731" i="3"/>
  <c r="T730" i="3"/>
  <c r="T729" i="3"/>
  <c r="T728" i="3"/>
  <c r="T727" i="3"/>
  <c r="T726" i="3"/>
  <c r="T725" i="3"/>
  <c r="T724" i="3"/>
  <c r="T723" i="3"/>
  <c r="T722" i="3"/>
  <c r="T721" i="3"/>
  <c r="T720" i="3"/>
  <c r="T719" i="3"/>
  <c r="T718" i="3"/>
  <c r="T717" i="3"/>
  <c r="T716" i="3"/>
  <c r="T715" i="3"/>
  <c r="T714" i="3"/>
  <c r="T713" i="3"/>
  <c r="T712" i="3"/>
  <c r="T711" i="3"/>
  <c r="T710" i="3"/>
  <c r="T709" i="3"/>
  <c r="T708" i="3"/>
  <c r="T707" i="3"/>
  <c r="T706" i="3"/>
  <c r="T705" i="3"/>
  <c r="T704" i="3"/>
  <c r="T703" i="3"/>
  <c r="T702" i="3"/>
  <c r="T701" i="3"/>
  <c r="T700" i="3"/>
  <c r="T699" i="3"/>
  <c r="T698" i="3"/>
  <c r="T697" i="3"/>
  <c r="T696" i="3"/>
  <c r="T695" i="3"/>
  <c r="T694" i="3"/>
  <c r="T693" i="3"/>
  <c r="T692" i="3"/>
  <c r="T691" i="3"/>
  <c r="T690" i="3"/>
  <c r="T689" i="3"/>
  <c r="T688" i="3"/>
  <c r="T687" i="3"/>
  <c r="T686" i="3"/>
  <c r="T685" i="3"/>
  <c r="T684" i="3"/>
  <c r="T683" i="3"/>
  <c r="T682" i="3"/>
  <c r="T681" i="3"/>
  <c r="T680" i="3"/>
  <c r="T679" i="3"/>
  <c r="T678" i="3"/>
  <c r="T677" i="3"/>
  <c r="T676" i="3"/>
  <c r="T675" i="3"/>
  <c r="T673" i="3"/>
  <c r="T672" i="3"/>
  <c r="T671" i="3"/>
  <c r="T670" i="3"/>
  <c r="T669" i="3"/>
  <c r="T668" i="3"/>
  <c r="T667" i="3"/>
  <c r="T666" i="3"/>
  <c r="T665" i="3"/>
  <c r="T664" i="3"/>
  <c r="T663" i="3"/>
  <c r="T662" i="3"/>
  <c r="T661" i="3"/>
  <c r="T660" i="3"/>
  <c r="T659" i="3"/>
  <c r="T658" i="3"/>
  <c r="T657" i="3"/>
  <c r="T656" i="3"/>
  <c r="T655" i="3"/>
  <c r="T654" i="3"/>
  <c r="T653" i="3"/>
  <c r="T652" i="3"/>
  <c r="T651" i="3"/>
  <c r="T650" i="3"/>
  <c r="T649" i="3"/>
  <c r="T648" i="3"/>
  <c r="T647" i="3"/>
  <c r="T646" i="3"/>
  <c r="T645" i="3"/>
  <c r="T644" i="3"/>
  <c r="T643" i="3"/>
  <c r="T642" i="3"/>
  <c r="T640" i="3"/>
  <c r="T639" i="3"/>
  <c r="T638" i="3"/>
  <c r="T636" i="3"/>
  <c r="T635" i="3"/>
  <c r="T634" i="3"/>
  <c r="T633" i="3"/>
  <c r="T632" i="3"/>
  <c r="T631" i="3"/>
  <c r="T630" i="3"/>
  <c r="T629" i="3"/>
  <c r="T628" i="3"/>
  <c r="T627" i="3"/>
  <c r="T626" i="3"/>
  <c r="T624" i="3"/>
  <c r="T623" i="3"/>
  <c r="T622" i="3"/>
  <c r="T621" i="3"/>
  <c r="T620" i="3"/>
  <c r="T619" i="3"/>
  <c r="T618" i="3"/>
  <c r="T617" i="3"/>
  <c r="T615" i="3"/>
  <c r="T614" i="3"/>
  <c r="T613" i="3"/>
  <c r="T612" i="3"/>
  <c r="T611" i="3"/>
  <c r="T610" i="3"/>
  <c r="T609" i="3"/>
  <c r="T608" i="3"/>
  <c r="T607" i="3"/>
  <c r="T606" i="3"/>
  <c r="T605" i="3"/>
  <c r="T604" i="3"/>
  <c r="T603" i="3"/>
  <c r="T602" i="3"/>
  <c r="T601" i="3"/>
  <c r="T600" i="3"/>
  <c r="T599" i="3"/>
  <c r="T598" i="3"/>
  <c r="T597" i="3"/>
  <c r="T596" i="3"/>
  <c r="T595" i="3"/>
  <c r="T594" i="3"/>
  <c r="T593" i="3"/>
  <c r="T592" i="3"/>
  <c r="T591" i="3"/>
  <c r="T590" i="3"/>
  <c r="T589" i="3"/>
  <c r="T588" i="3"/>
  <c r="T587" i="3"/>
  <c r="T586" i="3"/>
  <c r="T585" i="3"/>
  <c r="T584" i="3"/>
  <c r="T583" i="3"/>
  <c r="T581" i="3"/>
  <c r="T580" i="3"/>
  <c r="T579" i="3"/>
  <c r="T578" i="3"/>
  <c r="T577" i="3"/>
  <c r="T576" i="3"/>
  <c r="T575" i="3"/>
  <c r="T574" i="3"/>
  <c r="T573" i="3"/>
  <c r="T572" i="3"/>
  <c r="T571" i="3"/>
  <c r="T570" i="3"/>
  <c r="T569" i="3"/>
  <c r="T568" i="3"/>
  <c r="T567" i="3"/>
  <c r="T566" i="3"/>
  <c r="T565" i="3"/>
  <c r="T564" i="3"/>
  <c r="T563" i="3"/>
  <c r="T562" i="3"/>
  <c r="T561" i="3"/>
  <c r="T560" i="3"/>
  <c r="T559" i="3"/>
  <c r="T558" i="3"/>
  <c r="T557" i="3"/>
  <c r="T556" i="3"/>
  <c r="T555" i="3"/>
  <c r="T554" i="3"/>
  <c r="T553" i="3"/>
  <c r="T552" i="3"/>
  <c r="T551" i="3"/>
  <c r="T550" i="3"/>
  <c r="T549" i="3"/>
  <c r="T548" i="3"/>
  <c r="T547" i="3"/>
  <c r="T546" i="3"/>
  <c r="T545" i="3"/>
  <c r="T544" i="3"/>
  <c r="T543" i="3"/>
  <c r="T542" i="3"/>
  <c r="T541" i="3"/>
  <c r="T540" i="3"/>
  <c r="T539" i="3"/>
  <c r="T537" i="3"/>
  <c r="T536" i="3"/>
  <c r="T535" i="3"/>
  <c r="T534" i="3"/>
  <c r="T533" i="3"/>
  <c r="T532" i="3"/>
  <c r="T531" i="3"/>
  <c r="T530" i="3"/>
  <c r="T529" i="3"/>
  <c r="T528" i="3"/>
  <c r="T527" i="3"/>
  <c r="T526" i="3"/>
  <c r="T525" i="3"/>
  <c r="T524" i="3"/>
  <c r="T523" i="3"/>
  <c r="T522" i="3"/>
  <c r="T521" i="3"/>
  <c r="T520" i="3"/>
  <c r="T519" i="3"/>
  <c r="T518" i="3"/>
  <c r="T517" i="3"/>
  <c r="T516" i="3"/>
  <c r="T515" i="3"/>
  <c r="T514" i="3"/>
  <c r="T513" i="3"/>
  <c r="T512" i="3"/>
  <c r="T511" i="3"/>
  <c r="T510" i="3"/>
  <c r="T509" i="3"/>
  <c r="T508" i="3"/>
  <c r="T507" i="3"/>
  <c r="T506" i="3"/>
  <c r="T505" i="3"/>
  <c r="T504" i="3"/>
  <c r="T503" i="3"/>
  <c r="T502" i="3"/>
  <c r="T501" i="3"/>
  <c r="T500" i="3"/>
  <c r="T499" i="3"/>
  <c r="T498" i="3"/>
  <c r="T497" i="3"/>
  <c r="T496" i="3"/>
  <c r="T495" i="3"/>
  <c r="T494" i="3"/>
  <c r="T493" i="3"/>
  <c r="T492" i="3"/>
  <c r="T491" i="3"/>
  <c r="T490" i="3"/>
  <c r="T489" i="3"/>
  <c r="T488" i="3"/>
  <c r="T487" i="3"/>
  <c r="T486" i="3"/>
  <c r="T485" i="3"/>
  <c r="T484" i="3"/>
  <c r="T483" i="3"/>
  <c r="T482" i="3"/>
  <c r="T481" i="3"/>
  <c r="T480" i="3"/>
  <c r="T479" i="3"/>
  <c r="T478" i="3"/>
  <c r="T477" i="3"/>
  <c r="T476" i="3"/>
  <c r="T475" i="3"/>
  <c r="T474" i="3"/>
  <c r="T473" i="3"/>
  <c r="T472" i="3"/>
  <c r="T471" i="3"/>
  <c r="T470" i="3"/>
  <c r="T469" i="3"/>
  <c r="T468" i="3"/>
  <c r="T467" i="3"/>
  <c r="T466" i="3"/>
  <c r="T465" i="3"/>
  <c r="T464" i="3"/>
  <c r="T463" i="3"/>
  <c r="T462" i="3"/>
  <c r="T461" i="3"/>
  <c r="T460" i="3"/>
  <c r="T459" i="3"/>
  <c r="T458" i="3"/>
  <c r="T457" i="3"/>
  <c r="T456" i="3"/>
  <c r="T455" i="3"/>
  <c r="T454" i="3"/>
  <c r="T453" i="3"/>
  <c r="T452" i="3"/>
  <c r="T451" i="3"/>
  <c r="T450" i="3"/>
  <c r="T449" i="3"/>
  <c r="T448" i="3"/>
  <c r="T447" i="3"/>
  <c r="T446" i="3"/>
  <c r="T445" i="3"/>
  <c r="T444" i="3"/>
  <c r="T443" i="3"/>
  <c r="T442" i="3"/>
  <c r="T441" i="3"/>
  <c r="T440" i="3"/>
  <c r="T439" i="3"/>
  <c r="T438" i="3"/>
  <c r="T437" i="3"/>
  <c r="T436" i="3"/>
  <c r="T435" i="3"/>
  <c r="T434" i="3"/>
  <c r="T433" i="3"/>
  <c r="T432" i="3"/>
  <c r="T431" i="3"/>
  <c r="T430" i="3"/>
  <c r="T429" i="3"/>
  <c r="T428" i="3"/>
  <c r="T427" i="3"/>
  <c r="T426" i="3"/>
  <c r="T425" i="3"/>
  <c r="T424" i="3"/>
  <c r="T423" i="3"/>
  <c r="T422" i="3"/>
  <c r="T421" i="3"/>
  <c r="T420" i="3"/>
  <c r="T419" i="3"/>
  <c r="T418" i="3"/>
  <c r="T417" i="3"/>
  <c r="T416" i="3"/>
  <c r="T415" i="3"/>
  <c r="T414" i="3"/>
  <c r="T413" i="3"/>
  <c r="T412" i="3"/>
  <c r="T411" i="3"/>
  <c r="T410" i="3"/>
  <c r="T409" i="3"/>
  <c r="T408" i="3"/>
  <c r="T407" i="3"/>
  <c r="T406" i="3"/>
  <c r="T405" i="3"/>
  <c r="T404" i="3"/>
  <c r="T403" i="3"/>
  <c r="T402" i="3"/>
  <c r="T401" i="3"/>
  <c r="T400" i="3"/>
  <c r="T399" i="3"/>
  <c r="T398" i="3"/>
  <c r="T397" i="3"/>
  <c r="T396" i="3"/>
  <c r="T395" i="3"/>
  <c r="T394" i="3"/>
  <c r="T393" i="3"/>
  <c r="T392" i="3"/>
  <c r="T391" i="3"/>
  <c r="T390" i="3"/>
  <c r="T389" i="3"/>
  <c r="T388" i="3"/>
  <c r="T387" i="3"/>
  <c r="T386" i="3"/>
  <c r="T385" i="3"/>
  <c r="T384" i="3"/>
  <c r="T382" i="3"/>
  <c r="T381" i="3"/>
  <c r="T380" i="3"/>
  <c r="T379" i="3"/>
  <c r="T378" i="3"/>
  <c r="T377" i="3"/>
  <c r="T376" i="3"/>
  <c r="T375" i="3"/>
  <c r="T374" i="3"/>
  <c r="T373" i="3"/>
  <c r="T372" i="3"/>
  <c r="T371" i="3"/>
  <c r="T370" i="3"/>
  <c r="T369" i="3"/>
  <c r="T368" i="3"/>
  <c r="T367" i="3"/>
  <c r="T366" i="3"/>
  <c r="T365" i="3"/>
  <c r="T364" i="3"/>
  <c r="T363" i="3"/>
  <c r="T361" i="3"/>
  <c r="T360" i="3"/>
  <c r="T359" i="3"/>
  <c r="T358" i="3"/>
  <c r="T357" i="3"/>
  <c r="T356" i="3"/>
  <c r="T355" i="3"/>
  <c r="T354" i="3"/>
  <c r="T353" i="3"/>
  <c r="T352" i="3"/>
  <c r="T351" i="3"/>
  <c r="T350" i="3"/>
  <c r="T349" i="3"/>
  <c r="T348" i="3"/>
  <c r="T347" i="3"/>
  <c r="T346" i="3"/>
  <c r="T345" i="3"/>
  <c r="T344" i="3"/>
  <c r="T343" i="3"/>
  <c r="T342" i="3"/>
  <c r="T341" i="3"/>
  <c r="T340" i="3"/>
  <c r="T339" i="3"/>
  <c r="T338" i="3"/>
  <c r="T337" i="3"/>
  <c r="T336" i="3"/>
  <c r="T335" i="3"/>
  <c r="T334" i="3"/>
  <c r="T333" i="3"/>
  <c r="T332" i="3"/>
  <c r="T331" i="3"/>
  <c r="T330" i="3"/>
  <c r="T329" i="3"/>
  <c r="T328" i="3"/>
  <c r="T327" i="3"/>
  <c r="T326" i="3"/>
  <c r="T321" i="3"/>
  <c r="T320" i="3"/>
  <c r="T319" i="3"/>
  <c r="T318" i="3"/>
  <c r="T317" i="3"/>
  <c r="T316" i="3"/>
  <c r="T315" i="3"/>
  <c r="T314" i="3"/>
  <c r="T313" i="3"/>
  <c r="T312" i="3"/>
  <c r="T311" i="3"/>
  <c r="T310" i="3"/>
  <c r="T309" i="3"/>
  <c r="T308" i="3"/>
  <c r="T307" i="3"/>
  <c r="T306" i="3"/>
  <c r="T305" i="3"/>
  <c r="T304" i="3"/>
  <c r="T303" i="3"/>
  <c r="T302" i="3"/>
  <c r="T301" i="3"/>
  <c r="T300" i="3"/>
  <c r="T299" i="3"/>
  <c r="T298" i="3"/>
  <c r="T297" i="3"/>
  <c r="T296" i="3"/>
  <c r="T295" i="3"/>
  <c r="T294" i="3"/>
  <c r="T293" i="3"/>
  <c r="T292" i="3"/>
  <c r="T291" i="3"/>
  <c r="T290" i="3"/>
  <c r="T289" i="3"/>
  <c r="T288" i="3"/>
  <c r="T287" i="3"/>
  <c r="T286" i="3"/>
  <c r="T285" i="3"/>
  <c r="T284" i="3"/>
  <c r="T283" i="3"/>
  <c r="T282" i="3"/>
  <c r="T281" i="3"/>
  <c r="T280" i="3"/>
  <c r="T279" i="3"/>
  <c r="T278" i="3"/>
  <c r="T277" i="3"/>
  <c r="T276" i="3"/>
  <c r="T275" i="3"/>
  <c r="T274" i="3"/>
  <c r="T273" i="3"/>
  <c r="T272" i="3"/>
  <c r="T271" i="3"/>
  <c r="T270" i="3"/>
  <c r="T269" i="3"/>
  <c r="T268" i="3"/>
  <c r="T267" i="3"/>
  <c r="T266" i="3"/>
  <c r="T265" i="3"/>
  <c r="T264" i="3"/>
  <c r="T263" i="3"/>
  <c r="T262" i="3"/>
  <c r="T261" i="3"/>
  <c r="T260" i="3"/>
  <c r="T259" i="3"/>
  <c r="T258" i="3"/>
  <c r="T257" i="3"/>
  <c r="T256" i="3"/>
  <c r="T255" i="3"/>
  <c r="T254" i="3"/>
  <c r="T253" i="3"/>
  <c r="T252" i="3"/>
  <c r="T251" i="3"/>
  <c r="T250" i="3"/>
  <c r="T249" i="3"/>
  <c r="T248" i="3"/>
  <c r="T247" i="3"/>
  <c r="T246" i="3"/>
  <c r="T245" i="3"/>
  <c r="T244" i="3"/>
  <c r="T243" i="3"/>
  <c r="T242" i="3"/>
  <c r="T241" i="3"/>
  <c r="T240" i="3"/>
  <c r="T239" i="3"/>
  <c r="T238" i="3"/>
  <c r="T237" i="3"/>
  <c r="T236" i="3"/>
  <c r="T235" i="3"/>
  <c r="T234" i="3"/>
  <c r="T233" i="3"/>
  <c r="T232" i="3"/>
  <c r="T231" i="3"/>
  <c r="T230" i="3"/>
  <c r="T229" i="3"/>
  <c r="T228" i="3"/>
  <c r="T227" i="3"/>
  <c r="T226" i="3"/>
  <c r="T225" i="3"/>
  <c r="T224" i="3"/>
  <c r="T223" i="3"/>
  <c r="T222" i="3"/>
  <c r="T221" i="3"/>
  <c r="T220" i="3"/>
  <c r="T219" i="3"/>
  <c r="T218" i="3"/>
  <c r="T217" i="3"/>
  <c r="T216" i="3"/>
  <c r="T215" i="3"/>
  <c r="T214" i="3"/>
  <c r="T213" i="3"/>
  <c r="T212" i="3"/>
  <c r="T211" i="3"/>
  <c r="T210" i="3"/>
  <c r="T209" i="3"/>
  <c r="T208" i="3"/>
  <c r="T207" i="3"/>
  <c r="T206" i="3"/>
  <c r="T205" i="3"/>
  <c r="T204" i="3"/>
  <c r="T203" i="3"/>
  <c r="T202" i="3"/>
  <c r="T201" i="3"/>
  <c r="T200" i="3"/>
  <c r="T199" i="3"/>
  <c r="T198" i="3"/>
  <c r="T197" i="3"/>
  <c r="T196" i="3"/>
  <c r="T195" i="3"/>
  <c r="T194" i="3"/>
  <c r="T193" i="3"/>
  <c r="T192" i="3"/>
  <c r="T191" i="3"/>
  <c r="T190" i="3"/>
  <c r="T189" i="3"/>
  <c r="T188" i="3"/>
  <c r="T187" i="3"/>
  <c r="T186" i="3"/>
  <c r="T185" i="3"/>
  <c r="T184" i="3"/>
  <c r="T183" i="3"/>
  <c r="T181" i="3"/>
  <c r="T180" i="3"/>
  <c r="T179" i="3"/>
  <c r="T178" i="3"/>
  <c r="T177" i="3"/>
  <c r="T176" i="3"/>
  <c r="T175" i="3"/>
  <c r="T174" i="3"/>
  <c r="T173" i="3"/>
  <c r="T172" i="3"/>
  <c r="T171" i="3"/>
  <c r="T170" i="3"/>
  <c r="T169" i="3"/>
  <c r="T168" i="3"/>
  <c r="T167" i="3"/>
  <c r="T166" i="3"/>
  <c r="T165" i="3"/>
  <c r="T164" i="3"/>
  <c r="T163" i="3"/>
  <c r="T162" i="3"/>
  <c r="T161" i="3"/>
  <c r="T160" i="3"/>
  <c r="T159" i="3"/>
  <c r="T158" i="3"/>
  <c r="T157" i="3"/>
  <c r="T156" i="3"/>
  <c r="T155" i="3"/>
  <c r="T154" i="3"/>
  <c r="T153" i="3"/>
  <c r="T152" i="3"/>
  <c r="T151" i="3"/>
  <c r="T150" i="3"/>
  <c r="T149" i="3"/>
  <c r="T148" i="3"/>
  <c r="T147" i="3"/>
  <c r="T146" i="3"/>
  <c r="T145" i="3"/>
  <c r="T144" i="3"/>
  <c r="T143" i="3"/>
  <c r="T142" i="3"/>
  <c r="T141" i="3"/>
  <c r="T140" i="3"/>
  <c r="T139" i="3"/>
  <c r="T138" i="3"/>
  <c r="T137" i="3"/>
  <c r="T136" i="3"/>
  <c r="T135" i="3"/>
  <c r="T134" i="3"/>
  <c r="T133" i="3"/>
  <c r="T132" i="3"/>
  <c r="T131" i="3"/>
  <c r="T130" i="3"/>
  <c r="T129" i="3"/>
  <c r="T128" i="3"/>
  <c r="T127" i="3"/>
  <c r="T126" i="3"/>
  <c r="T125" i="3"/>
  <c r="T123" i="3"/>
  <c r="T122" i="3"/>
  <c r="T121" i="3"/>
  <c r="T120" i="3"/>
  <c r="T119" i="3"/>
  <c r="T118" i="3"/>
  <c r="T117" i="3"/>
  <c r="T116" i="3"/>
  <c r="T115" i="3"/>
  <c r="T114" i="3"/>
  <c r="T113" i="3"/>
  <c r="T112" i="3"/>
  <c r="T111" i="3"/>
  <c r="T110" i="3"/>
  <c r="T109" i="3"/>
  <c r="T108" i="3"/>
  <c r="T107" i="3"/>
  <c r="T106" i="3"/>
  <c r="T105" i="3"/>
  <c r="T104" i="3"/>
  <c r="T103" i="3"/>
  <c r="T102" i="3"/>
  <c r="T101" i="3"/>
  <c r="T100" i="3"/>
  <c r="T99" i="3"/>
  <c r="T98" i="3"/>
  <c r="T97" i="3"/>
  <c r="T96" i="3"/>
  <c r="T95" i="3"/>
  <c r="T94" i="3"/>
  <c r="T93" i="3"/>
  <c r="T92" i="3"/>
  <c r="T91" i="3"/>
  <c r="T90" i="3"/>
  <c r="T89" i="3"/>
  <c r="T88" i="3"/>
  <c r="T87" i="3"/>
  <c r="T86" i="3"/>
  <c r="T85" i="3"/>
  <c r="T84" i="3"/>
  <c r="T83" i="3"/>
  <c r="T82" i="3"/>
  <c r="T81" i="3"/>
  <c r="T80" i="3"/>
  <c r="T79" i="3"/>
  <c r="T78" i="3"/>
  <c r="T77" i="3"/>
  <c r="T76" i="3"/>
  <c r="T75" i="3"/>
  <c r="T74" i="3"/>
  <c r="T73" i="3"/>
  <c r="T72" i="3"/>
  <c r="T71" i="3"/>
  <c r="T70" i="3"/>
  <c r="T69" i="3"/>
  <c r="T68" i="3"/>
  <c r="T67" i="3"/>
  <c r="T66" i="3"/>
  <c r="T65" i="3"/>
  <c r="T64" i="3"/>
  <c r="T63" i="3"/>
  <c r="T62" i="3"/>
  <c r="T61" i="3"/>
  <c r="T60" i="3"/>
  <c r="T59" i="3"/>
  <c r="T58" i="3"/>
  <c r="T57" i="3"/>
  <c r="T56" i="3"/>
  <c r="T55" i="3"/>
  <c r="T54" i="3"/>
  <c r="T4"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36" i="4"/>
  <c r="S36" i="4"/>
  <c r="R36" i="4"/>
  <c r="Q36" i="4"/>
  <c r="P36" i="4"/>
  <c r="O36" i="4"/>
  <c r="N36" i="4"/>
  <c r="M36" i="4"/>
  <c r="L36" i="4"/>
  <c r="K36" i="4"/>
  <c r="J36" i="4"/>
  <c r="I36" i="4"/>
  <c r="H36" i="4"/>
  <c r="G36" i="4"/>
  <c r="F36" i="4"/>
  <c r="T124" i="3"/>
  <c r="T182" i="3"/>
  <c r="T322" i="3"/>
  <c r="T324" i="3"/>
  <c r="T383" i="3"/>
  <c r="T538" i="3"/>
  <c r="T616" i="3"/>
  <c r="T625" i="3"/>
  <c r="T637" i="3"/>
  <c r="T641" i="3"/>
  <c r="T734" i="3"/>
  <c r="T1006" i="3"/>
  <c r="T1046" i="3"/>
  <c r="S53" i="3"/>
  <c r="S182" i="3"/>
  <c r="S322" i="3"/>
  <c r="S323" i="3"/>
  <c r="S324" i="3"/>
  <c r="S325" i="3"/>
  <c r="S362" i="3"/>
  <c r="S383" i="3"/>
  <c r="S538" i="3"/>
  <c r="S582" i="3"/>
  <c r="S616" i="3"/>
  <c r="S625" i="3"/>
  <c r="S637" i="3"/>
  <c r="S641" i="3"/>
  <c r="S674" i="3"/>
  <c r="S734" i="3"/>
  <c r="S919" i="3"/>
  <c r="S935" i="3"/>
  <c r="S1006" i="3"/>
  <c r="S1033" i="3"/>
  <c r="S1046" i="3"/>
  <c r="S1052" i="3"/>
  <c r="S1076" i="3"/>
  <c r="S1081" i="3"/>
  <c r="S1114" i="3"/>
  <c r="S1120" i="3"/>
  <c r="S1144" i="3"/>
  <c r="S1145" i="3"/>
  <c r="S1154" i="3"/>
  <c r="S1172" i="3"/>
  <c r="S1190" i="3"/>
  <c r="G4" i="1"/>
  <c r="H4" i="1"/>
  <c r="I4" i="1"/>
  <c r="J4" i="1"/>
  <c r="K4" i="1"/>
  <c r="L4" i="1"/>
  <c r="M4" i="1"/>
  <c r="N4" i="1"/>
  <c r="O4" i="1"/>
  <c r="P4" i="1"/>
  <c r="Q4" i="1"/>
  <c r="R4" i="1"/>
  <c r="G5" i="1"/>
  <c r="H5" i="1"/>
  <c r="I5" i="1"/>
  <c r="J5" i="1"/>
  <c r="K5" i="1"/>
  <c r="L5" i="1"/>
  <c r="M5" i="1"/>
  <c r="N5" i="1"/>
  <c r="O5" i="1"/>
  <c r="P5" i="1"/>
  <c r="Q5" i="1"/>
  <c r="R5" i="1"/>
  <c r="G6" i="1"/>
  <c r="H6" i="1"/>
  <c r="I6" i="1"/>
  <c r="J6" i="1"/>
  <c r="K6" i="1"/>
  <c r="L6" i="1"/>
  <c r="M6" i="1"/>
  <c r="N6" i="1"/>
  <c r="O6" i="1"/>
  <c r="P6" i="1"/>
  <c r="Q6" i="1"/>
  <c r="R6" i="1"/>
  <c r="G7" i="1"/>
  <c r="H7" i="1"/>
  <c r="I7" i="1"/>
  <c r="J7" i="1"/>
  <c r="K7" i="1"/>
  <c r="L7" i="1"/>
  <c r="M7" i="1"/>
  <c r="N7" i="1"/>
  <c r="O7" i="1"/>
  <c r="P7" i="1"/>
  <c r="Q7" i="1"/>
  <c r="R7" i="1"/>
  <c r="G8" i="1"/>
  <c r="H8" i="1"/>
  <c r="I8" i="1"/>
  <c r="J8" i="1"/>
  <c r="K8" i="1"/>
  <c r="L8" i="1"/>
  <c r="M8" i="1"/>
  <c r="N8" i="1"/>
  <c r="O8" i="1"/>
  <c r="P8" i="1"/>
  <c r="Q8" i="1"/>
  <c r="R8" i="1"/>
  <c r="G9" i="1"/>
  <c r="H9" i="1"/>
  <c r="I9" i="1"/>
  <c r="J9" i="1"/>
  <c r="K9" i="1"/>
  <c r="L9" i="1"/>
  <c r="M9" i="1"/>
  <c r="N9" i="1"/>
  <c r="O9" i="1"/>
  <c r="P9" i="1"/>
  <c r="Q9" i="1"/>
  <c r="R9" i="1"/>
  <c r="G10" i="1"/>
  <c r="H10" i="1"/>
  <c r="I10" i="1"/>
  <c r="J10" i="1"/>
  <c r="K10" i="1"/>
  <c r="L10" i="1"/>
  <c r="M10" i="1"/>
  <c r="N10" i="1"/>
  <c r="O10" i="1"/>
  <c r="P10" i="1"/>
  <c r="Q10" i="1"/>
  <c r="R10" i="1"/>
  <c r="G11" i="1"/>
  <c r="H11" i="1"/>
  <c r="I11" i="1"/>
  <c r="J11" i="1"/>
  <c r="K11" i="1"/>
  <c r="L11" i="1"/>
  <c r="M11" i="1"/>
  <c r="N11" i="1"/>
  <c r="O11" i="1"/>
  <c r="P11" i="1"/>
  <c r="Q11" i="1"/>
  <c r="R11" i="1"/>
  <c r="G12" i="1"/>
  <c r="H12" i="1"/>
  <c r="I12" i="1"/>
  <c r="J12" i="1"/>
  <c r="K12" i="1"/>
  <c r="L12" i="1"/>
  <c r="M12" i="1"/>
  <c r="N12" i="1"/>
  <c r="O12" i="1"/>
  <c r="P12" i="1"/>
  <c r="Q12" i="1"/>
  <c r="R12" i="1"/>
  <c r="G13" i="1"/>
  <c r="H13" i="1"/>
  <c r="I13" i="1"/>
  <c r="J13" i="1"/>
  <c r="K13" i="1"/>
  <c r="L13" i="1"/>
  <c r="M13" i="1"/>
  <c r="N13" i="1"/>
  <c r="O13" i="1"/>
  <c r="P13" i="1"/>
  <c r="Q13" i="1"/>
  <c r="R13" i="1"/>
  <c r="G14" i="1"/>
  <c r="H14" i="1"/>
  <c r="I14" i="1"/>
  <c r="J14" i="1"/>
  <c r="K14" i="1"/>
  <c r="L14" i="1"/>
  <c r="M14" i="1"/>
  <c r="N14" i="1"/>
  <c r="O14" i="1"/>
  <c r="P14" i="1"/>
  <c r="Q14" i="1"/>
  <c r="R14" i="1"/>
  <c r="G15" i="1"/>
  <c r="H15" i="1"/>
  <c r="I15" i="1"/>
  <c r="J15" i="1"/>
  <c r="K15" i="1"/>
  <c r="L15" i="1"/>
  <c r="M15" i="1"/>
  <c r="N15" i="1"/>
  <c r="O15" i="1"/>
  <c r="P15" i="1"/>
  <c r="Q15" i="1"/>
  <c r="R15" i="1"/>
  <c r="G16" i="1"/>
  <c r="H16" i="1"/>
  <c r="I16" i="1"/>
  <c r="J16" i="1"/>
  <c r="K16" i="1"/>
  <c r="L16" i="1"/>
  <c r="M16" i="1"/>
  <c r="N16" i="1"/>
  <c r="O16" i="1"/>
  <c r="P16" i="1"/>
  <c r="Q16" i="1"/>
  <c r="R16" i="1"/>
  <c r="G17" i="1"/>
  <c r="H17" i="1"/>
  <c r="I17" i="1"/>
  <c r="J17" i="1"/>
  <c r="K17" i="1"/>
  <c r="L17" i="1"/>
  <c r="M17" i="1"/>
  <c r="N17" i="1"/>
  <c r="O17" i="1"/>
  <c r="P17" i="1"/>
  <c r="Q17" i="1"/>
  <c r="R17" i="1"/>
  <c r="G18" i="1"/>
  <c r="H18" i="1"/>
  <c r="I18" i="1"/>
  <c r="J18" i="1"/>
  <c r="K18" i="1"/>
  <c r="L18" i="1"/>
  <c r="M18" i="1"/>
  <c r="N18" i="1"/>
  <c r="O18" i="1"/>
  <c r="P18" i="1"/>
  <c r="Q18" i="1"/>
  <c r="R18" i="1"/>
  <c r="G19" i="1"/>
  <c r="H19" i="1"/>
  <c r="I19" i="1"/>
  <c r="J19" i="1"/>
  <c r="K19" i="1"/>
  <c r="L19" i="1"/>
  <c r="M19" i="1"/>
  <c r="N19" i="1"/>
  <c r="O19" i="1"/>
  <c r="P19" i="1"/>
  <c r="Q19" i="1"/>
  <c r="R19" i="1"/>
  <c r="G20" i="1"/>
  <c r="H20" i="1"/>
  <c r="I20" i="1"/>
  <c r="J20" i="1"/>
  <c r="K20" i="1"/>
  <c r="L20" i="1"/>
  <c r="M20" i="1"/>
  <c r="N20" i="1"/>
  <c r="O20" i="1"/>
  <c r="P20" i="1"/>
  <c r="Q20" i="1"/>
  <c r="R20" i="1"/>
  <c r="G21" i="1"/>
  <c r="H21" i="1"/>
  <c r="I21" i="1"/>
  <c r="J21" i="1"/>
  <c r="K21" i="1"/>
  <c r="L21" i="1"/>
  <c r="M21" i="1"/>
  <c r="N21" i="1"/>
  <c r="O21" i="1"/>
  <c r="P21" i="1"/>
  <c r="Q21" i="1"/>
  <c r="R21" i="1"/>
  <c r="G22" i="1"/>
  <c r="H22" i="1"/>
  <c r="I22" i="1"/>
  <c r="J22" i="1"/>
  <c r="K22" i="1"/>
  <c r="L22" i="1"/>
  <c r="M22" i="1"/>
  <c r="N22" i="1"/>
  <c r="O22" i="1"/>
  <c r="P22" i="1"/>
  <c r="Q22" i="1"/>
  <c r="R22" i="1"/>
  <c r="G23" i="1"/>
  <c r="H23" i="1"/>
  <c r="I23" i="1"/>
  <c r="J23" i="1"/>
  <c r="K23" i="1"/>
  <c r="L23" i="1"/>
  <c r="M23" i="1"/>
  <c r="N23" i="1"/>
  <c r="O23" i="1"/>
  <c r="P23" i="1"/>
  <c r="Q23" i="1"/>
  <c r="R23" i="1"/>
  <c r="G24" i="1"/>
  <c r="H24" i="1"/>
  <c r="I24" i="1"/>
  <c r="J24" i="1"/>
  <c r="K24" i="1"/>
  <c r="L24" i="1"/>
  <c r="M24" i="1"/>
  <c r="N24" i="1"/>
  <c r="O24" i="1"/>
  <c r="P24" i="1"/>
  <c r="Q24" i="1"/>
  <c r="R24" i="1"/>
  <c r="G25" i="1"/>
  <c r="H25" i="1"/>
  <c r="I25" i="1"/>
  <c r="J25" i="1"/>
  <c r="K25" i="1"/>
  <c r="L25" i="1"/>
  <c r="M25" i="1"/>
  <c r="N25" i="1"/>
  <c r="O25" i="1"/>
  <c r="P25" i="1"/>
  <c r="Q25" i="1"/>
  <c r="R25" i="1"/>
  <c r="G26" i="1"/>
  <c r="H26" i="1"/>
  <c r="I26" i="1"/>
  <c r="J26" i="1"/>
  <c r="K26" i="1"/>
  <c r="L26" i="1"/>
  <c r="M26" i="1"/>
  <c r="N26" i="1"/>
  <c r="O26" i="1"/>
  <c r="P26" i="1"/>
  <c r="Q26" i="1"/>
  <c r="R26" i="1"/>
  <c r="G27" i="1"/>
  <c r="H27" i="1"/>
  <c r="I27" i="1"/>
  <c r="J27" i="1"/>
  <c r="K27" i="1"/>
  <c r="L27" i="1"/>
  <c r="M27" i="1"/>
  <c r="N27" i="1"/>
  <c r="O27" i="1"/>
  <c r="P27" i="1"/>
  <c r="Q27" i="1"/>
  <c r="R27" i="1"/>
  <c r="G28" i="1"/>
  <c r="H28" i="1"/>
  <c r="I28" i="1"/>
  <c r="J28" i="1"/>
  <c r="K28" i="1"/>
  <c r="L28" i="1"/>
  <c r="M28" i="1"/>
  <c r="N28" i="1"/>
  <c r="O28" i="1"/>
  <c r="P28" i="1"/>
  <c r="Q28" i="1"/>
  <c r="R28" i="1"/>
  <c r="G29" i="1"/>
  <c r="H29" i="1"/>
  <c r="I29" i="1"/>
  <c r="J29" i="1"/>
  <c r="K29" i="1"/>
  <c r="L29" i="1"/>
  <c r="M29" i="1"/>
  <c r="N29" i="1"/>
  <c r="O29" i="1"/>
  <c r="P29" i="1"/>
  <c r="Q29" i="1"/>
  <c r="R29" i="1"/>
  <c r="G30" i="1"/>
  <c r="H30" i="1"/>
  <c r="I30" i="1"/>
  <c r="J30" i="1"/>
  <c r="K30" i="1"/>
  <c r="L30" i="1"/>
  <c r="M30" i="1"/>
  <c r="N30" i="1"/>
  <c r="O30" i="1"/>
  <c r="P30" i="1"/>
  <c r="Q30" i="1"/>
  <c r="R30" i="1"/>
  <c r="G31" i="1"/>
  <c r="H31" i="1"/>
  <c r="I31" i="1"/>
  <c r="J31" i="1"/>
  <c r="K31" i="1"/>
  <c r="L31" i="1"/>
  <c r="M31" i="1"/>
  <c r="N31" i="1"/>
  <c r="O31" i="1"/>
  <c r="P31" i="1"/>
  <c r="Q31" i="1"/>
  <c r="R31" i="1"/>
  <c r="G32" i="1"/>
  <c r="H32" i="1"/>
  <c r="I32" i="1"/>
  <c r="J32" i="1"/>
  <c r="K32" i="1"/>
  <c r="L32" i="1"/>
  <c r="M32" i="1"/>
  <c r="N32" i="1"/>
  <c r="O32" i="1"/>
  <c r="P32" i="1"/>
  <c r="Q32" i="1"/>
  <c r="R32" i="1"/>
  <c r="G33" i="1"/>
  <c r="H33" i="1"/>
  <c r="I33" i="1"/>
  <c r="J33" i="1"/>
  <c r="K33" i="1"/>
  <c r="L33" i="1"/>
  <c r="M33" i="1"/>
  <c r="N33" i="1"/>
  <c r="O33" i="1"/>
  <c r="P33" i="1"/>
  <c r="Q33" i="1"/>
  <c r="R33" i="1"/>
  <c r="G34" i="1"/>
  <c r="H34" i="1"/>
  <c r="I34" i="1"/>
  <c r="J34" i="1"/>
  <c r="K34" i="1"/>
  <c r="L34" i="1"/>
  <c r="M34" i="1"/>
  <c r="N34" i="1"/>
  <c r="O34" i="1"/>
  <c r="P34" i="1"/>
  <c r="Q34" i="1"/>
  <c r="R34" i="1"/>
  <c r="G35" i="1"/>
  <c r="H35" i="1"/>
  <c r="I35" i="1"/>
  <c r="J35" i="1"/>
  <c r="K35" i="1"/>
  <c r="L35" i="1"/>
  <c r="M35" i="1"/>
  <c r="N35" i="1"/>
  <c r="O35" i="1"/>
  <c r="P35" i="1"/>
  <c r="Q35" i="1"/>
  <c r="R35" i="1"/>
  <c r="G36" i="1"/>
  <c r="H36" i="1"/>
  <c r="I36" i="1"/>
  <c r="J36" i="1"/>
  <c r="K36" i="1"/>
  <c r="L36" i="1"/>
  <c r="M36" i="1"/>
  <c r="N36" i="1"/>
  <c r="O36" i="1"/>
  <c r="P36" i="1"/>
  <c r="Q36" i="1"/>
  <c r="R36" i="1"/>
  <c r="G37" i="1"/>
  <c r="H37" i="1"/>
  <c r="I37" i="1"/>
  <c r="J37" i="1"/>
  <c r="K37" i="1"/>
  <c r="L37" i="1"/>
  <c r="M37" i="1"/>
  <c r="N37" i="1"/>
  <c r="O37" i="1"/>
  <c r="P37" i="1"/>
  <c r="Q37" i="1"/>
  <c r="R37" i="1"/>
  <c r="G38" i="1"/>
  <c r="H38" i="1"/>
  <c r="I38" i="1"/>
  <c r="J38" i="1"/>
  <c r="K38" i="1"/>
  <c r="L38" i="1"/>
  <c r="M38" i="1"/>
  <c r="N38" i="1"/>
  <c r="O38" i="1"/>
  <c r="P38" i="1"/>
  <c r="Q38" i="1"/>
  <c r="R38" i="1"/>
  <c r="G39" i="1"/>
  <c r="H39" i="1"/>
  <c r="I39" i="1"/>
  <c r="J39" i="1"/>
  <c r="K39" i="1"/>
  <c r="L39" i="1"/>
  <c r="M39" i="1"/>
  <c r="N39" i="1"/>
  <c r="O39" i="1"/>
  <c r="P39" i="1"/>
  <c r="Q39" i="1"/>
  <c r="R39" i="1"/>
  <c r="G40" i="1"/>
  <c r="H40" i="1"/>
  <c r="I40" i="1"/>
  <c r="J40" i="1"/>
  <c r="K40" i="1"/>
  <c r="L40" i="1"/>
  <c r="M40" i="1"/>
  <c r="N40" i="1"/>
  <c r="O40" i="1"/>
  <c r="P40" i="1"/>
  <c r="Q40" i="1"/>
  <c r="R40" i="1"/>
  <c r="G41" i="1"/>
  <c r="H41" i="1"/>
  <c r="I41" i="1"/>
  <c r="J41" i="1"/>
  <c r="K41" i="1"/>
  <c r="L41" i="1"/>
  <c r="M41" i="1"/>
  <c r="N41" i="1"/>
  <c r="O41" i="1"/>
  <c r="P41" i="1"/>
  <c r="Q41" i="1"/>
  <c r="R41" i="1"/>
  <c r="G42" i="1"/>
  <c r="H42" i="1"/>
  <c r="I42" i="1"/>
  <c r="J42" i="1"/>
  <c r="K42" i="1"/>
  <c r="L42" i="1"/>
  <c r="M42" i="1"/>
  <c r="N42" i="1"/>
  <c r="O42" i="1"/>
  <c r="P42" i="1"/>
  <c r="Q42" i="1"/>
  <c r="R42" i="1"/>
  <c r="G43" i="1"/>
  <c r="H43" i="1"/>
  <c r="I43" i="1"/>
  <c r="J43" i="1"/>
  <c r="K43" i="1"/>
  <c r="L43" i="1"/>
  <c r="M43" i="1"/>
  <c r="N43" i="1"/>
  <c r="O43" i="1"/>
  <c r="P43" i="1"/>
  <c r="Q43" i="1"/>
  <c r="R43" i="1"/>
  <c r="G44" i="1"/>
  <c r="H44" i="1"/>
  <c r="I44" i="1"/>
  <c r="J44" i="1"/>
  <c r="K44" i="1"/>
  <c r="L44" i="1"/>
  <c r="M44" i="1"/>
  <c r="N44" i="1"/>
  <c r="O44" i="1"/>
  <c r="P44" i="1"/>
  <c r="Q44" i="1"/>
  <c r="R44" i="1"/>
  <c r="G45" i="1"/>
  <c r="H45" i="1"/>
  <c r="I45" i="1"/>
  <c r="J45" i="1"/>
  <c r="K45" i="1"/>
  <c r="L45" i="1"/>
  <c r="M45" i="1"/>
  <c r="N45" i="1"/>
  <c r="O45" i="1"/>
  <c r="P45" i="1"/>
  <c r="Q45" i="1"/>
  <c r="R45" i="1"/>
  <c r="G46" i="1"/>
  <c r="H46" i="1"/>
  <c r="I46" i="1"/>
  <c r="J46" i="1"/>
  <c r="K46" i="1"/>
  <c r="L46" i="1"/>
  <c r="M46" i="1"/>
  <c r="N46" i="1"/>
  <c r="O46" i="1"/>
  <c r="P46" i="1"/>
  <c r="Q46" i="1"/>
  <c r="R46" i="1"/>
  <c r="G47" i="1"/>
  <c r="H47" i="1"/>
  <c r="I47" i="1"/>
  <c r="J47" i="1"/>
  <c r="K47" i="1"/>
  <c r="L47" i="1"/>
  <c r="M47" i="1"/>
  <c r="N47" i="1"/>
  <c r="O47" i="1"/>
  <c r="P47" i="1"/>
  <c r="Q47" i="1"/>
  <c r="R47" i="1"/>
  <c r="G48" i="1"/>
  <c r="H48" i="1"/>
  <c r="I48" i="1"/>
  <c r="J48" i="1"/>
  <c r="K48" i="1"/>
  <c r="L48" i="1"/>
  <c r="M48" i="1"/>
  <c r="N48" i="1"/>
  <c r="O48" i="1"/>
  <c r="P48" i="1"/>
  <c r="Q48" i="1"/>
  <c r="R48" i="1"/>
  <c r="G49" i="1"/>
  <c r="H49" i="1"/>
  <c r="I49" i="1"/>
  <c r="J49" i="1"/>
  <c r="K49" i="1"/>
  <c r="L49" i="1"/>
  <c r="M49" i="1"/>
  <c r="N49" i="1"/>
  <c r="O49" i="1"/>
  <c r="P49" i="1"/>
  <c r="Q49" i="1"/>
  <c r="R49" i="1"/>
  <c r="G50" i="1"/>
  <c r="H50" i="1"/>
  <c r="I50" i="1"/>
  <c r="J50" i="1"/>
  <c r="K50" i="1"/>
  <c r="L50" i="1"/>
  <c r="M50" i="1"/>
  <c r="N50" i="1"/>
  <c r="O50" i="1"/>
  <c r="P50" i="1"/>
  <c r="Q50" i="1"/>
  <c r="R50" i="1"/>
  <c r="G51" i="1"/>
  <c r="H51" i="1"/>
  <c r="I51" i="1"/>
  <c r="J51" i="1"/>
  <c r="K51" i="1"/>
  <c r="L51" i="1"/>
  <c r="M51" i="1"/>
  <c r="N51" i="1"/>
  <c r="O51" i="1"/>
  <c r="P51" i="1"/>
  <c r="Q51" i="1"/>
  <c r="R51" i="1"/>
  <c r="G52" i="1"/>
  <c r="H52" i="1"/>
  <c r="I52" i="1"/>
  <c r="J52" i="1"/>
  <c r="K52" i="1"/>
  <c r="L52" i="1"/>
  <c r="M52" i="1"/>
  <c r="N52" i="1"/>
  <c r="O52" i="1"/>
  <c r="P52" i="1"/>
  <c r="Q52" i="1"/>
  <c r="R52" i="1"/>
  <c r="G53" i="1"/>
  <c r="H53" i="1"/>
  <c r="I53" i="1"/>
  <c r="J53" i="1"/>
  <c r="K53" i="1"/>
  <c r="L53" i="1"/>
  <c r="M53" i="1"/>
  <c r="N53" i="1"/>
  <c r="O53" i="1"/>
  <c r="P53" i="1"/>
  <c r="Q53" i="1"/>
  <c r="R53" i="1"/>
  <c r="G54" i="1"/>
  <c r="H54" i="1"/>
  <c r="I54" i="1"/>
  <c r="J54" i="1"/>
  <c r="K54" i="1"/>
  <c r="L54" i="1"/>
  <c r="M54" i="1"/>
  <c r="N54" i="1"/>
  <c r="O54" i="1"/>
  <c r="P54" i="1"/>
  <c r="Q54" i="1"/>
  <c r="R54" i="1"/>
  <c r="G55" i="1"/>
  <c r="H55" i="1"/>
  <c r="I55" i="1"/>
  <c r="J55" i="1"/>
  <c r="K55" i="1"/>
  <c r="L55" i="1"/>
  <c r="M55" i="1"/>
  <c r="N55" i="1"/>
  <c r="O55" i="1"/>
  <c r="P55" i="1"/>
  <c r="Q55" i="1"/>
  <c r="R55" i="1"/>
  <c r="G56" i="1"/>
  <c r="H56" i="1"/>
  <c r="I56" i="1"/>
  <c r="J56" i="1"/>
  <c r="K56" i="1"/>
  <c r="L56" i="1"/>
  <c r="M56" i="1"/>
  <c r="N56" i="1"/>
  <c r="O56" i="1"/>
  <c r="P56" i="1"/>
  <c r="Q56" i="1"/>
  <c r="R56" i="1"/>
  <c r="G57" i="1"/>
  <c r="H57" i="1"/>
  <c r="I57" i="1"/>
  <c r="J57" i="1"/>
  <c r="K57" i="1"/>
  <c r="L57" i="1"/>
  <c r="M57" i="1"/>
  <c r="N57" i="1"/>
  <c r="O57" i="1"/>
  <c r="P57" i="1"/>
  <c r="Q57" i="1"/>
  <c r="R57" i="1"/>
  <c r="G58" i="1"/>
  <c r="H58" i="1"/>
  <c r="I58" i="1"/>
  <c r="J58" i="1"/>
  <c r="K58" i="1"/>
  <c r="L58" i="1"/>
  <c r="M58" i="1"/>
  <c r="N58" i="1"/>
  <c r="O58" i="1"/>
  <c r="P58" i="1"/>
  <c r="Q58" i="1"/>
  <c r="R58" i="1"/>
  <c r="G59" i="1"/>
  <c r="H59" i="1"/>
  <c r="I59" i="1"/>
  <c r="J59" i="1"/>
  <c r="K59" i="1"/>
  <c r="L59" i="1"/>
  <c r="M59" i="1"/>
  <c r="N59" i="1"/>
  <c r="O59" i="1"/>
  <c r="P59" i="1"/>
  <c r="Q59" i="1"/>
  <c r="R59" i="1"/>
  <c r="G60" i="1"/>
  <c r="H60" i="1"/>
  <c r="I60" i="1"/>
  <c r="J60" i="1"/>
  <c r="K60" i="1"/>
  <c r="L60" i="1"/>
  <c r="M60" i="1"/>
  <c r="N60" i="1"/>
  <c r="O60" i="1"/>
  <c r="P60" i="1"/>
  <c r="Q60" i="1"/>
  <c r="R60" i="1"/>
  <c r="G61" i="1"/>
  <c r="H61" i="1"/>
  <c r="I61" i="1"/>
  <c r="J61" i="1"/>
  <c r="K61" i="1"/>
  <c r="L61" i="1"/>
  <c r="M61" i="1"/>
  <c r="N61" i="1"/>
  <c r="O61" i="1"/>
  <c r="P61" i="1"/>
  <c r="Q61" i="1"/>
  <c r="R61" i="1"/>
  <c r="G62" i="1"/>
  <c r="H62" i="1"/>
  <c r="I62" i="1"/>
  <c r="J62" i="1"/>
  <c r="K62" i="1"/>
  <c r="L62" i="1"/>
  <c r="M62" i="1"/>
  <c r="N62" i="1"/>
  <c r="O62" i="1"/>
  <c r="P62" i="1"/>
  <c r="Q62" i="1"/>
  <c r="R62" i="1"/>
  <c r="G63" i="1"/>
  <c r="H63" i="1"/>
  <c r="I63" i="1"/>
  <c r="J63" i="1"/>
  <c r="K63" i="1"/>
  <c r="L63" i="1"/>
  <c r="M63" i="1"/>
  <c r="N63" i="1"/>
  <c r="O63" i="1"/>
  <c r="P63" i="1"/>
  <c r="Q63" i="1"/>
  <c r="R63" i="1"/>
  <c r="G64" i="1"/>
  <c r="H64" i="1"/>
  <c r="I64" i="1"/>
  <c r="J64" i="1"/>
  <c r="K64" i="1"/>
  <c r="L64" i="1"/>
  <c r="M64" i="1"/>
  <c r="N64" i="1"/>
  <c r="O64" i="1"/>
  <c r="P64" i="1"/>
  <c r="Q64" i="1"/>
  <c r="R64" i="1"/>
  <c r="G65" i="1"/>
  <c r="H65" i="1"/>
  <c r="I65" i="1"/>
  <c r="J65" i="1"/>
  <c r="K65" i="1"/>
  <c r="L65" i="1"/>
  <c r="M65" i="1"/>
  <c r="N65" i="1"/>
  <c r="O65" i="1"/>
  <c r="P65" i="1"/>
  <c r="Q65" i="1"/>
  <c r="R65" i="1"/>
  <c r="G66" i="1"/>
  <c r="H66" i="1"/>
  <c r="I66" i="1"/>
  <c r="J66" i="1"/>
  <c r="K66" i="1"/>
  <c r="L66" i="1"/>
  <c r="M66" i="1"/>
  <c r="N66" i="1"/>
  <c r="O66" i="1"/>
  <c r="P66" i="1"/>
  <c r="Q66" i="1"/>
  <c r="R66" i="1"/>
  <c r="G67" i="1"/>
  <c r="H67" i="1"/>
  <c r="I67" i="1"/>
  <c r="J67" i="1"/>
  <c r="K67" i="1"/>
  <c r="L67" i="1"/>
  <c r="M67" i="1"/>
  <c r="N67" i="1"/>
  <c r="O67" i="1"/>
  <c r="P67" i="1"/>
  <c r="Q67" i="1"/>
  <c r="R67" i="1"/>
  <c r="G68" i="1"/>
  <c r="H68" i="1"/>
  <c r="I68" i="1"/>
  <c r="J68" i="1"/>
  <c r="K68" i="1"/>
  <c r="L68" i="1"/>
  <c r="M68" i="1"/>
  <c r="N68" i="1"/>
  <c r="O68" i="1"/>
  <c r="P68" i="1"/>
  <c r="Q68" i="1"/>
  <c r="R68" i="1"/>
  <c r="G69" i="1"/>
  <c r="H69" i="1"/>
  <c r="I69" i="1"/>
  <c r="J69" i="1"/>
  <c r="K69" i="1"/>
  <c r="L69" i="1"/>
  <c r="M69" i="1"/>
  <c r="N69" i="1"/>
  <c r="O69" i="1"/>
  <c r="P69" i="1"/>
  <c r="Q69" i="1"/>
  <c r="R69" i="1"/>
  <c r="G70" i="1"/>
  <c r="H70" i="1"/>
  <c r="I70" i="1"/>
  <c r="J70" i="1"/>
  <c r="K70" i="1"/>
  <c r="L70" i="1"/>
  <c r="M70" i="1"/>
  <c r="N70" i="1"/>
  <c r="O70" i="1"/>
  <c r="P70" i="1"/>
  <c r="Q70" i="1"/>
  <c r="R70" i="1"/>
  <c r="G71" i="1"/>
  <c r="H71" i="1"/>
  <c r="I71" i="1"/>
  <c r="J71" i="1"/>
  <c r="K71" i="1"/>
  <c r="L71" i="1"/>
  <c r="M71" i="1"/>
  <c r="N71" i="1"/>
  <c r="O71" i="1"/>
  <c r="P71" i="1"/>
  <c r="Q71" i="1"/>
  <c r="R71" i="1"/>
  <c r="G72" i="1"/>
  <c r="H72" i="1"/>
  <c r="I72" i="1"/>
  <c r="J72" i="1"/>
  <c r="K72" i="1"/>
  <c r="L72" i="1"/>
  <c r="M72" i="1"/>
  <c r="N72" i="1"/>
  <c r="O72" i="1"/>
  <c r="P72" i="1"/>
  <c r="Q72" i="1"/>
  <c r="R72" i="1"/>
  <c r="G73" i="1"/>
  <c r="H73" i="1"/>
  <c r="I73" i="1"/>
  <c r="J73" i="1"/>
  <c r="K73" i="1"/>
  <c r="L73" i="1"/>
  <c r="M73" i="1"/>
  <c r="N73" i="1"/>
  <c r="O73" i="1"/>
  <c r="P73" i="1"/>
  <c r="Q73" i="1"/>
  <c r="R73" i="1"/>
  <c r="G74" i="1"/>
  <c r="H74" i="1"/>
  <c r="I74" i="1"/>
  <c r="J74" i="1"/>
  <c r="K74" i="1"/>
  <c r="L74" i="1"/>
  <c r="M74" i="1"/>
  <c r="N74" i="1"/>
  <c r="O74" i="1"/>
  <c r="P74" i="1"/>
  <c r="Q74" i="1"/>
  <c r="R74" i="1"/>
  <c r="G75" i="1"/>
  <c r="H75" i="1"/>
  <c r="I75" i="1"/>
  <c r="J75" i="1"/>
  <c r="K75" i="1"/>
  <c r="L75" i="1"/>
  <c r="M75" i="1"/>
  <c r="N75" i="1"/>
  <c r="O75" i="1"/>
  <c r="P75" i="1"/>
  <c r="Q75" i="1"/>
  <c r="R75" i="1"/>
  <c r="G76" i="1"/>
  <c r="H76" i="1"/>
  <c r="I76" i="1"/>
  <c r="J76" i="1"/>
  <c r="K76" i="1"/>
  <c r="L76" i="1"/>
  <c r="M76" i="1"/>
  <c r="N76" i="1"/>
  <c r="O76" i="1"/>
  <c r="P76" i="1"/>
  <c r="Q76" i="1"/>
  <c r="R76" i="1"/>
  <c r="G77" i="1"/>
  <c r="H77" i="1"/>
  <c r="I77" i="1"/>
  <c r="J77" i="1"/>
  <c r="K77" i="1"/>
  <c r="L77" i="1"/>
  <c r="M77" i="1"/>
  <c r="N77" i="1"/>
  <c r="O77" i="1"/>
  <c r="P77" i="1"/>
  <c r="Q77" i="1"/>
  <c r="R77" i="1"/>
  <c r="G78" i="1"/>
  <c r="H78" i="1"/>
  <c r="I78" i="1"/>
  <c r="J78" i="1"/>
  <c r="K78" i="1"/>
  <c r="L78" i="1"/>
  <c r="M78" i="1"/>
  <c r="N78" i="1"/>
  <c r="O78" i="1"/>
  <c r="P78" i="1"/>
  <c r="Q78" i="1"/>
  <c r="R78" i="1"/>
  <c r="G79" i="1"/>
  <c r="H79" i="1"/>
  <c r="I79" i="1"/>
  <c r="J79" i="1"/>
  <c r="K79" i="1"/>
  <c r="L79" i="1"/>
  <c r="M79" i="1"/>
  <c r="N79" i="1"/>
  <c r="O79" i="1"/>
  <c r="P79" i="1"/>
  <c r="Q79" i="1"/>
  <c r="R79" i="1"/>
  <c r="G80" i="1"/>
  <c r="H80" i="1"/>
  <c r="I80" i="1"/>
  <c r="J80" i="1"/>
  <c r="K80" i="1"/>
  <c r="L80" i="1"/>
  <c r="M80" i="1"/>
  <c r="N80" i="1"/>
  <c r="O80" i="1"/>
  <c r="P80" i="1"/>
  <c r="Q80" i="1"/>
  <c r="R80" i="1"/>
  <c r="G81" i="1"/>
  <c r="H81" i="1"/>
  <c r="I81" i="1"/>
  <c r="J81" i="1"/>
  <c r="K81" i="1"/>
  <c r="L81" i="1"/>
  <c r="M81" i="1"/>
  <c r="N81" i="1"/>
  <c r="O81" i="1"/>
  <c r="P81" i="1"/>
  <c r="Q81" i="1"/>
  <c r="R81" i="1"/>
  <c r="G82" i="1"/>
  <c r="H82" i="1"/>
  <c r="I82" i="1"/>
  <c r="J82" i="1"/>
  <c r="K82" i="1"/>
  <c r="L82" i="1"/>
  <c r="M82" i="1"/>
  <c r="N82" i="1"/>
  <c r="O82" i="1"/>
  <c r="P82" i="1"/>
  <c r="Q82" i="1"/>
  <c r="R82" i="1"/>
  <c r="G83" i="1"/>
  <c r="H83" i="1"/>
  <c r="I83" i="1"/>
  <c r="J83" i="1"/>
  <c r="K83" i="1"/>
  <c r="L83" i="1"/>
  <c r="M83" i="1"/>
  <c r="N83" i="1"/>
  <c r="O83" i="1"/>
  <c r="P83" i="1"/>
  <c r="Q83" i="1"/>
  <c r="R83" i="1"/>
  <c r="G84" i="1"/>
  <c r="H84" i="1"/>
  <c r="I84" i="1"/>
  <c r="J84" i="1"/>
  <c r="K84" i="1"/>
  <c r="L84" i="1"/>
  <c r="M84" i="1"/>
  <c r="N84" i="1"/>
  <c r="O84" i="1"/>
  <c r="P84" i="1"/>
  <c r="Q84" i="1"/>
  <c r="R84" i="1"/>
  <c r="G85" i="1"/>
  <c r="H85" i="1"/>
  <c r="I85" i="1"/>
  <c r="J85" i="1"/>
  <c r="K85" i="1"/>
  <c r="L85" i="1"/>
  <c r="M85" i="1"/>
  <c r="N85" i="1"/>
  <c r="O85" i="1"/>
  <c r="P85" i="1"/>
  <c r="Q85" i="1"/>
  <c r="R85" i="1"/>
  <c r="G86" i="1"/>
  <c r="H86" i="1"/>
  <c r="I86" i="1"/>
  <c r="J86" i="1"/>
  <c r="K86" i="1"/>
  <c r="L86" i="1"/>
  <c r="M86" i="1"/>
  <c r="N86" i="1"/>
  <c r="O86" i="1"/>
  <c r="P86" i="1"/>
  <c r="Q86" i="1"/>
  <c r="R86" i="1"/>
  <c r="G87" i="1"/>
  <c r="H87" i="1"/>
  <c r="I87" i="1"/>
  <c r="J87" i="1"/>
  <c r="K87" i="1"/>
  <c r="L87" i="1"/>
  <c r="M87" i="1"/>
  <c r="N87" i="1"/>
  <c r="O87" i="1"/>
  <c r="P87" i="1"/>
  <c r="Q87" i="1"/>
  <c r="R87" i="1"/>
  <c r="G88" i="1"/>
  <c r="H88" i="1"/>
  <c r="I88" i="1"/>
  <c r="J88" i="1"/>
  <c r="K88" i="1"/>
  <c r="L88" i="1"/>
  <c r="M88" i="1"/>
  <c r="N88" i="1"/>
  <c r="O88" i="1"/>
  <c r="P88" i="1"/>
  <c r="Q88" i="1"/>
  <c r="R88" i="1"/>
  <c r="G89" i="1"/>
  <c r="H89" i="1"/>
  <c r="I89" i="1"/>
  <c r="J89" i="1"/>
  <c r="K89" i="1"/>
  <c r="L89" i="1"/>
  <c r="M89" i="1"/>
  <c r="N89" i="1"/>
  <c r="O89" i="1"/>
  <c r="P89" i="1"/>
  <c r="Q89" i="1"/>
  <c r="R89" i="1"/>
  <c r="G90" i="1"/>
  <c r="H90" i="1"/>
  <c r="I90" i="1"/>
  <c r="J90" i="1"/>
  <c r="K90" i="1"/>
  <c r="L90" i="1"/>
  <c r="M90" i="1"/>
  <c r="N90" i="1"/>
  <c r="O90" i="1"/>
  <c r="P90" i="1"/>
  <c r="Q90" i="1"/>
  <c r="R90" i="1"/>
  <c r="G91" i="1"/>
  <c r="H91" i="1"/>
  <c r="I91" i="1"/>
  <c r="J91" i="1"/>
  <c r="K91" i="1"/>
  <c r="L91" i="1"/>
  <c r="M91" i="1"/>
  <c r="N91" i="1"/>
  <c r="O91" i="1"/>
  <c r="P91" i="1"/>
  <c r="Q91" i="1"/>
  <c r="R91" i="1"/>
  <c r="G92" i="1"/>
  <c r="H92" i="1"/>
  <c r="I92" i="1"/>
  <c r="J92" i="1"/>
  <c r="K92" i="1"/>
  <c r="L92" i="1"/>
  <c r="M92" i="1"/>
  <c r="N92" i="1"/>
  <c r="O92" i="1"/>
  <c r="P92" i="1"/>
  <c r="Q92" i="1"/>
  <c r="R92" i="1"/>
  <c r="G93" i="1"/>
  <c r="H93" i="1"/>
  <c r="I93" i="1"/>
  <c r="J93" i="1"/>
  <c r="K93" i="1"/>
  <c r="L93" i="1"/>
  <c r="M93" i="1"/>
  <c r="N93" i="1"/>
  <c r="O93" i="1"/>
  <c r="P93" i="1"/>
  <c r="Q93" i="1"/>
  <c r="R93" i="1"/>
  <c r="G94" i="1"/>
  <c r="H94" i="1"/>
  <c r="I94" i="1"/>
  <c r="J94" i="1"/>
  <c r="K94" i="1"/>
  <c r="L94" i="1"/>
  <c r="M94" i="1"/>
  <c r="N94" i="1"/>
  <c r="O94" i="1"/>
  <c r="P94" i="1"/>
  <c r="Q94" i="1"/>
  <c r="R94" i="1"/>
  <c r="G95" i="1"/>
  <c r="H95" i="1"/>
  <c r="I95" i="1"/>
  <c r="J95" i="1"/>
  <c r="K95" i="1"/>
  <c r="L95" i="1"/>
  <c r="M95" i="1"/>
  <c r="N95" i="1"/>
  <c r="O95" i="1"/>
  <c r="P95" i="1"/>
  <c r="Q95" i="1"/>
  <c r="R95" i="1"/>
  <c r="G96" i="1"/>
  <c r="H96" i="1"/>
  <c r="I96" i="1"/>
  <c r="J96" i="1"/>
  <c r="K96" i="1"/>
  <c r="L96" i="1"/>
  <c r="M96" i="1"/>
  <c r="N96" i="1"/>
  <c r="O96" i="1"/>
  <c r="P96" i="1"/>
  <c r="Q96" i="1"/>
  <c r="R96" i="1"/>
  <c r="G97" i="1"/>
  <c r="H97" i="1"/>
  <c r="I97" i="1"/>
  <c r="J97" i="1"/>
  <c r="K97" i="1"/>
  <c r="L97" i="1"/>
  <c r="M97" i="1"/>
  <c r="N97" i="1"/>
  <c r="O97" i="1"/>
  <c r="P97" i="1"/>
  <c r="Q97" i="1"/>
  <c r="R97" i="1"/>
  <c r="G98" i="1"/>
  <c r="H98" i="1"/>
  <c r="I98" i="1"/>
  <c r="J98" i="1"/>
  <c r="K98" i="1"/>
  <c r="L98" i="1"/>
  <c r="M98" i="1"/>
  <c r="N98" i="1"/>
  <c r="O98" i="1"/>
  <c r="P98" i="1"/>
  <c r="Q98" i="1"/>
  <c r="R98" i="1"/>
  <c r="G99" i="1"/>
  <c r="H99" i="1"/>
  <c r="I99" i="1"/>
  <c r="J99" i="1"/>
  <c r="K99" i="1"/>
  <c r="L99" i="1"/>
  <c r="M99" i="1"/>
  <c r="N99" i="1"/>
  <c r="O99" i="1"/>
  <c r="P99" i="1"/>
  <c r="Q99" i="1"/>
  <c r="R99" i="1"/>
  <c r="G100" i="1"/>
  <c r="H100" i="1"/>
  <c r="I100" i="1"/>
  <c r="J100" i="1"/>
  <c r="K100" i="1"/>
  <c r="L100" i="1"/>
  <c r="M100" i="1"/>
  <c r="N100" i="1"/>
  <c r="O100" i="1"/>
  <c r="P100" i="1"/>
  <c r="Q100" i="1"/>
  <c r="R100" i="1"/>
  <c r="G101" i="1"/>
  <c r="H101" i="1"/>
  <c r="I101" i="1"/>
  <c r="J101" i="1"/>
  <c r="K101" i="1"/>
  <c r="L101" i="1"/>
  <c r="M101" i="1"/>
  <c r="N101" i="1"/>
  <c r="O101" i="1"/>
  <c r="P101" i="1"/>
  <c r="Q101" i="1"/>
  <c r="R101" i="1"/>
  <c r="G102" i="1"/>
  <c r="H102" i="1"/>
  <c r="I102" i="1"/>
  <c r="J102" i="1"/>
  <c r="K102" i="1"/>
  <c r="L102" i="1"/>
  <c r="M102" i="1"/>
  <c r="N102" i="1"/>
  <c r="O102" i="1"/>
  <c r="P102" i="1"/>
  <c r="Q102" i="1"/>
  <c r="R102" i="1"/>
  <c r="G103" i="1"/>
  <c r="H103" i="1"/>
  <c r="I103" i="1"/>
  <c r="J103" i="1"/>
  <c r="K103" i="1"/>
  <c r="L103" i="1"/>
  <c r="M103" i="1"/>
  <c r="N103" i="1"/>
  <c r="O103" i="1"/>
  <c r="P103" i="1"/>
  <c r="Q103" i="1"/>
  <c r="R103" i="1"/>
  <c r="G104" i="1"/>
  <c r="H104" i="1"/>
  <c r="I104" i="1"/>
  <c r="J104" i="1"/>
  <c r="K104" i="1"/>
  <c r="L104" i="1"/>
  <c r="M104" i="1"/>
  <c r="N104" i="1"/>
  <c r="O104" i="1"/>
  <c r="P104" i="1"/>
  <c r="Q104" i="1"/>
  <c r="R104" i="1"/>
  <c r="G105" i="1"/>
  <c r="H105" i="1"/>
  <c r="I105" i="1"/>
  <c r="J105" i="1"/>
  <c r="K105" i="1"/>
  <c r="L105" i="1"/>
  <c r="M105" i="1"/>
  <c r="N105" i="1"/>
  <c r="O105" i="1"/>
  <c r="P105" i="1"/>
  <c r="Q105" i="1"/>
  <c r="R105" i="1"/>
  <c r="G106" i="1"/>
  <c r="H106" i="1"/>
  <c r="I106" i="1"/>
  <c r="J106" i="1"/>
  <c r="K106" i="1"/>
  <c r="L106" i="1"/>
  <c r="M106" i="1"/>
  <c r="N106" i="1"/>
  <c r="O106" i="1"/>
  <c r="P106" i="1"/>
  <c r="Q106" i="1"/>
  <c r="R106" i="1"/>
  <c r="G107" i="1"/>
  <c r="H107" i="1"/>
  <c r="I107" i="1"/>
  <c r="J107" i="1"/>
  <c r="K107" i="1"/>
  <c r="L107" i="1"/>
  <c r="M107" i="1"/>
  <c r="N107" i="1"/>
  <c r="O107" i="1"/>
  <c r="P107" i="1"/>
  <c r="Q107" i="1"/>
  <c r="R107" i="1"/>
  <c r="G108" i="1"/>
  <c r="H108" i="1"/>
  <c r="I108" i="1"/>
  <c r="J108" i="1"/>
  <c r="K108" i="1"/>
  <c r="L108" i="1"/>
  <c r="M108" i="1"/>
  <c r="N108" i="1"/>
  <c r="O108" i="1"/>
  <c r="P108" i="1"/>
  <c r="Q108" i="1"/>
  <c r="R108" i="1"/>
  <c r="G109" i="1"/>
  <c r="H109" i="1"/>
  <c r="I109" i="1"/>
  <c r="J109" i="1"/>
  <c r="K109" i="1"/>
  <c r="L109" i="1"/>
  <c r="M109" i="1"/>
  <c r="N109" i="1"/>
  <c r="O109" i="1"/>
  <c r="P109" i="1"/>
  <c r="Q109" i="1"/>
  <c r="R109" i="1"/>
  <c r="G110" i="1"/>
  <c r="H110" i="1"/>
  <c r="I110" i="1"/>
  <c r="J110" i="1"/>
  <c r="K110" i="1"/>
  <c r="L110" i="1"/>
  <c r="M110" i="1"/>
  <c r="N110" i="1"/>
  <c r="O110" i="1"/>
  <c r="P110" i="1"/>
  <c r="Q110" i="1"/>
  <c r="R110" i="1"/>
  <c r="G111" i="1"/>
  <c r="H111" i="1"/>
  <c r="I111" i="1"/>
  <c r="J111" i="1"/>
  <c r="K111" i="1"/>
  <c r="L111" i="1"/>
  <c r="M111" i="1"/>
  <c r="N111" i="1"/>
  <c r="O111" i="1"/>
  <c r="P111" i="1"/>
  <c r="Q111" i="1"/>
  <c r="R111" i="1"/>
  <c r="G112" i="1"/>
  <c r="H112" i="1"/>
  <c r="I112" i="1"/>
  <c r="J112" i="1"/>
  <c r="K112" i="1"/>
  <c r="L112" i="1"/>
  <c r="M112" i="1"/>
  <c r="N112" i="1"/>
  <c r="O112" i="1"/>
  <c r="P112" i="1"/>
  <c r="Q112" i="1"/>
  <c r="R112" i="1"/>
  <c r="G113" i="1"/>
  <c r="H113" i="1"/>
  <c r="I113" i="1"/>
  <c r="J113" i="1"/>
  <c r="K113" i="1"/>
  <c r="L113" i="1"/>
  <c r="M113" i="1"/>
  <c r="N113" i="1"/>
  <c r="O113" i="1"/>
  <c r="P113" i="1"/>
  <c r="Q113" i="1"/>
  <c r="R113" i="1"/>
  <c r="G114" i="1"/>
  <c r="H114" i="1"/>
  <c r="I114" i="1"/>
  <c r="J114" i="1"/>
  <c r="K114" i="1"/>
  <c r="L114" i="1"/>
  <c r="M114" i="1"/>
  <c r="N114" i="1"/>
  <c r="O114" i="1"/>
  <c r="P114" i="1"/>
  <c r="Q114" i="1"/>
  <c r="R114" i="1"/>
  <c r="G115" i="1"/>
  <c r="H115" i="1"/>
  <c r="I115" i="1"/>
  <c r="J115" i="1"/>
  <c r="K115" i="1"/>
  <c r="L115" i="1"/>
  <c r="M115" i="1"/>
  <c r="N115" i="1"/>
  <c r="O115" i="1"/>
  <c r="P115" i="1"/>
  <c r="Q115" i="1"/>
  <c r="R115" i="1"/>
  <c r="G116" i="1"/>
  <c r="H116" i="1"/>
  <c r="I116" i="1"/>
  <c r="J116" i="1"/>
  <c r="K116" i="1"/>
  <c r="L116" i="1"/>
  <c r="M116" i="1"/>
  <c r="N116" i="1"/>
  <c r="O116" i="1"/>
  <c r="P116" i="1"/>
  <c r="Q116" i="1"/>
  <c r="R116" i="1"/>
  <c r="G117" i="1"/>
  <c r="H117" i="1"/>
  <c r="I117" i="1"/>
  <c r="J117" i="1"/>
  <c r="K117" i="1"/>
  <c r="L117" i="1"/>
  <c r="M117" i="1"/>
  <c r="N117" i="1"/>
  <c r="O117" i="1"/>
  <c r="P117" i="1"/>
  <c r="Q117" i="1"/>
  <c r="R117" i="1"/>
  <c r="G118" i="1"/>
  <c r="H118" i="1"/>
  <c r="I118" i="1"/>
  <c r="J118" i="1"/>
  <c r="K118" i="1"/>
  <c r="L118" i="1"/>
  <c r="M118" i="1"/>
  <c r="N118" i="1"/>
  <c r="O118" i="1"/>
  <c r="P118" i="1"/>
  <c r="Q118" i="1"/>
  <c r="R118" i="1"/>
  <c r="G119" i="1"/>
  <c r="H119" i="1"/>
  <c r="I119" i="1"/>
  <c r="J119" i="1"/>
  <c r="K119" i="1"/>
  <c r="L119" i="1"/>
  <c r="M119" i="1"/>
  <c r="N119" i="1"/>
  <c r="O119" i="1"/>
  <c r="P119" i="1"/>
  <c r="Q119" i="1"/>
  <c r="R119" i="1"/>
  <c r="G120" i="1"/>
  <c r="H120" i="1"/>
  <c r="I120" i="1"/>
  <c r="J120" i="1"/>
  <c r="K120" i="1"/>
  <c r="L120" i="1"/>
  <c r="M120" i="1"/>
  <c r="N120" i="1"/>
  <c r="O120" i="1"/>
  <c r="P120" i="1"/>
  <c r="Q120" i="1"/>
  <c r="R120" i="1"/>
  <c r="G121" i="1"/>
  <c r="H121" i="1"/>
  <c r="I121" i="1"/>
  <c r="J121" i="1"/>
  <c r="K121" i="1"/>
  <c r="L121" i="1"/>
  <c r="M121" i="1"/>
  <c r="N121" i="1"/>
  <c r="O121" i="1"/>
  <c r="P121" i="1"/>
  <c r="Q121" i="1"/>
  <c r="R121" i="1"/>
  <c r="G122" i="1"/>
  <c r="H122" i="1"/>
  <c r="I122" i="1"/>
  <c r="J122" i="1"/>
  <c r="K122" i="1"/>
  <c r="L122" i="1"/>
  <c r="M122" i="1"/>
  <c r="N122" i="1"/>
  <c r="O122" i="1"/>
  <c r="P122" i="1"/>
  <c r="Q122" i="1"/>
  <c r="R122" i="1"/>
  <c r="G123" i="1"/>
  <c r="H123" i="1"/>
  <c r="I123" i="1"/>
  <c r="J123" i="1"/>
  <c r="K123" i="1"/>
  <c r="L123" i="1"/>
  <c r="M123" i="1"/>
  <c r="N123" i="1"/>
  <c r="O123" i="1"/>
  <c r="P123" i="1"/>
  <c r="Q123" i="1"/>
  <c r="R123" i="1"/>
  <c r="G124" i="1"/>
  <c r="H124" i="1"/>
  <c r="I124" i="1"/>
  <c r="J124" i="1"/>
  <c r="K124" i="1"/>
  <c r="L124" i="1"/>
  <c r="M124" i="1"/>
  <c r="N124" i="1"/>
  <c r="O124" i="1"/>
  <c r="P124" i="1"/>
  <c r="Q124" i="1"/>
  <c r="R124" i="1"/>
  <c r="G125" i="1"/>
  <c r="H125" i="1"/>
  <c r="I125" i="1"/>
  <c r="J125" i="1"/>
  <c r="K125" i="1"/>
  <c r="L125" i="1"/>
  <c r="M125" i="1"/>
  <c r="N125" i="1"/>
  <c r="O125" i="1"/>
  <c r="P125" i="1"/>
  <c r="Q125" i="1"/>
  <c r="R125" i="1"/>
  <c r="G126" i="1"/>
  <c r="H126" i="1"/>
  <c r="I126" i="1"/>
  <c r="J126" i="1"/>
  <c r="K126" i="1"/>
  <c r="L126" i="1"/>
  <c r="M126" i="1"/>
  <c r="N126" i="1"/>
  <c r="O126" i="1"/>
  <c r="P126" i="1"/>
  <c r="Q126" i="1"/>
  <c r="R126" i="1"/>
  <c r="G127" i="1"/>
  <c r="H127" i="1"/>
  <c r="I127" i="1"/>
  <c r="J127" i="1"/>
  <c r="K127" i="1"/>
  <c r="L127" i="1"/>
  <c r="M127" i="1"/>
  <c r="N127" i="1"/>
  <c r="O127" i="1"/>
  <c r="P127" i="1"/>
  <c r="Q127" i="1"/>
  <c r="R127" i="1"/>
  <c r="G128" i="1"/>
  <c r="H128" i="1"/>
  <c r="I128" i="1"/>
  <c r="J128" i="1"/>
  <c r="K128" i="1"/>
  <c r="L128" i="1"/>
  <c r="M128" i="1"/>
  <c r="N128" i="1"/>
  <c r="O128" i="1"/>
  <c r="P128" i="1"/>
  <c r="Q128" i="1"/>
  <c r="R128" i="1"/>
  <c r="G129" i="1"/>
  <c r="H129" i="1"/>
  <c r="I129" i="1"/>
  <c r="J129" i="1"/>
  <c r="K129" i="1"/>
  <c r="L129" i="1"/>
  <c r="M129" i="1"/>
  <c r="N129" i="1"/>
  <c r="O129" i="1"/>
  <c r="P129" i="1"/>
  <c r="Q129" i="1"/>
  <c r="R129" i="1"/>
  <c r="G130" i="1"/>
  <c r="H130" i="1"/>
  <c r="I130" i="1"/>
  <c r="J130" i="1"/>
  <c r="K130" i="1"/>
  <c r="L130" i="1"/>
  <c r="M130" i="1"/>
  <c r="N130" i="1"/>
  <c r="O130" i="1"/>
  <c r="P130" i="1"/>
  <c r="Q130" i="1"/>
  <c r="R130" i="1"/>
  <c r="G131" i="1"/>
  <c r="H131" i="1"/>
  <c r="I131" i="1"/>
  <c r="J131" i="1"/>
  <c r="K131" i="1"/>
  <c r="L131" i="1"/>
  <c r="M131" i="1"/>
  <c r="N131" i="1"/>
  <c r="O131" i="1"/>
  <c r="P131" i="1"/>
  <c r="Q131" i="1"/>
  <c r="R131" i="1"/>
  <c r="G132" i="1"/>
  <c r="H132" i="1"/>
  <c r="I132" i="1"/>
  <c r="J132" i="1"/>
  <c r="K132" i="1"/>
  <c r="L132" i="1"/>
  <c r="M132" i="1"/>
  <c r="N132" i="1"/>
  <c r="O132" i="1"/>
  <c r="P132" i="1"/>
  <c r="Q132" i="1"/>
  <c r="R132" i="1"/>
  <c r="G133" i="1"/>
  <c r="H133" i="1"/>
  <c r="I133" i="1"/>
  <c r="J133" i="1"/>
  <c r="K133" i="1"/>
  <c r="L133" i="1"/>
  <c r="M133" i="1"/>
  <c r="N133" i="1"/>
  <c r="O133" i="1"/>
  <c r="P133" i="1"/>
  <c r="Q133" i="1"/>
  <c r="R133" i="1"/>
  <c r="G134" i="1"/>
  <c r="H134" i="1"/>
  <c r="I134" i="1"/>
  <c r="J134" i="1"/>
  <c r="K134" i="1"/>
  <c r="L134" i="1"/>
  <c r="M134" i="1"/>
  <c r="N134" i="1"/>
  <c r="O134" i="1"/>
  <c r="P134" i="1"/>
  <c r="Q134" i="1"/>
  <c r="R134" i="1"/>
  <c r="G135" i="1"/>
  <c r="H135" i="1"/>
  <c r="I135" i="1"/>
  <c r="J135" i="1"/>
  <c r="K135" i="1"/>
  <c r="L135" i="1"/>
  <c r="M135" i="1"/>
  <c r="N135" i="1"/>
  <c r="O135" i="1"/>
  <c r="P135" i="1"/>
  <c r="Q135" i="1"/>
  <c r="R135" i="1"/>
  <c r="G136" i="1"/>
  <c r="H136" i="1"/>
  <c r="I136" i="1"/>
  <c r="J136" i="1"/>
  <c r="K136" i="1"/>
  <c r="L136" i="1"/>
  <c r="M136" i="1"/>
  <c r="N136" i="1"/>
  <c r="O136" i="1"/>
  <c r="P136" i="1"/>
  <c r="Q136" i="1"/>
  <c r="R136" i="1"/>
  <c r="G137" i="1"/>
  <c r="H137" i="1"/>
  <c r="I137" i="1"/>
  <c r="J137" i="1"/>
  <c r="K137" i="1"/>
  <c r="L137" i="1"/>
  <c r="M137" i="1"/>
  <c r="N137" i="1"/>
  <c r="O137" i="1"/>
  <c r="P137" i="1"/>
  <c r="Q137" i="1"/>
  <c r="R137" i="1"/>
  <c r="G138" i="1"/>
  <c r="H138" i="1"/>
  <c r="I138" i="1"/>
  <c r="J138" i="1"/>
  <c r="K138" i="1"/>
  <c r="L138" i="1"/>
  <c r="M138" i="1"/>
  <c r="N138" i="1"/>
  <c r="O138" i="1"/>
  <c r="P138" i="1"/>
  <c r="Q138" i="1"/>
  <c r="R138" i="1"/>
  <c r="G139" i="1"/>
  <c r="H139" i="1"/>
  <c r="I139" i="1"/>
  <c r="J139" i="1"/>
  <c r="K139" i="1"/>
  <c r="L139" i="1"/>
  <c r="M139" i="1"/>
  <c r="N139" i="1"/>
  <c r="O139" i="1"/>
  <c r="P139" i="1"/>
  <c r="Q139" i="1"/>
  <c r="R139" i="1"/>
  <c r="G140" i="1"/>
  <c r="H140" i="1"/>
  <c r="I140" i="1"/>
  <c r="J140" i="1"/>
  <c r="K140" i="1"/>
  <c r="L140" i="1"/>
  <c r="M140" i="1"/>
  <c r="N140" i="1"/>
  <c r="O140" i="1"/>
  <c r="P140" i="1"/>
  <c r="Q140" i="1"/>
  <c r="R140" i="1"/>
  <c r="G141" i="1"/>
  <c r="H141" i="1"/>
  <c r="I141" i="1"/>
  <c r="J141" i="1"/>
  <c r="K141" i="1"/>
  <c r="L141" i="1"/>
  <c r="M141" i="1"/>
  <c r="N141" i="1"/>
  <c r="O141" i="1"/>
  <c r="P141" i="1"/>
  <c r="Q141" i="1"/>
  <c r="R141" i="1"/>
  <c r="G142" i="1"/>
  <c r="H142" i="1"/>
  <c r="I142" i="1"/>
  <c r="J142" i="1"/>
  <c r="K142" i="1"/>
  <c r="L142" i="1"/>
  <c r="M142" i="1"/>
  <c r="N142" i="1"/>
  <c r="O142" i="1"/>
  <c r="P142" i="1"/>
  <c r="Q142" i="1"/>
  <c r="R142" i="1"/>
  <c r="G143" i="1"/>
  <c r="H143" i="1"/>
  <c r="I143" i="1"/>
  <c r="J143" i="1"/>
  <c r="K143" i="1"/>
  <c r="L143" i="1"/>
  <c r="M143" i="1"/>
  <c r="N143" i="1"/>
  <c r="O143" i="1"/>
  <c r="P143" i="1"/>
  <c r="Q143" i="1"/>
  <c r="R143" i="1"/>
  <c r="G144" i="1"/>
  <c r="H144" i="1"/>
  <c r="I144" i="1"/>
  <c r="J144" i="1"/>
  <c r="K144" i="1"/>
  <c r="L144" i="1"/>
  <c r="M144" i="1"/>
  <c r="N144" i="1"/>
  <c r="O144" i="1"/>
  <c r="P144" i="1"/>
  <c r="Q144" i="1"/>
  <c r="R144" i="1"/>
  <c r="G145" i="1"/>
  <c r="H145" i="1"/>
  <c r="I145" i="1"/>
  <c r="J145" i="1"/>
  <c r="K145" i="1"/>
  <c r="L145" i="1"/>
  <c r="M145" i="1"/>
  <c r="N145" i="1"/>
  <c r="O145" i="1"/>
  <c r="P145" i="1"/>
  <c r="Q145" i="1"/>
  <c r="R145" i="1"/>
  <c r="G146" i="1"/>
  <c r="H146" i="1"/>
  <c r="I146" i="1"/>
  <c r="J146" i="1"/>
  <c r="K146" i="1"/>
  <c r="L146" i="1"/>
  <c r="M146" i="1"/>
  <c r="N146" i="1"/>
  <c r="O146" i="1"/>
  <c r="P146" i="1"/>
  <c r="Q146" i="1"/>
  <c r="R146" i="1"/>
  <c r="G147" i="1"/>
  <c r="H147" i="1"/>
  <c r="I147" i="1"/>
  <c r="J147" i="1"/>
  <c r="K147" i="1"/>
  <c r="L147" i="1"/>
  <c r="M147" i="1"/>
  <c r="N147" i="1"/>
  <c r="O147" i="1"/>
  <c r="P147" i="1"/>
  <c r="Q147" i="1"/>
  <c r="R147" i="1"/>
  <c r="G148" i="1"/>
  <c r="H148" i="1"/>
  <c r="I148" i="1"/>
  <c r="J148" i="1"/>
  <c r="K148" i="1"/>
  <c r="L148" i="1"/>
  <c r="M148" i="1"/>
  <c r="N148" i="1"/>
  <c r="O148" i="1"/>
  <c r="P148" i="1"/>
  <c r="Q148" i="1"/>
  <c r="R148" i="1"/>
  <c r="G149" i="1"/>
  <c r="H149" i="1"/>
  <c r="I149" i="1"/>
  <c r="J149" i="1"/>
  <c r="K149" i="1"/>
  <c r="L149" i="1"/>
  <c r="M149" i="1"/>
  <c r="N149" i="1"/>
  <c r="O149" i="1"/>
  <c r="P149" i="1"/>
  <c r="Q149" i="1"/>
  <c r="R149" i="1"/>
  <c r="G150" i="1"/>
  <c r="H150" i="1"/>
  <c r="I150" i="1"/>
  <c r="J150" i="1"/>
  <c r="K150" i="1"/>
  <c r="L150" i="1"/>
  <c r="M150" i="1"/>
  <c r="N150" i="1"/>
  <c r="O150" i="1"/>
  <c r="P150" i="1"/>
  <c r="Q150" i="1"/>
  <c r="R150" i="1"/>
  <c r="G151" i="1"/>
  <c r="H151" i="1"/>
  <c r="I151" i="1"/>
  <c r="J151" i="1"/>
  <c r="K151" i="1"/>
  <c r="L151" i="1"/>
  <c r="M151" i="1"/>
  <c r="N151" i="1"/>
  <c r="O151" i="1"/>
  <c r="P151" i="1"/>
  <c r="Q151" i="1"/>
  <c r="R151" i="1"/>
  <c r="G152" i="1"/>
  <c r="H152" i="1"/>
  <c r="I152" i="1"/>
  <c r="J152" i="1"/>
  <c r="K152" i="1"/>
  <c r="L152" i="1"/>
  <c r="M152" i="1"/>
  <c r="N152" i="1"/>
  <c r="O152" i="1"/>
  <c r="P152" i="1"/>
  <c r="Q152" i="1"/>
  <c r="R152" i="1"/>
  <c r="G153" i="1"/>
  <c r="H153" i="1"/>
  <c r="I153" i="1"/>
  <c r="J153" i="1"/>
  <c r="K153" i="1"/>
  <c r="L153" i="1"/>
  <c r="M153" i="1"/>
  <c r="N153" i="1"/>
  <c r="O153" i="1"/>
  <c r="P153" i="1"/>
  <c r="Q153" i="1"/>
  <c r="R153" i="1"/>
  <c r="G154" i="1"/>
  <c r="H154" i="1"/>
  <c r="I154" i="1"/>
  <c r="J154" i="1"/>
  <c r="K154" i="1"/>
  <c r="L154" i="1"/>
  <c r="M154" i="1"/>
  <c r="N154" i="1"/>
  <c r="O154" i="1"/>
  <c r="P154" i="1"/>
  <c r="Q154" i="1"/>
  <c r="R154" i="1"/>
  <c r="G155" i="1"/>
  <c r="H155" i="1"/>
  <c r="I155" i="1"/>
  <c r="J155" i="1"/>
  <c r="K155" i="1"/>
  <c r="L155" i="1"/>
  <c r="M155" i="1"/>
  <c r="N155" i="1"/>
  <c r="O155" i="1"/>
  <c r="P155" i="1"/>
  <c r="Q155" i="1"/>
  <c r="R155" i="1"/>
  <c r="G156" i="1"/>
  <c r="H156" i="1"/>
  <c r="I156" i="1"/>
  <c r="J156" i="1"/>
  <c r="K156" i="1"/>
  <c r="L156" i="1"/>
  <c r="M156" i="1"/>
  <c r="N156" i="1"/>
  <c r="O156" i="1"/>
  <c r="P156" i="1"/>
  <c r="Q156" i="1"/>
  <c r="R156" i="1"/>
  <c r="G157" i="1"/>
  <c r="H157" i="1"/>
  <c r="I157" i="1"/>
  <c r="J157" i="1"/>
  <c r="K157" i="1"/>
  <c r="L157" i="1"/>
  <c r="M157" i="1"/>
  <c r="N157" i="1"/>
  <c r="O157" i="1"/>
  <c r="P157" i="1"/>
  <c r="Q157" i="1"/>
  <c r="R157" i="1"/>
  <c r="G158" i="1"/>
  <c r="H158" i="1"/>
  <c r="I158" i="1"/>
  <c r="J158" i="1"/>
  <c r="K158" i="1"/>
  <c r="L158" i="1"/>
  <c r="M158" i="1"/>
  <c r="N158" i="1"/>
  <c r="O158" i="1"/>
  <c r="P158" i="1"/>
  <c r="Q158" i="1"/>
  <c r="R158" i="1"/>
  <c r="G159" i="1"/>
  <c r="H159" i="1"/>
  <c r="I159" i="1"/>
  <c r="J159" i="1"/>
  <c r="K159" i="1"/>
  <c r="L159" i="1"/>
  <c r="M159" i="1"/>
  <c r="N159" i="1"/>
  <c r="O159" i="1"/>
  <c r="P159" i="1"/>
  <c r="Q159" i="1"/>
  <c r="R159" i="1"/>
  <c r="G160" i="1"/>
  <c r="H160" i="1"/>
  <c r="I160" i="1"/>
  <c r="J160" i="1"/>
  <c r="K160" i="1"/>
  <c r="L160" i="1"/>
  <c r="M160" i="1"/>
  <c r="N160" i="1"/>
  <c r="O160" i="1"/>
  <c r="P160" i="1"/>
  <c r="Q160" i="1"/>
  <c r="R160" i="1"/>
  <c r="G161" i="1"/>
  <c r="H161" i="1"/>
  <c r="I161" i="1"/>
  <c r="J161" i="1"/>
  <c r="K161" i="1"/>
  <c r="L161" i="1"/>
  <c r="M161" i="1"/>
  <c r="N161" i="1"/>
  <c r="O161" i="1"/>
  <c r="P161" i="1"/>
  <c r="Q161" i="1"/>
  <c r="R161" i="1"/>
  <c r="G162" i="1"/>
  <c r="H162" i="1"/>
  <c r="I162" i="1"/>
  <c r="J162" i="1"/>
  <c r="K162" i="1"/>
  <c r="L162" i="1"/>
  <c r="M162" i="1"/>
  <c r="N162" i="1"/>
  <c r="O162" i="1"/>
  <c r="P162" i="1"/>
  <c r="Q162" i="1"/>
  <c r="R162" i="1"/>
  <c r="G163" i="1"/>
  <c r="H163" i="1"/>
  <c r="I163" i="1"/>
  <c r="J163" i="1"/>
  <c r="K163" i="1"/>
  <c r="L163" i="1"/>
  <c r="M163" i="1"/>
  <c r="N163" i="1"/>
  <c r="O163" i="1"/>
  <c r="P163" i="1"/>
  <c r="Q163" i="1"/>
  <c r="R163" i="1"/>
  <c r="G164" i="1"/>
  <c r="H164" i="1"/>
  <c r="I164" i="1"/>
  <c r="J164" i="1"/>
  <c r="K164" i="1"/>
  <c r="L164" i="1"/>
  <c r="M164" i="1"/>
  <c r="N164" i="1"/>
  <c r="O164" i="1"/>
  <c r="P164" i="1"/>
  <c r="Q164" i="1"/>
  <c r="R164" i="1"/>
  <c r="G165" i="1"/>
  <c r="H165" i="1"/>
  <c r="I165" i="1"/>
  <c r="J165" i="1"/>
  <c r="K165" i="1"/>
  <c r="L165" i="1"/>
  <c r="M165" i="1"/>
  <c r="N165" i="1"/>
  <c r="O165" i="1"/>
  <c r="P165" i="1"/>
  <c r="Q165" i="1"/>
  <c r="R165" i="1"/>
  <c r="G166" i="1"/>
  <c r="H166" i="1"/>
  <c r="I166" i="1"/>
  <c r="J166" i="1"/>
  <c r="K166" i="1"/>
  <c r="L166" i="1"/>
  <c r="M166" i="1"/>
  <c r="N166" i="1"/>
  <c r="O166" i="1"/>
  <c r="P166" i="1"/>
  <c r="Q166" i="1"/>
  <c r="R166" i="1"/>
  <c r="G167" i="1"/>
  <c r="H167" i="1"/>
  <c r="I167" i="1"/>
  <c r="J167" i="1"/>
  <c r="K167" i="1"/>
  <c r="L167" i="1"/>
  <c r="M167" i="1"/>
  <c r="N167" i="1"/>
  <c r="O167" i="1"/>
  <c r="P167" i="1"/>
  <c r="Q167" i="1"/>
  <c r="R167" i="1"/>
  <c r="G168" i="1"/>
  <c r="H168" i="1"/>
  <c r="I168" i="1"/>
  <c r="J168" i="1"/>
  <c r="K168" i="1"/>
  <c r="L168" i="1"/>
  <c r="M168" i="1"/>
  <c r="N168" i="1"/>
  <c r="O168" i="1"/>
  <c r="P168" i="1"/>
  <c r="Q168" i="1"/>
  <c r="R168" i="1"/>
  <c r="G169" i="1"/>
  <c r="H169" i="1"/>
  <c r="I169" i="1"/>
  <c r="J169" i="1"/>
  <c r="K169" i="1"/>
  <c r="L169" i="1"/>
  <c r="M169" i="1"/>
  <c r="N169" i="1"/>
  <c r="O169" i="1"/>
  <c r="P169" i="1"/>
  <c r="Q169" i="1"/>
  <c r="R169" i="1"/>
  <c r="G170" i="1"/>
  <c r="H170" i="1"/>
  <c r="I170" i="1"/>
  <c r="J170" i="1"/>
  <c r="K170" i="1"/>
  <c r="L170" i="1"/>
  <c r="M170" i="1"/>
  <c r="N170" i="1"/>
  <c r="O170" i="1"/>
  <c r="P170" i="1"/>
  <c r="Q170" i="1"/>
  <c r="R170" i="1"/>
  <c r="G171" i="1"/>
  <c r="H171" i="1"/>
  <c r="I171" i="1"/>
  <c r="J171" i="1"/>
  <c r="K171" i="1"/>
  <c r="L171" i="1"/>
  <c r="M171" i="1"/>
  <c r="N171" i="1"/>
  <c r="O171" i="1"/>
  <c r="P171" i="1"/>
  <c r="Q171" i="1"/>
  <c r="R171" i="1"/>
  <c r="G172" i="1"/>
  <c r="H172" i="1"/>
  <c r="I172" i="1"/>
  <c r="J172" i="1"/>
  <c r="K172" i="1"/>
  <c r="L172" i="1"/>
  <c r="M172" i="1"/>
  <c r="N172" i="1"/>
  <c r="O172" i="1"/>
  <c r="P172" i="1"/>
  <c r="Q172" i="1"/>
  <c r="R172" i="1"/>
  <c r="G173" i="1"/>
  <c r="H173" i="1"/>
  <c r="I173" i="1"/>
  <c r="J173" i="1"/>
  <c r="K173" i="1"/>
  <c r="L173" i="1"/>
  <c r="M173" i="1"/>
  <c r="N173" i="1"/>
  <c r="O173" i="1"/>
  <c r="P173" i="1"/>
  <c r="Q173" i="1"/>
  <c r="R173" i="1"/>
  <c r="G174" i="1"/>
  <c r="H174" i="1"/>
  <c r="I174" i="1"/>
  <c r="J174" i="1"/>
  <c r="K174" i="1"/>
  <c r="L174" i="1"/>
  <c r="M174" i="1"/>
  <c r="N174" i="1"/>
  <c r="O174" i="1"/>
  <c r="P174" i="1"/>
  <c r="Q174" i="1"/>
  <c r="R174" i="1"/>
  <c r="G175" i="1"/>
  <c r="H175" i="1"/>
  <c r="I175" i="1"/>
  <c r="J175" i="1"/>
  <c r="K175" i="1"/>
  <c r="L175" i="1"/>
  <c r="M175" i="1"/>
  <c r="N175" i="1"/>
  <c r="O175" i="1"/>
  <c r="P175" i="1"/>
  <c r="Q175" i="1"/>
  <c r="R175" i="1"/>
  <c r="G176" i="1"/>
  <c r="H176" i="1"/>
  <c r="I176" i="1"/>
  <c r="J176" i="1"/>
  <c r="K176" i="1"/>
  <c r="L176" i="1"/>
  <c r="M176" i="1"/>
  <c r="N176" i="1"/>
  <c r="O176" i="1"/>
  <c r="P176" i="1"/>
  <c r="Q176" i="1"/>
  <c r="R176" i="1"/>
  <c r="G177" i="1"/>
  <c r="H177" i="1"/>
  <c r="I177" i="1"/>
  <c r="J177" i="1"/>
  <c r="K177" i="1"/>
  <c r="L177" i="1"/>
  <c r="M177" i="1"/>
  <c r="N177" i="1"/>
  <c r="O177" i="1"/>
  <c r="P177" i="1"/>
  <c r="Q177" i="1"/>
  <c r="R177" i="1"/>
  <c r="G178" i="1"/>
  <c r="H178" i="1"/>
  <c r="I178" i="1"/>
  <c r="J178" i="1"/>
  <c r="K178" i="1"/>
  <c r="L178" i="1"/>
  <c r="M178" i="1"/>
  <c r="N178" i="1"/>
  <c r="O178" i="1"/>
  <c r="P178" i="1"/>
  <c r="Q178" i="1"/>
  <c r="R178" i="1"/>
  <c r="G179" i="1"/>
  <c r="H179" i="1"/>
  <c r="I179" i="1"/>
  <c r="J179" i="1"/>
  <c r="K179" i="1"/>
  <c r="L179" i="1"/>
  <c r="M179" i="1"/>
  <c r="N179" i="1"/>
  <c r="O179" i="1"/>
  <c r="P179" i="1"/>
  <c r="Q179" i="1"/>
  <c r="R179" i="1"/>
  <c r="G180" i="1"/>
  <c r="H180" i="1"/>
  <c r="I180" i="1"/>
  <c r="J180" i="1"/>
  <c r="K180" i="1"/>
  <c r="L180" i="1"/>
  <c r="M180" i="1"/>
  <c r="N180" i="1"/>
  <c r="O180" i="1"/>
  <c r="P180" i="1"/>
  <c r="Q180" i="1"/>
  <c r="R180" i="1"/>
  <c r="G181" i="1"/>
  <c r="H181" i="1"/>
  <c r="I181" i="1"/>
  <c r="J181" i="1"/>
  <c r="K181" i="1"/>
  <c r="L181" i="1"/>
  <c r="M181" i="1"/>
  <c r="N181" i="1"/>
  <c r="O181" i="1"/>
  <c r="P181" i="1"/>
  <c r="Q181" i="1"/>
  <c r="R181" i="1"/>
  <c r="G182" i="1"/>
  <c r="H182" i="1"/>
  <c r="I182" i="1"/>
  <c r="J182" i="1"/>
  <c r="K182" i="1"/>
  <c r="L182" i="1"/>
  <c r="M182" i="1"/>
  <c r="N182" i="1"/>
  <c r="O182" i="1"/>
  <c r="P182" i="1"/>
  <c r="Q182" i="1"/>
  <c r="R182" i="1"/>
  <c r="G183" i="1"/>
  <c r="H183" i="1"/>
  <c r="I183" i="1"/>
  <c r="J183" i="1"/>
  <c r="K183" i="1"/>
  <c r="L183" i="1"/>
  <c r="M183" i="1"/>
  <c r="N183" i="1"/>
  <c r="O183" i="1"/>
  <c r="P183" i="1"/>
  <c r="Q183" i="1"/>
  <c r="R183" i="1"/>
  <c r="G184" i="1"/>
  <c r="H184" i="1"/>
  <c r="I184" i="1"/>
  <c r="J184" i="1"/>
  <c r="K184" i="1"/>
  <c r="L184" i="1"/>
  <c r="M184" i="1"/>
  <c r="N184" i="1"/>
  <c r="O184" i="1"/>
  <c r="P184" i="1"/>
  <c r="Q184" i="1"/>
  <c r="R184" i="1"/>
  <c r="G185" i="1"/>
  <c r="H185" i="1"/>
  <c r="I185" i="1"/>
  <c r="J185" i="1"/>
  <c r="K185" i="1"/>
  <c r="L185" i="1"/>
  <c r="M185" i="1"/>
  <c r="N185" i="1"/>
  <c r="O185" i="1"/>
  <c r="P185" i="1"/>
  <c r="Q185" i="1"/>
  <c r="R185" i="1"/>
  <c r="G186" i="1"/>
  <c r="H186" i="1"/>
  <c r="I186" i="1"/>
  <c r="J186" i="1"/>
  <c r="K186" i="1"/>
  <c r="L186" i="1"/>
  <c r="M186" i="1"/>
  <c r="N186" i="1"/>
  <c r="O186" i="1"/>
  <c r="P186" i="1"/>
  <c r="Q186" i="1"/>
  <c r="R186" i="1"/>
  <c r="G187" i="1"/>
  <c r="H187" i="1"/>
  <c r="I187" i="1"/>
  <c r="J187" i="1"/>
  <c r="K187" i="1"/>
  <c r="L187" i="1"/>
  <c r="M187" i="1"/>
  <c r="N187" i="1"/>
  <c r="O187" i="1"/>
  <c r="P187" i="1"/>
  <c r="Q187" i="1"/>
  <c r="R187" i="1"/>
  <c r="G188" i="1"/>
  <c r="H188" i="1"/>
  <c r="I188" i="1"/>
  <c r="J188" i="1"/>
  <c r="K188" i="1"/>
  <c r="L188" i="1"/>
  <c r="M188" i="1"/>
  <c r="N188" i="1"/>
  <c r="O188" i="1"/>
  <c r="P188" i="1"/>
  <c r="Q188" i="1"/>
  <c r="R188" i="1"/>
  <c r="G189" i="1"/>
  <c r="H189" i="1"/>
  <c r="I189" i="1"/>
  <c r="J189" i="1"/>
  <c r="K189" i="1"/>
  <c r="L189" i="1"/>
  <c r="M189" i="1"/>
  <c r="N189" i="1"/>
  <c r="O189" i="1"/>
  <c r="P189" i="1"/>
  <c r="Q189" i="1"/>
  <c r="R189" i="1"/>
  <c r="G190" i="1"/>
  <c r="H190" i="1"/>
  <c r="I190" i="1"/>
  <c r="J190" i="1"/>
  <c r="K190" i="1"/>
  <c r="L190" i="1"/>
  <c r="M190" i="1"/>
  <c r="N190" i="1"/>
  <c r="O190" i="1"/>
  <c r="P190" i="1"/>
  <c r="Q190" i="1"/>
  <c r="R190" i="1"/>
  <c r="G191" i="1"/>
  <c r="H191" i="1"/>
  <c r="I191" i="1"/>
  <c r="J191" i="1"/>
  <c r="K191" i="1"/>
  <c r="L191" i="1"/>
  <c r="M191" i="1"/>
  <c r="N191" i="1"/>
  <c r="O191" i="1"/>
  <c r="P191" i="1"/>
  <c r="Q191" i="1"/>
  <c r="R191" i="1"/>
  <c r="G192" i="1"/>
  <c r="H192" i="1"/>
  <c r="I192" i="1"/>
  <c r="J192" i="1"/>
  <c r="K192" i="1"/>
  <c r="L192" i="1"/>
  <c r="M192" i="1"/>
  <c r="N192" i="1"/>
  <c r="O192" i="1"/>
  <c r="P192" i="1"/>
  <c r="Q192" i="1"/>
  <c r="R192" i="1"/>
  <c r="G193" i="1"/>
  <c r="H193" i="1"/>
  <c r="I193" i="1"/>
  <c r="J193" i="1"/>
  <c r="K193" i="1"/>
  <c r="L193" i="1"/>
  <c r="M193" i="1"/>
  <c r="N193" i="1"/>
  <c r="O193" i="1"/>
  <c r="P193" i="1"/>
  <c r="Q193" i="1"/>
  <c r="R193" i="1"/>
  <c r="G194" i="1"/>
  <c r="H194" i="1"/>
  <c r="I194" i="1"/>
  <c r="J194" i="1"/>
  <c r="K194" i="1"/>
  <c r="L194" i="1"/>
  <c r="M194" i="1"/>
  <c r="N194" i="1"/>
  <c r="O194" i="1"/>
  <c r="P194" i="1"/>
  <c r="Q194" i="1"/>
  <c r="R194" i="1"/>
  <c r="G195" i="1"/>
  <c r="H195" i="1"/>
  <c r="I195" i="1"/>
  <c r="J195" i="1"/>
  <c r="K195" i="1"/>
  <c r="L195" i="1"/>
  <c r="M195" i="1"/>
  <c r="N195" i="1"/>
  <c r="O195" i="1"/>
  <c r="P195" i="1"/>
  <c r="Q195" i="1"/>
  <c r="R195" i="1"/>
  <c r="G196" i="1"/>
  <c r="H196" i="1"/>
  <c r="I196" i="1"/>
  <c r="J196" i="1"/>
  <c r="K196" i="1"/>
  <c r="L196" i="1"/>
  <c r="M196" i="1"/>
  <c r="N196" i="1"/>
  <c r="O196" i="1"/>
  <c r="P196" i="1"/>
  <c r="Q196" i="1"/>
  <c r="R196" i="1"/>
  <c r="G197" i="1"/>
  <c r="H197" i="1"/>
  <c r="I197" i="1"/>
  <c r="J197" i="1"/>
  <c r="K197" i="1"/>
  <c r="L197" i="1"/>
  <c r="M197" i="1"/>
  <c r="N197" i="1"/>
  <c r="O197" i="1"/>
  <c r="P197" i="1"/>
  <c r="Q197" i="1"/>
  <c r="R197" i="1"/>
  <c r="G198" i="1"/>
  <c r="H198" i="1"/>
  <c r="I198" i="1"/>
  <c r="J198" i="1"/>
  <c r="K198" i="1"/>
  <c r="L198" i="1"/>
  <c r="M198" i="1"/>
  <c r="N198" i="1"/>
  <c r="O198" i="1"/>
  <c r="P198" i="1"/>
  <c r="Q198" i="1"/>
  <c r="R198" i="1"/>
  <c r="G199" i="1"/>
  <c r="H199" i="1"/>
  <c r="I199" i="1"/>
  <c r="J199" i="1"/>
  <c r="K199" i="1"/>
  <c r="L199" i="1"/>
  <c r="M199" i="1"/>
  <c r="N199" i="1"/>
  <c r="O199" i="1"/>
  <c r="P199" i="1"/>
  <c r="Q199" i="1"/>
  <c r="R199" i="1"/>
  <c r="G200" i="1"/>
  <c r="H200" i="1"/>
  <c r="I200" i="1"/>
  <c r="J200" i="1"/>
  <c r="K200" i="1"/>
  <c r="L200" i="1"/>
  <c r="M200" i="1"/>
  <c r="N200" i="1"/>
  <c r="O200" i="1"/>
  <c r="P200" i="1"/>
  <c r="Q200" i="1"/>
  <c r="R200" i="1"/>
  <c r="G201" i="1"/>
  <c r="H201" i="1"/>
  <c r="I201" i="1"/>
  <c r="J201" i="1"/>
  <c r="K201" i="1"/>
  <c r="L201" i="1"/>
  <c r="M201" i="1"/>
  <c r="N201" i="1"/>
  <c r="O201" i="1"/>
  <c r="P201" i="1"/>
  <c r="Q201" i="1"/>
  <c r="R201" i="1"/>
  <c r="G202" i="1"/>
  <c r="H202" i="1"/>
  <c r="I202" i="1"/>
  <c r="J202" i="1"/>
  <c r="K202" i="1"/>
  <c r="L202" i="1"/>
  <c r="M202" i="1"/>
  <c r="N202" i="1"/>
  <c r="O202" i="1"/>
  <c r="P202" i="1"/>
  <c r="Q202" i="1"/>
  <c r="R202" i="1"/>
  <c r="G203" i="1"/>
  <c r="H203" i="1"/>
  <c r="I203" i="1"/>
  <c r="J203" i="1"/>
  <c r="K203" i="1"/>
  <c r="L203" i="1"/>
  <c r="M203" i="1"/>
  <c r="N203" i="1"/>
  <c r="O203" i="1"/>
  <c r="P203" i="1"/>
  <c r="Q203" i="1"/>
  <c r="R203" i="1"/>
  <c r="G204" i="1"/>
  <c r="H204" i="1"/>
  <c r="I204" i="1"/>
  <c r="J204" i="1"/>
  <c r="K204" i="1"/>
  <c r="L204" i="1"/>
  <c r="M204" i="1"/>
  <c r="N204" i="1"/>
  <c r="O204" i="1"/>
  <c r="P204" i="1"/>
  <c r="Q204" i="1"/>
  <c r="R204" i="1"/>
  <c r="G205" i="1"/>
  <c r="H205" i="1"/>
  <c r="I205" i="1"/>
  <c r="J205" i="1"/>
  <c r="K205" i="1"/>
  <c r="L205" i="1"/>
  <c r="M205" i="1"/>
  <c r="N205" i="1"/>
  <c r="O205" i="1"/>
  <c r="P205" i="1"/>
  <c r="Q205" i="1"/>
  <c r="R205" i="1"/>
  <c r="G206" i="1"/>
  <c r="H206" i="1"/>
  <c r="I206" i="1"/>
  <c r="J206" i="1"/>
  <c r="K206" i="1"/>
  <c r="L206" i="1"/>
  <c r="M206" i="1"/>
  <c r="N206" i="1"/>
  <c r="O206" i="1"/>
  <c r="P206" i="1"/>
  <c r="Q206" i="1"/>
  <c r="R206" i="1"/>
  <c r="G207" i="1"/>
  <c r="H207" i="1"/>
  <c r="I207" i="1"/>
  <c r="J207" i="1"/>
  <c r="K207" i="1"/>
  <c r="L207" i="1"/>
  <c r="M207" i="1"/>
  <c r="N207" i="1"/>
  <c r="O207" i="1"/>
  <c r="P207" i="1"/>
  <c r="Q207" i="1"/>
  <c r="R207" i="1"/>
  <c r="G208" i="1"/>
  <c r="H208" i="1"/>
  <c r="I208" i="1"/>
  <c r="J208" i="1"/>
  <c r="K208" i="1"/>
  <c r="L208" i="1"/>
  <c r="M208" i="1"/>
  <c r="N208" i="1"/>
  <c r="O208" i="1"/>
  <c r="P208" i="1"/>
  <c r="Q208" i="1"/>
  <c r="R208" i="1"/>
  <c r="G209" i="1"/>
  <c r="H209" i="1"/>
  <c r="I209" i="1"/>
  <c r="J209" i="1"/>
  <c r="K209" i="1"/>
  <c r="L209" i="1"/>
  <c r="M209" i="1"/>
  <c r="N209" i="1"/>
  <c r="O209" i="1"/>
  <c r="P209" i="1"/>
  <c r="Q209" i="1"/>
  <c r="R209" i="1"/>
  <c r="G210" i="1"/>
  <c r="H210" i="1"/>
  <c r="I210" i="1"/>
  <c r="J210" i="1"/>
  <c r="K210" i="1"/>
  <c r="L210" i="1"/>
  <c r="M210" i="1"/>
  <c r="N210" i="1"/>
  <c r="O210" i="1"/>
  <c r="P210" i="1"/>
  <c r="Q210" i="1"/>
  <c r="R210" i="1"/>
  <c r="G211" i="1"/>
  <c r="H211" i="1"/>
  <c r="I211" i="1"/>
  <c r="J211" i="1"/>
  <c r="K211" i="1"/>
  <c r="L211" i="1"/>
  <c r="M211" i="1"/>
  <c r="N211" i="1"/>
  <c r="O211" i="1"/>
  <c r="P211" i="1"/>
  <c r="Q211" i="1"/>
  <c r="R211" i="1"/>
  <c r="G212" i="1"/>
  <c r="H212" i="1"/>
  <c r="I212" i="1"/>
  <c r="J212" i="1"/>
  <c r="K212" i="1"/>
  <c r="L212" i="1"/>
  <c r="M212" i="1"/>
  <c r="N212" i="1"/>
  <c r="O212" i="1"/>
  <c r="P212" i="1"/>
  <c r="Q212" i="1"/>
  <c r="R212" i="1"/>
  <c r="G213" i="1"/>
  <c r="H213" i="1"/>
  <c r="I213" i="1"/>
  <c r="J213" i="1"/>
  <c r="K213" i="1"/>
  <c r="L213" i="1"/>
  <c r="M213" i="1"/>
  <c r="N213" i="1"/>
  <c r="O213" i="1"/>
  <c r="P213" i="1"/>
  <c r="Q213" i="1"/>
  <c r="R213" i="1"/>
  <c r="G214" i="1"/>
  <c r="H214" i="1"/>
  <c r="I214" i="1"/>
  <c r="J214" i="1"/>
  <c r="K214" i="1"/>
  <c r="L214" i="1"/>
  <c r="M214" i="1"/>
  <c r="N214" i="1"/>
  <c r="O214" i="1"/>
  <c r="P214" i="1"/>
  <c r="Q214" i="1"/>
  <c r="R214" i="1"/>
  <c r="G215" i="1"/>
  <c r="H215" i="1"/>
  <c r="I215" i="1"/>
  <c r="J215" i="1"/>
  <c r="K215" i="1"/>
  <c r="L215" i="1"/>
  <c r="M215" i="1"/>
  <c r="N215" i="1"/>
  <c r="O215" i="1"/>
  <c r="P215" i="1"/>
  <c r="Q215" i="1"/>
  <c r="R215" i="1"/>
  <c r="G216" i="1"/>
  <c r="H216" i="1"/>
  <c r="I216" i="1"/>
  <c r="J216" i="1"/>
  <c r="K216" i="1"/>
  <c r="L216" i="1"/>
  <c r="M216" i="1"/>
  <c r="N216" i="1"/>
  <c r="O216" i="1"/>
  <c r="P216" i="1"/>
  <c r="Q216" i="1"/>
  <c r="R216" i="1"/>
  <c r="G217" i="1"/>
  <c r="H217" i="1"/>
  <c r="I217" i="1"/>
  <c r="J217" i="1"/>
  <c r="K217" i="1"/>
  <c r="L217" i="1"/>
  <c r="M217" i="1"/>
  <c r="N217" i="1"/>
  <c r="O217" i="1"/>
  <c r="P217" i="1"/>
  <c r="Q217" i="1"/>
  <c r="R217" i="1"/>
  <c r="G218" i="1"/>
  <c r="H218" i="1"/>
  <c r="I218" i="1"/>
  <c r="J218" i="1"/>
  <c r="K218" i="1"/>
  <c r="L218" i="1"/>
  <c r="M218" i="1"/>
  <c r="N218" i="1"/>
  <c r="O218" i="1"/>
  <c r="P218" i="1"/>
  <c r="Q218" i="1"/>
  <c r="R218" i="1"/>
  <c r="G219" i="1"/>
  <c r="H219" i="1"/>
  <c r="I219" i="1"/>
  <c r="J219" i="1"/>
  <c r="K219" i="1"/>
  <c r="L219" i="1"/>
  <c r="M219" i="1"/>
  <c r="N219" i="1"/>
  <c r="O219" i="1"/>
  <c r="P219" i="1"/>
  <c r="Q219" i="1"/>
  <c r="R219" i="1"/>
  <c r="G220" i="1"/>
  <c r="H220" i="1"/>
  <c r="I220" i="1"/>
  <c r="J220" i="1"/>
  <c r="K220" i="1"/>
  <c r="L220" i="1"/>
  <c r="M220" i="1"/>
  <c r="N220" i="1"/>
  <c r="O220" i="1"/>
  <c r="P220" i="1"/>
  <c r="Q220" i="1"/>
  <c r="R220" i="1"/>
  <c r="G221" i="1"/>
  <c r="H221" i="1"/>
  <c r="I221" i="1"/>
  <c r="J221" i="1"/>
  <c r="K221" i="1"/>
  <c r="L221" i="1"/>
  <c r="M221" i="1"/>
  <c r="N221" i="1"/>
  <c r="O221" i="1"/>
  <c r="P221" i="1"/>
  <c r="Q221" i="1"/>
  <c r="R221" i="1"/>
  <c r="G222" i="1"/>
  <c r="H222" i="1"/>
  <c r="I222" i="1"/>
  <c r="J222" i="1"/>
  <c r="K222" i="1"/>
  <c r="L222" i="1"/>
  <c r="M222" i="1"/>
  <c r="N222" i="1"/>
  <c r="O222" i="1"/>
  <c r="P222" i="1"/>
  <c r="Q222" i="1"/>
  <c r="R222" i="1"/>
  <c r="G223" i="1"/>
  <c r="H223" i="1"/>
  <c r="I223" i="1"/>
  <c r="J223" i="1"/>
  <c r="K223" i="1"/>
  <c r="L223" i="1"/>
  <c r="M223" i="1"/>
  <c r="N223" i="1"/>
  <c r="O223" i="1"/>
  <c r="P223" i="1"/>
  <c r="Q223" i="1"/>
  <c r="R223" i="1"/>
  <c r="G224" i="1"/>
  <c r="H224" i="1"/>
  <c r="I224" i="1"/>
  <c r="J224" i="1"/>
  <c r="K224" i="1"/>
  <c r="L224" i="1"/>
  <c r="M224" i="1"/>
  <c r="N224" i="1"/>
  <c r="O224" i="1"/>
  <c r="P224" i="1"/>
  <c r="Q224" i="1"/>
  <c r="R224" i="1"/>
  <c r="G225" i="1"/>
  <c r="H225" i="1"/>
  <c r="I225" i="1"/>
  <c r="J225" i="1"/>
  <c r="K225" i="1"/>
  <c r="L225" i="1"/>
  <c r="M225" i="1"/>
  <c r="N225" i="1"/>
  <c r="O225" i="1"/>
  <c r="P225" i="1"/>
  <c r="Q225" i="1"/>
  <c r="R225" i="1"/>
  <c r="G226" i="1"/>
  <c r="H226" i="1"/>
  <c r="I226" i="1"/>
  <c r="J226" i="1"/>
  <c r="K226" i="1"/>
  <c r="L226" i="1"/>
  <c r="M226" i="1"/>
  <c r="N226" i="1"/>
  <c r="O226" i="1"/>
  <c r="P226" i="1"/>
  <c r="Q226" i="1"/>
  <c r="R226" i="1"/>
  <c r="G227" i="1"/>
  <c r="H227" i="1"/>
  <c r="I227" i="1"/>
  <c r="J227" i="1"/>
  <c r="K227" i="1"/>
  <c r="L227" i="1"/>
  <c r="M227" i="1"/>
  <c r="N227" i="1"/>
  <c r="O227" i="1"/>
  <c r="P227" i="1"/>
  <c r="Q227" i="1"/>
  <c r="R227" i="1"/>
  <c r="G228" i="1"/>
  <c r="H228" i="1"/>
  <c r="I228" i="1"/>
  <c r="J228" i="1"/>
  <c r="K228" i="1"/>
  <c r="L228" i="1"/>
  <c r="M228" i="1"/>
  <c r="N228" i="1"/>
  <c r="O228" i="1"/>
  <c r="P228" i="1"/>
  <c r="Q228" i="1"/>
  <c r="R228" i="1"/>
  <c r="G229" i="1"/>
  <c r="H229" i="1"/>
  <c r="I229" i="1"/>
  <c r="J229" i="1"/>
  <c r="K229" i="1"/>
  <c r="L229" i="1"/>
  <c r="M229" i="1"/>
  <c r="N229" i="1"/>
  <c r="O229" i="1"/>
  <c r="P229" i="1"/>
  <c r="Q229" i="1"/>
  <c r="R229" i="1"/>
  <c r="G230" i="1"/>
  <c r="H230" i="1"/>
  <c r="I230" i="1"/>
  <c r="J230" i="1"/>
  <c r="K230" i="1"/>
  <c r="L230" i="1"/>
  <c r="M230" i="1"/>
  <c r="N230" i="1"/>
  <c r="O230" i="1"/>
  <c r="P230" i="1"/>
  <c r="Q230" i="1"/>
  <c r="R230" i="1"/>
  <c r="G231" i="1"/>
  <c r="H231" i="1"/>
  <c r="I231" i="1"/>
  <c r="J231" i="1"/>
  <c r="K231" i="1"/>
  <c r="L231" i="1"/>
  <c r="M231" i="1"/>
  <c r="N231" i="1"/>
  <c r="O231" i="1"/>
  <c r="P231" i="1"/>
  <c r="Q231" i="1"/>
  <c r="R231" i="1"/>
  <c r="G232" i="1"/>
  <c r="H232" i="1"/>
  <c r="I232" i="1"/>
  <c r="J232" i="1"/>
  <c r="K232" i="1"/>
  <c r="L232" i="1"/>
  <c r="M232" i="1"/>
  <c r="N232" i="1"/>
  <c r="O232" i="1"/>
  <c r="P232" i="1"/>
  <c r="Q232" i="1"/>
  <c r="R232" i="1"/>
  <c r="G233" i="1"/>
  <c r="H233" i="1"/>
  <c r="I233" i="1"/>
  <c r="J233" i="1"/>
  <c r="K233" i="1"/>
  <c r="L233" i="1"/>
  <c r="M233" i="1"/>
  <c r="N233" i="1"/>
  <c r="O233" i="1"/>
  <c r="P233" i="1"/>
  <c r="Q233" i="1"/>
  <c r="R233" i="1"/>
  <c r="G234" i="1"/>
  <c r="H234" i="1"/>
  <c r="I234" i="1"/>
  <c r="J234" i="1"/>
  <c r="K234" i="1"/>
  <c r="L234" i="1"/>
  <c r="M234" i="1"/>
  <c r="N234" i="1"/>
  <c r="O234" i="1"/>
  <c r="P234" i="1"/>
  <c r="Q234" i="1"/>
  <c r="R234" i="1"/>
  <c r="G235" i="1"/>
  <c r="H235" i="1"/>
  <c r="I235" i="1"/>
  <c r="J235" i="1"/>
  <c r="K235" i="1"/>
  <c r="L235" i="1"/>
  <c r="M235" i="1"/>
  <c r="N235" i="1"/>
  <c r="O235" i="1"/>
  <c r="P235" i="1"/>
  <c r="Q235" i="1"/>
  <c r="R235" i="1"/>
  <c r="G236" i="1"/>
  <c r="H236" i="1"/>
  <c r="I236" i="1"/>
  <c r="J236" i="1"/>
  <c r="K236" i="1"/>
  <c r="L236" i="1"/>
  <c r="M236" i="1"/>
  <c r="N236" i="1"/>
  <c r="O236" i="1"/>
  <c r="P236" i="1"/>
  <c r="Q236" i="1"/>
  <c r="R236" i="1"/>
  <c r="G237" i="1"/>
  <c r="H237" i="1"/>
  <c r="I237" i="1"/>
  <c r="J237" i="1"/>
  <c r="K237" i="1"/>
  <c r="L237" i="1"/>
  <c r="M237" i="1"/>
  <c r="N237" i="1"/>
  <c r="O237" i="1"/>
  <c r="P237" i="1"/>
  <c r="Q237" i="1"/>
  <c r="R237" i="1"/>
  <c r="G238" i="1"/>
  <c r="H238" i="1"/>
  <c r="I238" i="1"/>
  <c r="J238" i="1"/>
  <c r="K238" i="1"/>
  <c r="L238" i="1"/>
  <c r="M238" i="1"/>
  <c r="N238" i="1"/>
  <c r="O238" i="1"/>
  <c r="P238" i="1"/>
  <c r="Q238" i="1"/>
  <c r="R238" i="1"/>
  <c r="G239" i="1"/>
  <c r="H239" i="1"/>
  <c r="I239" i="1"/>
  <c r="J239" i="1"/>
  <c r="K239" i="1"/>
  <c r="L239" i="1"/>
  <c r="M239" i="1"/>
  <c r="N239" i="1"/>
  <c r="O239" i="1"/>
  <c r="P239" i="1"/>
  <c r="Q239" i="1"/>
  <c r="R239" i="1"/>
  <c r="G240" i="1"/>
  <c r="H240" i="1"/>
  <c r="I240" i="1"/>
  <c r="J240" i="1"/>
  <c r="K240" i="1"/>
  <c r="L240" i="1"/>
  <c r="M240" i="1"/>
  <c r="N240" i="1"/>
  <c r="O240" i="1"/>
  <c r="P240" i="1"/>
  <c r="Q240" i="1"/>
  <c r="R240" i="1"/>
  <c r="G241" i="1"/>
  <c r="H241" i="1"/>
  <c r="I241" i="1"/>
  <c r="J241" i="1"/>
  <c r="K241" i="1"/>
  <c r="L241" i="1"/>
  <c r="M241" i="1"/>
  <c r="N241" i="1"/>
  <c r="O241" i="1"/>
  <c r="P241" i="1"/>
  <c r="Q241" i="1"/>
  <c r="R241" i="1"/>
  <c r="G242" i="1"/>
  <c r="H242" i="1"/>
  <c r="I242" i="1"/>
  <c r="J242" i="1"/>
  <c r="K242" i="1"/>
  <c r="L242" i="1"/>
  <c r="M242" i="1"/>
  <c r="N242" i="1"/>
  <c r="O242" i="1"/>
  <c r="P242" i="1"/>
  <c r="Q242" i="1"/>
  <c r="R242" i="1"/>
  <c r="G243" i="1"/>
  <c r="H243" i="1"/>
  <c r="I243" i="1"/>
  <c r="J243" i="1"/>
  <c r="K243" i="1"/>
  <c r="L243" i="1"/>
  <c r="M243" i="1"/>
  <c r="N243" i="1"/>
  <c r="O243" i="1"/>
  <c r="P243" i="1"/>
  <c r="Q243" i="1"/>
  <c r="R243" i="1"/>
  <c r="G244" i="1"/>
  <c r="H244" i="1"/>
  <c r="I244" i="1"/>
  <c r="J244" i="1"/>
  <c r="K244" i="1"/>
  <c r="L244" i="1"/>
  <c r="M244" i="1"/>
  <c r="N244" i="1"/>
  <c r="O244" i="1"/>
  <c r="P244" i="1"/>
  <c r="Q244" i="1"/>
  <c r="R244" i="1"/>
  <c r="G245" i="1"/>
  <c r="H245" i="1"/>
  <c r="I245" i="1"/>
  <c r="J245" i="1"/>
  <c r="K245" i="1"/>
  <c r="L245" i="1"/>
  <c r="M245" i="1"/>
  <c r="N245" i="1"/>
  <c r="O245" i="1"/>
  <c r="P245" i="1"/>
  <c r="Q245" i="1"/>
  <c r="R245" i="1"/>
  <c r="G246" i="1"/>
  <c r="H246" i="1"/>
  <c r="I246" i="1"/>
  <c r="J246" i="1"/>
  <c r="K246" i="1"/>
  <c r="L246" i="1"/>
  <c r="M246" i="1"/>
  <c r="N246" i="1"/>
  <c r="O246" i="1"/>
  <c r="P246" i="1"/>
  <c r="Q246" i="1"/>
  <c r="R246" i="1"/>
  <c r="G247" i="1"/>
  <c r="H247" i="1"/>
  <c r="I247" i="1"/>
  <c r="J247" i="1"/>
  <c r="K247" i="1"/>
  <c r="L247" i="1"/>
  <c r="M247" i="1"/>
  <c r="N247" i="1"/>
  <c r="O247" i="1"/>
  <c r="P247" i="1"/>
  <c r="Q247" i="1"/>
  <c r="R247" i="1"/>
  <c r="G248" i="1"/>
  <c r="H248" i="1"/>
  <c r="I248" i="1"/>
  <c r="J248" i="1"/>
  <c r="K248" i="1"/>
  <c r="L248" i="1"/>
  <c r="M248" i="1"/>
  <c r="N248" i="1"/>
  <c r="O248" i="1"/>
  <c r="P248" i="1"/>
  <c r="Q248" i="1"/>
  <c r="R248" i="1"/>
  <c r="G249" i="1"/>
  <c r="H249" i="1"/>
  <c r="I249" i="1"/>
  <c r="J249" i="1"/>
  <c r="K249" i="1"/>
  <c r="L249" i="1"/>
  <c r="M249" i="1"/>
  <c r="N249" i="1"/>
  <c r="O249" i="1"/>
  <c r="P249" i="1"/>
  <c r="Q249" i="1"/>
  <c r="R249" i="1"/>
  <c r="G250" i="1"/>
  <c r="H250" i="1"/>
  <c r="I250" i="1"/>
  <c r="J250" i="1"/>
  <c r="K250" i="1"/>
  <c r="L250" i="1"/>
  <c r="M250" i="1"/>
  <c r="N250" i="1"/>
  <c r="O250" i="1"/>
  <c r="P250" i="1"/>
  <c r="Q250" i="1"/>
  <c r="R250" i="1"/>
  <c r="G251" i="1"/>
  <c r="H251" i="1"/>
  <c r="I251" i="1"/>
  <c r="J251" i="1"/>
  <c r="K251" i="1"/>
  <c r="L251" i="1"/>
  <c r="M251" i="1"/>
  <c r="N251" i="1"/>
  <c r="O251" i="1"/>
  <c r="P251" i="1"/>
  <c r="Q251" i="1"/>
  <c r="R251" i="1"/>
  <c r="G252" i="1"/>
  <c r="H252" i="1"/>
  <c r="I252" i="1"/>
  <c r="J252" i="1"/>
  <c r="K252" i="1"/>
  <c r="L252" i="1"/>
  <c r="M252" i="1"/>
  <c r="N252" i="1"/>
  <c r="O252" i="1"/>
  <c r="P252" i="1"/>
  <c r="Q252" i="1"/>
  <c r="R252" i="1"/>
  <c r="G253" i="1"/>
  <c r="H253" i="1"/>
  <c r="I253" i="1"/>
  <c r="J253" i="1"/>
  <c r="K253" i="1"/>
  <c r="L253" i="1"/>
  <c r="M253" i="1"/>
  <c r="N253" i="1"/>
  <c r="O253" i="1"/>
  <c r="P253" i="1"/>
  <c r="Q253" i="1"/>
  <c r="R253" i="1"/>
  <c r="G254" i="1"/>
  <c r="H254" i="1"/>
  <c r="I254" i="1"/>
  <c r="J254" i="1"/>
  <c r="K254" i="1"/>
  <c r="L254" i="1"/>
  <c r="M254" i="1"/>
  <c r="N254" i="1"/>
  <c r="O254" i="1"/>
  <c r="P254" i="1"/>
  <c r="Q254" i="1"/>
  <c r="R254" i="1"/>
  <c r="G255" i="1"/>
  <c r="H255" i="1"/>
  <c r="I255" i="1"/>
  <c r="J255" i="1"/>
  <c r="K255" i="1"/>
  <c r="L255" i="1"/>
  <c r="M255" i="1"/>
  <c r="N255" i="1"/>
  <c r="O255" i="1"/>
  <c r="P255" i="1"/>
  <c r="Q255" i="1"/>
  <c r="R255" i="1"/>
  <c r="G256" i="1"/>
  <c r="H256" i="1"/>
  <c r="I256" i="1"/>
  <c r="J256" i="1"/>
  <c r="K256" i="1"/>
  <c r="L256" i="1"/>
  <c r="M256" i="1"/>
  <c r="N256" i="1"/>
  <c r="O256" i="1"/>
  <c r="P256" i="1"/>
  <c r="Q256" i="1"/>
  <c r="R256" i="1"/>
  <c r="G257" i="1"/>
  <c r="H257" i="1"/>
  <c r="I257" i="1"/>
  <c r="J257" i="1"/>
  <c r="K257" i="1"/>
  <c r="L257" i="1"/>
  <c r="M257" i="1"/>
  <c r="N257" i="1"/>
  <c r="O257" i="1"/>
  <c r="P257" i="1"/>
  <c r="Q257" i="1"/>
  <c r="R257" i="1"/>
  <c r="G258" i="1"/>
  <c r="H258" i="1"/>
  <c r="I258" i="1"/>
  <c r="J258" i="1"/>
  <c r="K258" i="1"/>
  <c r="L258" i="1"/>
  <c r="M258" i="1"/>
  <c r="N258" i="1"/>
  <c r="O258" i="1"/>
  <c r="P258" i="1"/>
  <c r="Q258" i="1"/>
  <c r="R258" i="1"/>
  <c r="G259" i="1"/>
  <c r="H259" i="1"/>
  <c r="I259" i="1"/>
  <c r="J259" i="1"/>
  <c r="K259" i="1"/>
  <c r="L259" i="1"/>
  <c r="M259" i="1"/>
  <c r="N259" i="1"/>
  <c r="O259" i="1"/>
  <c r="P259" i="1"/>
  <c r="Q259" i="1"/>
  <c r="R259" i="1"/>
  <c r="G260" i="1"/>
  <c r="H260" i="1"/>
  <c r="I260" i="1"/>
  <c r="J260" i="1"/>
  <c r="K260" i="1"/>
  <c r="L260" i="1"/>
  <c r="M260" i="1"/>
  <c r="N260" i="1"/>
  <c r="O260" i="1"/>
  <c r="P260" i="1"/>
  <c r="Q260" i="1"/>
  <c r="R260" i="1"/>
  <c r="G261" i="1"/>
  <c r="H261" i="1"/>
  <c r="I261" i="1"/>
  <c r="J261" i="1"/>
  <c r="K261" i="1"/>
  <c r="L261" i="1"/>
  <c r="M261" i="1"/>
  <c r="N261" i="1"/>
  <c r="O261" i="1"/>
  <c r="P261" i="1"/>
  <c r="Q261" i="1"/>
  <c r="R261" i="1"/>
  <c r="G262" i="1"/>
  <c r="H262" i="1"/>
  <c r="I262" i="1"/>
  <c r="J262" i="1"/>
  <c r="K262" i="1"/>
  <c r="L262" i="1"/>
  <c r="M262" i="1"/>
  <c r="N262" i="1"/>
  <c r="O262" i="1"/>
  <c r="P262" i="1"/>
  <c r="Q262" i="1"/>
  <c r="R262" i="1"/>
  <c r="G263" i="1"/>
  <c r="H263" i="1"/>
  <c r="I263" i="1"/>
  <c r="J263" i="1"/>
  <c r="K263" i="1"/>
  <c r="L263" i="1"/>
  <c r="M263" i="1"/>
  <c r="N263" i="1"/>
  <c r="O263" i="1"/>
  <c r="P263" i="1"/>
  <c r="Q263" i="1"/>
  <c r="R263" i="1"/>
  <c r="G264" i="1"/>
  <c r="H264" i="1"/>
  <c r="I264" i="1"/>
  <c r="J264" i="1"/>
  <c r="K264" i="1"/>
  <c r="L264" i="1"/>
  <c r="M264" i="1"/>
  <c r="N264" i="1"/>
  <c r="O264" i="1"/>
  <c r="P264" i="1"/>
  <c r="Q264" i="1"/>
  <c r="R264" i="1"/>
  <c r="G265" i="1"/>
  <c r="H265" i="1"/>
  <c r="I265" i="1"/>
  <c r="J265" i="1"/>
  <c r="K265" i="1"/>
  <c r="L265" i="1"/>
  <c r="M265" i="1"/>
  <c r="N265" i="1"/>
  <c r="O265" i="1"/>
  <c r="P265" i="1"/>
  <c r="Q265" i="1"/>
  <c r="R265" i="1"/>
  <c r="G266" i="1"/>
  <c r="H266" i="1"/>
  <c r="I266" i="1"/>
  <c r="J266" i="1"/>
  <c r="K266" i="1"/>
  <c r="L266" i="1"/>
  <c r="M266" i="1"/>
  <c r="N266" i="1"/>
  <c r="O266" i="1"/>
  <c r="P266" i="1"/>
  <c r="Q266" i="1"/>
  <c r="R266" i="1"/>
  <c r="G267" i="1"/>
  <c r="H267" i="1"/>
  <c r="I267" i="1"/>
  <c r="J267" i="1"/>
  <c r="K267" i="1"/>
  <c r="L267" i="1"/>
  <c r="M267" i="1"/>
  <c r="N267" i="1"/>
  <c r="O267" i="1"/>
  <c r="P267" i="1"/>
  <c r="Q267" i="1"/>
  <c r="R267" i="1"/>
  <c r="G268" i="1"/>
  <c r="H268" i="1"/>
  <c r="I268" i="1"/>
  <c r="J268" i="1"/>
  <c r="K268" i="1"/>
  <c r="L268" i="1"/>
  <c r="M268" i="1"/>
  <c r="N268" i="1"/>
  <c r="O268" i="1"/>
  <c r="P268" i="1"/>
  <c r="Q268" i="1"/>
  <c r="R268" i="1"/>
  <c r="G269" i="1"/>
  <c r="H269" i="1"/>
  <c r="I269" i="1"/>
  <c r="J269" i="1"/>
  <c r="K269" i="1"/>
  <c r="L269" i="1"/>
  <c r="M269" i="1"/>
  <c r="N269" i="1"/>
  <c r="O269" i="1"/>
  <c r="P269" i="1"/>
  <c r="Q269" i="1"/>
  <c r="R269" i="1"/>
  <c r="G270" i="1"/>
  <c r="H270" i="1"/>
  <c r="I270" i="1"/>
  <c r="J270" i="1"/>
  <c r="K270" i="1"/>
  <c r="L270" i="1"/>
  <c r="M270" i="1"/>
  <c r="N270" i="1"/>
  <c r="O270" i="1"/>
  <c r="P270" i="1"/>
  <c r="Q270" i="1"/>
  <c r="R270" i="1"/>
  <c r="G271" i="1"/>
  <c r="H271" i="1"/>
  <c r="I271" i="1"/>
  <c r="J271" i="1"/>
  <c r="K271" i="1"/>
  <c r="L271" i="1"/>
  <c r="M271" i="1"/>
  <c r="N271" i="1"/>
  <c r="O271" i="1"/>
  <c r="P271" i="1"/>
  <c r="Q271" i="1"/>
  <c r="R271" i="1"/>
  <c r="G272" i="1"/>
  <c r="H272" i="1"/>
  <c r="I272" i="1"/>
  <c r="J272" i="1"/>
  <c r="K272" i="1"/>
  <c r="L272" i="1"/>
  <c r="M272" i="1"/>
  <c r="N272" i="1"/>
  <c r="O272" i="1"/>
  <c r="P272" i="1"/>
  <c r="Q272" i="1"/>
  <c r="R272" i="1"/>
  <c r="G273" i="1"/>
  <c r="H273" i="1"/>
  <c r="I273" i="1"/>
  <c r="J273" i="1"/>
  <c r="K273" i="1"/>
  <c r="L273" i="1"/>
  <c r="M273" i="1"/>
  <c r="N273" i="1"/>
  <c r="O273" i="1"/>
  <c r="P273" i="1"/>
  <c r="Q273" i="1"/>
  <c r="R273" i="1"/>
  <c r="G274" i="1"/>
  <c r="H274" i="1"/>
  <c r="I274" i="1"/>
  <c r="J274" i="1"/>
  <c r="K274" i="1"/>
  <c r="L274" i="1"/>
  <c r="M274" i="1"/>
  <c r="N274" i="1"/>
  <c r="O274" i="1"/>
  <c r="P274" i="1"/>
  <c r="Q274" i="1"/>
  <c r="R274" i="1"/>
  <c r="G275" i="1"/>
  <c r="H275" i="1"/>
  <c r="I275" i="1"/>
  <c r="J275" i="1"/>
  <c r="K275" i="1"/>
  <c r="L275" i="1"/>
  <c r="M275" i="1"/>
  <c r="N275" i="1"/>
  <c r="O275" i="1"/>
  <c r="P275" i="1"/>
  <c r="Q275" i="1"/>
  <c r="R275" i="1"/>
  <c r="G276" i="1"/>
  <c r="H276" i="1"/>
  <c r="I276" i="1"/>
  <c r="J276" i="1"/>
  <c r="K276" i="1"/>
  <c r="L276" i="1"/>
  <c r="M276" i="1"/>
  <c r="N276" i="1"/>
  <c r="O276" i="1"/>
  <c r="P276" i="1"/>
  <c r="Q276" i="1"/>
  <c r="R276" i="1"/>
  <c r="G277" i="1"/>
  <c r="H277" i="1"/>
  <c r="I277" i="1"/>
  <c r="J277" i="1"/>
  <c r="K277" i="1"/>
  <c r="L277" i="1"/>
  <c r="M277" i="1"/>
  <c r="N277" i="1"/>
  <c r="O277" i="1"/>
  <c r="P277" i="1"/>
  <c r="Q277" i="1"/>
  <c r="R277" i="1"/>
  <c r="G278" i="1"/>
  <c r="H278" i="1"/>
  <c r="I278" i="1"/>
  <c r="J278" i="1"/>
  <c r="K278" i="1"/>
  <c r="L278" i="1"/>
  <c r="M278" i="1"/>
  <c r="N278" i="1"/>
  <c r="O278" i="1"/>
  <c r="P278" i="1"/>
  <c r="Q278" i="1"/>
  <c r="R278" i="1"/>
  <c r="G279" i="1"/>
  <c r="H279" i="1"/>
  <c r="I279" i="1"/>
  <c r="J279" i="1"/>
  <c r="K279" i="1"/>
  <c r="L279" i="1"/>
  <c r="M279" i="1"/>
  <c r="N279" i="1"/>
  <c r="O279" i="1"/>
  <c r="P279" i="1"/>
  <c r="Q279" i="1"/>
  <c r="R279" i="1"/>
  <c r="G280" i="1"/>
  <c r="H280" i="1"/>
  <c r="I280" i="1"/>
  <c r="J280" i="1"/>
  <c r="K280" i="1"/>
  <c r="L280" i="1"/>
  <c r="M280" i="1"/>
  <c r="N280" i="1"/>
  <c r="O280" i="1"/>
  <c r="P280" i="1"/>
  <c r="Q280" i="1"/>
  <c r="R280" i="1"/>
  <c r="G281" i="1"/>
  <c r="H281" i="1"/>
  <c r="I281" i="1"/>
  <c r="J281" i="1"/>
  <c r="K281" i="1"/>
  <c r="L281" i="1"/>
  <c r="M281" i="1"/>
  <c r="N281" i="1"/>
  <c r="O281" i="1"/>
  <c r="P281" i="1"/>
  <c r="Q281" i="1"/>
  <c r="R281" i="1"/>
  <c r="G282" i="1"/>
  <c r="H282" i="1"/>
  <c r="I282" i="1"/>
  <c r="J282" i="1"/>
  <c r="K282" i="1"/>
  <c r="L282" i="1"/>
  <c r="M282" i="1"/>
  <c r="N282" i="1"/>
  <c r="O282" i="1"/>
  <c r="P282" i="1"/>
  <c r="Q282" i="1"/>
  <c r="R282" i="1"/>
  <c r="G283" i="1"/>
  <c r="H283" i="1"/>
  <c r="I283" i="1"/>
  <c r="J283" i="1"/>
  <c r="K283" i="1"/>
  <c r="L283" i="1"/>
  <c r="M283" i="1"/>
  <c r="N283" i="1"/>
  <c r="O283" i="1"/>
  <c r="P283" i="1"/>
  <c r="Q283" i="1"/>
  <c r="R283" i="1"/>
  <c r="G284" i="1"/>
  <c r="H284" i="1"/>
  <c r="I284" i="1"/>
  <c r="J284" i="1"/>
  <c r="K284" i="1"/>
  <c r="L284" i="1"/>
  <c r="M284" i="1"/>
  <c r="N284" i="1"/>
  <c r="O284" i="1"/>
  <c r="P284" i="1"/>
  <c r="Q284" i="1"/>
  <c r="R284" i="1"/>
  <c r="G285" i="1"/>
  <c r="H285" i="1"/>
  <c r="I285" i="1"/>
  <c r="J285" i="1"/>
  <c r="K285" i="1"/>
  <c r="L285" i="1"/>
  <c r="M285" i="1"/>
  <c r="N285" i="1"/>
  <c r="O285" i="1"/>
  <c r="P285" i="1"/>
  <c r="Q285" i="1"/>
  <c r="R285" i="1"/>
  <c r="G286" i="1"/>
  <c r="H286" i="1"/>
  <c r="I286" i="1"/>
  <c r="J286" i="1"/>
  <c r="K286" i="1"/>
  <c r="L286" i="1"/>
  <c r="M286" i="1"/>
  <c r="N286" i="1"/>
  <c r="O286" i="1"/>
  <c r="P286" i="1"/>
  <c r="Q286" i="1"/>
  <c r="R286" i="1"/>
  <c r="G287" i="1"/>
  <c r="H287" i="1"/>
  <c r="I287" i="1"/>
  <c r="J287" i="1"/>
  <c r="K287" i="1"/>
  <c r="L287" i="1"/>
  <c r="M287" i="1"/>
  <c r="N287" i="1"/>
  <c r="O287" i="1"/>
  <c r="P287" i="1"/>
  <c r="Q287" i="1"/>
  <c r="R287" i="1"/>
  <c r="G288" i="1"/>
  <c r="H288" i="1"/>
  <c r="I288" i="1"/>
  <c r="J288" i="1"/>
  <c r="K288" i="1"/>
  <c r="L288" i="1"/>
  <c r="M288" i="1"/>
  <c r="N288" i="1"/>
  <c r="O288" i="1"/>
  <c r="P288" i="1"/>
  <c r="Q288" i="1"/>
  <c r="R288" i="1"/>
  <c r="G289" i="1"/>
  <c r="H289" i="1"/>
  <c r="I289" i="1"/>
  <c r="J289" i="1"/>
  <c r="K289" i="1"/>
  <c r="L289" i="1"/>
  <c r="M289" i="1"/>
  <c r="N289" i="1"/>
  <c r="O289" i="1"/>
  <c r="P289" i="1"/>
  <c r="Q289" i="1"/>
  <c r="R289" i="1"/>
  <c r="G290" i="1"/>
  <c r="H290" i="1"/>
  <c r="I290" i="1"/>
  <c r="J290" i="1"/>
  <c r="K290" i="1"/>
  <c r="L290" i="1"/>
  <c r="M290" i="1"/>
  <c r="N290" i="1"/>
  <c r="O290" i="1"/>
  <c r="P290" i="1"/>
  <c r="Q290" i="1"/>
  <c r="R290" i="1"/>
  <c r="G291" i="1"/>
  <c r="H291" i="1"/>
  <c r="I291" i="1"/>
  <c r="J291" i="1"/>
  <c r="K291" i="1"/>
  <c r="L291" i="1"/>
  <c r="M291" i="1"/>
  <c r="N291" i="1"/>
  <c r="O291" i="1"/>
  <c r="P291" i="1"/>
  <c r="Q291" i="1"/>
  <c r="R291" i="1"/>
  <c r="G292" i="1"/>
  <c r="H292" i="1"/>
  <c r="I292" i="1"/>
  <c r="J292" i="1"/>
  <c r="K292" i="1"/>
  <c r="L292" i="1"/>
  <c r="M292" i="1"/>
  <c r="N292" i="1"/>
  <c r="O292" i="1"/>
  <c r="P292" i="1"/>
  <c r="Q292" i="1"/>
  <c r="R292" i="1"/>
  <c r="G293" i="1"/>
  <c r="H293" i="1"/>
  <c r="I293" i="1"/>
  <c r="J293" i="1"/>
  <c r="K293" i="1"/>
  <c r="L293" i="1"/>
  <c r="M293" i="1"/>
  <c r="N293" i="1"/>
  <c r="O293" i="1"/>
  <c r="P293" i="1"/>
  <c r="Q293" i="1"/>
  <c r="R293" i="1"/>
  <c r="G294" i="1"/>
  <c r="H294" i="1"/>
  <c r="I294" i="1"/>
  <c r="J294" i="1"/>
  <c r="K294" i="1"/>
  <c r="L294" i="1"/>
  <c r="M294" i="1"/>
  <c r="N294" i="1"/>
  <c r="O294" i="1"/>
  <c r="P294" i="1"/>
  <c r="Q294" i="1"/>
  <c r="R294" i="1"/>
  <c r="G295" i="1"/>
  <c r="H295" i="1"/>
  <c r="I295" i="1"/>
  <c r="J295" i="1"/>
  <c r="K295" i="1"/>
  <c r="L295" i="1"/>
  <c r="M295" i="1"/>
  <c r="N295" i="1"/>
  <c r="O295" i="1"/>
  <c r="P295" i="1"/>
  <c r="Q295" i="1"/>
  <c r="R295" i="1"/>
  <c r="G296" i="1"/>
  <c r="H296" i="1"/>
  <c r="I296" i="1"/>
  <c r="J296" i="1"/>
  <c r="K296" i="1"/>
  <c r="L296" i="1"/>
  <c r="M296" i="1"/>
  <c r="N296" i="1"/>
  <c r="O296" i="1"/>
  <c r="P296" i="1"/>
  <c r="Q296" i="1"/>
  <c r="R296" i="1"/>
  <c r="G297" i="1"/>
  <c r="H297" i="1"/>
  <c r="I297" i="1"/>
  <c r="J297" i="1"/>
  <c r="K297" i="1"/>
  <c r="L297" i="1"/>
  <c r="M297" i="1"/>
  <c r="N297" i="1"/>
  <c r="O297" i="1"/>
  <c r="P297" i="1"/>
  <c r="Q297" i="1"/>
  <c r="R297" i="1"/>
  <c r="G298" i="1"/>
  <c r="H298" i="1"/>
  <c r="I298" i="1"/>
  <c r="J298" i="1"/>
  <c r="K298" i="1"/>
  <c r="L298" i="1"/>
  <c r="M298" i="1"/>
  <c r="N298" i="1"/>
  <c r="O298" i="1"/>
  <c r="P298" i="1"/>
  <c r="Q298" i="1"/>
  <c r="R298" i="1"/>
  <c r="G299" i="1"/>
  <c r="H299" i="1"/>
  <c r="I299" i="1"/>
  <c r="J299" i="1"/>
  <c r="K299" i="1"/>
  <c r="L299" i="1"/>
  <c r="M299" i="1"/>
  <c r="N299" i="1"/>
  <c r="O299" i="1"/>
  <c r="P299" i="1"/>
  <c r="Q299" i="1"/>
  <c r="R299" i="1"/>
  <c r="G300" i="1"/>
  <c r="H300" i="1"/>
  <c r="I300" i="1"/>
  <c r="J300" i="1"/>
  <c r="K300" i="1"/>
  <c r="L300" i="1"/>
  <c r="M300" i="1"/>
  <c r="N300" i="1"/>
  <c r="O300" i="1"/>
  <c r="P300" i="1"/>
  <c r="Q300" i="1"/>
  <c r="R300" i="1"/>
  <c r="G301" i="1"/>
  <c r="H301" i="1"/>
  <c r="I301" i="1"/>
  <c r="J301" i="1"/>
  <c r="K301" i="1"/>
  <c r="L301" i="1"/>
  <c r="M301" i="1"/>
  <c r="N301" i="1"/>
  <c r="O301" i="1"/>
  <c r="P301" i="1"/>
  <c r="Q301" i="1"/>
  <c r="R301" i="1"/>
  <c r="G302" i="1"/>
  <c r="H302" i="1"/>
  <c r="I302" i="1"/>
  <c r="J302" i="1"/>
  <c r="K302" i="1"/>
  <c r="L302" i="1"/>
  <c r="M302" i="1"/>
  <c r="N302" i="1"/>
  <c r="O302" i="1"/>
  <c r="P302" i="1"/>
  <c r="Q302" i="1"/>
  <c r="R302" i="1"/>
  <c r="G303" i="1"/>
  <c r="H303" i="1"/>
  <c r="I303" i="1"/>
  <c r="J303" i="1"/>
  <c r="K303" i="1"/>
  <c r="L303" i="1"/>
  <c r="M303" i="1"/>
  <c r="N303" i="1"/>
  <c r="O303" i="1"/>
  <c r="P303" i="1"/>
  <c r="Q303" i="1"/>
  <c r="R303" i="1"/>
  <c r="G304" i="1"/>
  <c r="H304" i="1"/>
  <c r="I304" i="1"/>
  <c r="J304" i="1"/>
  <c r="K304" i="1"/>
  <c r="L304" i="1"/>
  <c r="M304" i="1"/>
  <c r="N304" i="1"/>
  <c r="O304" i="1"/>
  <c r="P304" i="1"/>
  <c r="Q304" i="1"/>
  <c r="R304" i="1"/>
  <c r="G305" i="1"/>
  <c r="H305" i="1"/>
  <c r="I305" i="1"/>
  <c r="J305" i="1"/>
  <c r="K305" i="1"/>
  <c r="L305" i="1"/>
  <c r="M305" i="1"/>
  <c r="N305" i="1"/>
  <c r="O305" i="1"/>
  <c r="P305" i="1"/>
  <c r="Q305" i="1"/>
  <c r="R305" i="1"/>
  <c r="G306" i="1"/>
  <c r="H306" i="1"/>
  <c r="I306" i="1"/>
  <c r="J306" i="1"/>
  <c r="K306" i="1"/>
  <c r="L306" i="1"/>
  <c r="M306" i="1"/>
  <c r="N306" i="1"/>
  <c r="O306" i="1"/>
  <c r="P306" i="1"/>
  <c r="Q306" i="1"/>
  <c r="R306" i="1"/>
  <c r="G307" i="1"/>
  <c r="H307" i="1"/>
  <c r="I307" i="1"/>
  <c r="J307" i="1"/>
  <c r="K307" i="1"/>
  <c r="L307" i="1"/>
  <c r="M307" i="1"/>
  <c r="N307" i="1"/>
  <c r="O307" i="1"/>
  <c r="P307" i="1"/>
  <c r="Q307" i="1"/>
  <c r="R307" i="1"/>
  <c r="G308" i="1"/>
  <c r="H308" i="1"/>
  <c r="I308" i="1"/>
  <c r="J308" i="1"/>
  <c r="K308" i="1"/>
  <c r="L308" i="1"/>
  <c r="M308" i="1"/>
  <c r="N308" i="1"/>
  <c r="O308" i="1"/>
  <c r="P308" i="1"/>
  <c r="Q308" i="1"/>
  <c r="R308" i="1"/>
  <c r="G309" i="1"/>
  <c r="H309" i="1"/>
  <c r="I309" i="1"/>
  <c r="J309" i="1"/>
  <c r="K309" i="1"/>
  <c r="L309" i="1"/>
  <c r="M309" i="1"/>
  <c r="N309" i="1"/>
  <c r="O309" i="1"/>
  <c r="P309" i="1"/>
  <c r="Q309" i="1"/>
  <c r="R309" i="1"/>
  <c r="G310" i="1"/>
  <c r="H310" i="1"/>
  <c r="I310" i="1"/>
  <c r="J310" i="1"/>
  <c r="K310" i="1"/>
  <c r="L310" i="1"/>
  <c r="M310" i="1"/>
  <c r="N310" i="1"/>
  <c r="O310" i="1"/>
  <c r="P310" i="1"/>
  <c r="Q310" i="1"/>
  <c r="R310" i="1"/>
  <c r="G311" i="1"/>
  <c r="H311" i="1"/>
  <c r="I311" i="1"/>
  <c r="J311" i="1"/>
  <c r="K311" i="1"/>
  <c r="L311" i="1"/>
  <c r="M311" i="1"/>
  <c r="N311" i="1"/>
  <c r="O311" i="1"/>
  <c r="P311" i="1"/>
  <c r="Q311" i="1"/>
  <c r="R311" i="1"/>
  <c r="G312" i="1"/>
  <c r="H312" i="1"/>
  <c r="I312" i="1"/>
  <c r="J312" i="1"/>
  <c r="K312" i="1"/>
  <c r="L312" i="1"/>
  <c r="M312" i="1"/>
  <c r="N312" i="1"/>
  <c r="O312" i="1"/>
  <c r="P312" i="1"/>
  <c r="Q312" i="1"/>
  <c r="R312" i="1"/>
  <c r="G313" i="1"/>
  <c r="H313" i="1"/>
  <c r="I313" i="1"/>
  <c r="J313" i="1"/>
  <c r="K313" i="1"/>
  <c r="L313" i="1"/>
  <c r="M313" i="1"/>
  <c r="N313" i="1"/>
  <c r="O313" i="1"/>
  <c r="P313" i="1"/>
  <c r="Q313" i="1"/>
  <c r="R313" i="1"/>
  <c r="G314" i="1"/>
  <c r="H314" i="1"/>
  <c r="I314" i="1"/>
  <c r="J314" i="1"/>
  <c r="K314" i="1"/>
  <c r="L314" i="1"/>
  <c r="M314" i="1"/>
  <c r="N314" i="1"/>
  <c r="O314" i="1"/>
  <c r="P314" i="1"/>
  <c r="Q314" i="1"/>
  <c r="R314" i="1"/>
  <c r="G315" i="1"/>
  <c r="H315" i="1"/>
  <c r="I315" i="1"/>
  <c r="J315" i="1"/>
  <c r="K315" i="1"/>
  <c r="L315" i="1"/>
  <c r="M315" i="1"/>
  <c r="N315" i="1"/>
  <c r="O315" i="1"/>
  <c r="P315" i="1"/>
  <c r="Q315" i="1"/>
  <c r="R315" i="1"/>
  <c r="G316" i="1"/>
  <c r="H316" i="1"/>
  <c r="I316" i="1"/>
  <c r="J316" i="1"/>
  <c r="K316" i="1"/>
  <c r="L316" i="1"/>
  <c r="M316" i="1"/>
  <c r="N316" i="1"/>
  <c r="O316" i="1"/>
  <c r="P316" i="1"/>
  <c r="Q316" i="1"/>
  <c r="R316" i="1"/>
  <c r="G317" i="1"/>
  <c r="H317" i="1"/>
  <c r="I317" i="1"/>
  <c r="J317" i="1"/>
  <c r="K317" i="1"/>
  <c r="L317" i="1"/>
  <c r="M317" i="1"/>
  <c r="N317" i="1"/>
  <c r="O317" i="1"/>
  <c r="P317" i="1"/>
  <c r="Q317" i="1"/>
  <c r="R317" i="1"/>
  <c r="G318" i="1"/>
  <c r="H318" i="1"/>
  <c r="I318" i="1"/>
  <c r="J318" i="1"/>
  <c r="K318" i="1"/>
  <c r="L318" i="1"/>
  <c r="M318" i="1"/>
  <c r="N318" i="1"/>
  <c r="O318" i="1"/>
  <c r="P318" i="1"/>
  <c r="Q318" i="1"/>
  <c r="R318" i="1"/>
  <c r="G319" i="1"/>
  <c r="H319" i="1"/>
  <c r="I319" i="1"/>
  <c r="J319" i="1"/>
  <c r="K319" i="1"/>
  <c r="L319" i="1"/>
  <c r="M319" i="1"/>
  <c r="N319" i="1"/>
  <c r="O319" i="1"/>
  <c r="P319" i="1"/>
  <c r="Q319" i="1"/>
  <c r="R319" i="1"/>
  <c r="G320" i="1"/>
  <c r="H320" i="1"/>
  <c r="I320" i="1"/>
  <c r="J320" i="1"/>
  <c r="K320" i="1"/>
  <c r="L320" i="1"/>
  <c r="M320" i="1"/>
  <c r="N320" i="1"/>
  <c r="O320" i="1"/>
  <c r="P320" i="1"/>
  <c r="Q320" i="1"/>
  <c r="R320" i="1"/>
  <c r="G321" i="1"/>
  <c r="H321" i="1"/>
  <c r="I321" i="1"/>
  <c r="J321" i="1"/>
  <c r="K321" i="1"/>
  <c r="L321" i="1"/>
  <c r="M321" i="1"/>
  <c r="N321" i="1"/>
  <c r="O321" i="1"/>
  <c r="P321" i="1"/>
  <c r="Q321" i="1"/>
  <c r="R321" i="1"/>
  <c r="G322" i="1"/>
  <c r="H322" i="1"/>
  <c r="I322" i="1"/>
  <c r="J322" i="1"/>
  <c r="K322" i="1"/>
  <c r="L322" i="1"/>
  <c r="M322" i="1"/>
  <c r="N322" i="1"/>
  <c r="O322" i="1"/>
  <c r="P322" i="1"/>
  <c r="Q322" i="1"/>
  <c r="R322" i="1"/>
  <c r="G323" i="1"/>
  <c r="H323" i="1"/>
  <c r="I323" i="1"/>
  <c r="J323" i="1"/>
  <c r="K323" i="1"/>
  <c r="L323" i="1"/>
  <c r="M323" i="1"/>
  <c r="N323" i="1"/>
  <c r="O323" i="1"/>
  <c r="P323" i="1"/>
  <c r="Q323" i="1"/>
  <c r="R323" i="1"/>
  <c r="G324" i="1"/>
  <c r="H324" i="1"/>
  <c r="I324" i="1"/>
  <c r="J324" i="1"/>
  <c r="K324" i="1"/>
  <c r="L324" i="1"/>
  <c r="M324" i="1"/>
  <c r="N324" i="1"/>
  <c r="O324" i="1"/>
  <c r="P324" i="1"/>
  <c r="Q324" i="1"/>
  <c r="R324" i="1"/>
  <c r="G325" i="1"/>
  <c r="H325" i="1"/>
  <c r="I325" i="1"/>
  <c r="J325" i="1"/>
  <c r="K325" i="1"/>
  <c r="L325" i="1"/>
  <c r="M325" i="1"/>
  <c r="N325" i="1"/>
  <c r="O325" i="1"/>
  <c r="P325" i="1"/>
  <c r="Q325" i="1"/>
  <c r="R325" i="1"/>
  <c r="G326" i="1"/>
  <c r="H326" i="1"/>
  <c r="I326" i="1"/>
  <c r="J326" i="1"/>
  <c r="K326" i="1"/>
  <c r="L326" i="1"/>
  <c r="M326" i="1"/>
  <c r="N326" i="1"/>
  <c r="O326" i="1"/>
  <c r="P326" i="1"/>
  <c r="Q326" i="1"/>
  <c r="R326" i="1"/>
  <c r="G327" i="1"/>
  <c r="H327" i="1"/>
  <c r="I327" i="1"/>
  <c r="J327" i="1"/>
  <c r="K327" i="1"/>
  <c r="L327" i="1"/>
  <c r="M327" i="1"/>
  <c r="N327" i="1"/>
  <c r="O327" i="1"/>
  <c r="P327" i="1"/>
  <c r="Q327" i="1"/>
  <c r="R327" i="1"/>
  <c r="G328" i="1"/>
  <c r="H328" i="1"/>
  <c r="I328" i="1"/>
  <c r="J328" i="1"/>
  <c r="K328" i="1"/>
  <c r="L328" i="1"/>
  <c r="M328" i="1"/>
  <c r="N328" i="1"/>
  <c r="O328" i="1"/>
  <c r="P328" i="1"/>
  <c r="Q328" i="1"/>
  <c r="R328" i="1"/>
  <c r="G329" i="1"/>
  <c r="H329" i="1"/>
  <c r="I329" i="1"/>
  <c r="J329" i="1"/>
  <c r="K329" i="1"/>
  <c r="L329" i="1"/>
  <c r="M329" i="1"/>
  <c r="N329" i="1"/>
  <c r="O329" i="1"/>
  <c r="P329" i="1"/>
  <c r="Q329" i="1"/>
  <c r="R329" i="1"/>
  <c r="G330" i="1"/>
  <c r="H330" i="1"/>
  <c r="I330" i="1"/>
  <c r="J330" i="1"/>
  <c r="K330" i="1"/>
  <c r="L330" i="1"/>
  <c r="M330" i="1"/>
  <c r="N330" i="1"/>
  <c r="O330" i="1"/>
  <c r="P330" i="1"/>
  <c r="Q330" i="1"/>
  <c r="R330" i="1"/>
  <c r="G331" i="1"/>
  <c r="H331" i="1"/>
  <c r="I331" i="1"/>
  <c r="J331" i="1"/>
  <c r="K331" i="1"/>
  <c r="L331" i="1"/>
  <c r="M331" i="1"/>
  <c r="N331" i="1"/>
  <c r="O331" i="1"/>
  <c r="P331" i="1"/>
  <c r="Q331" i="1"/>
  <c r="R331" i="1"/>
  <c r="G332" i="1"/>
  <c r="H332" i="1"/>
  <c r="I332" i="1"/>
  <c r="J332" i="1"/>
  <c r="K332" i="1"/>
  <c r="L332" i="1"/>
  <c r="M332" i="1"/>
  <c r="N332" i="1"/>
  <c r="O332" i="1"/>
  <c r="P332" i="1"/>
  <c r="Q332" i="1"/>
  <c r="R332" i="1"/>
  <c r="G333" i="1"/>
  <c r="H333" i="1"/>
  <c r="I333" i="1"/>
  <c r="J333" i="1"/>
  <c r="K333" i="1"/>
  <c r="L333" i="1"/>
  <c r="M333" i="1"/>
  <c r="N333" i="1"/>
  <c r="O333" i="1"/>
  <c r="P333" i="1"/>
  <c r="Q333" i="1"/>
  <c r="R333" i="1"/>
  <c r="G334" i="1"/>
  <c r="H334" i="1"/>
  <c r="I334" i="1"/>
  <c r="J334" i="1"/>
  <c r="K334" i="1"/>
  <c r="L334" i="1"/>
  <c r="M334" i="1"/>
  <c r="N334" i="1"/>
  <c r="O334" i="1"/>
  <c r="P334" i="1"/>
  <c r="Q334" i="1"/>
  <c r="R334" i="1"/>
  <c r="G335" i="1"/>
  <c r="H335" i="1"/>
  <c r="I335" i="1"/>
  <c r="J335" i="1"/>
  <c r="K335" i="1"/>
  <c r="L335" i="1"/>
  <c r="M335" i="1"/>
  <c r="N335" i="1"/>
  <c r="O335" i="1"/>
  <c r="P335" i="1"/>
  <c r="Q335" i="1"/>
  <c r="R335" i="1"/>
  <c r="G336" i="1"/>
  <c r="H336" i="1"/>
  <c r="I336" i="1"/>
  <c r="J336" i="1"/>
  <c r="K336" i="1"/>
  <c r="L336" i="1"/>
  <c r="M336" i="1"/>
  <c r="N336" i="1"/>
  <c r="O336" i="1"/>
  <c r="P336" i="1"/>
  <c r="Q336" i="1"/>
  <c r="R336" i="1"/>
  <c r="G337" i="1"/>
  <c r="H337" i="1"/>
  <c r="I337" i="1"/>
  <c r="J337" i="1"/>
  <c r="K337" i="1"/>
  <c r="L337" i="1"/>
  <c r="M337" i="1"/>
  <c r="N337" i="1"/>
  <c r="O337" i="1"/>
  <c r="P337" i="1"/>
  <c r="Q337" i="1"/>
  <c r="R337" i="1"/>
  <c r="G338" i="1"/>
  <c r="H338" i="1"/>
  <c r="I338" i="1"/>
  <c r="J338" i="1"/>
  <c r="K338" i="1"/>
  <c r="L338" i="1"/>
  <c r="M338" i="1"/>
  <c r="N338" i="1"/>
  <c r="O338" i="1"/>
  <c r="P338" i="1"/>
  <c r="Q338" i="1"/>
  <c r="R338" i="1"/>
  <c r="G339" i="1"/>
  <c r="H339" i="1"/>
  <c r="I339" i="1"/>
  <c r="J339" i="1"/>
  <c r="K339" i="1"/>
  <c r="L339" i="1"/>
  <c r="M339" i="1"/>
  <c r="N339" i="1"/>
  <c r="O339" i="1"/>
  <c r="P339" i="1"/>
  <c r="Q339" i="1"/>
  <c r="R339" i="1"/>
  <c r="G340" i="1"/>
  <c r="H340" i="1"/>
  <c r="I340" i="1"/>
  <c r="J340" i="1"/>
  <c r="K340" i="1"/>
  <c r="L340" i="1"/>
  <c r="M340" i="1"/>
  <c r="N340" i="1"/>
  <c r="O340" i="1"/>
  <c r="P340" i="1"/>
  <c r="Q340" i="1"/>
  <c r="R340" i="1"/>
  <c r="G341" i="1"/>
  <c r="H341" i="1"/>
  <c r="I341" i="1"/>
  <c r="J341" i="1"/>
  <c r="K341" i="1"/>
  <c r="L341" i="1"/>
  <c r="M341" i="1"/>
  <c r="N341" i="1"/>
  <c r="O341" i="1"/>
  <c r="P341" i="1"/>
  <c r="Q341" i="1"/>
  <c r="R341" i="1"/>
  <c r="G342" i="1"/>
  <c r="H342" i="1"/>
  <c r="I342" i="1"/>
  <c r="J342" i="1"/>
  <c r="K342" i="1"/>
  <c r="L342" i="1"/>
  <c r="M342" i="1"/>
  <c r="N342" i="1"/>
  <c r="O342" i="1"/>
  <c r="P342" i="1"/>
  <c r="Q342" i="1"/>
  <c r="R342" i="1"/>
  <c r="G343" i="1"/>
  <c r="H343" i="1"/>
  <c r="I343" i="1"/>
  <c r="J343" i="1"/>
  <c r="K343" i="1"/>
  <c r="L343" i="1"/>
  <c r="M343" i="1"/>
  <c r="N343" i="1"/>
  <c r="O343" i="1"/>
  <c r="P343" i="1"/>
  <c r="Q343" i="1"/>
  <c r="R343" i="1"/>
  <c r="G344" i="1"/>
  <c r="H344" i="1"/>
  <c r="I344" i="1"/>
  <c r="J344" i="1"/>
  <c r="K344" i="1"/>
  <c r="L344" i="1"/>
  <c r="M344" i="1"/>
  <c r="N344" i="1"/>
  <c r="O344" i="1"/>
  <c r="P344" i="1"/>
  <c r="Q344" i="1"/>
  <c r="R344" i="1"/>
  <c r="G345" i="1"/>
  <c r="H345" i="1"/>
  <c r="I345" i="1"/>
  <c r="J345" i="1"/>
  <c r="K345" i="1"/>
  <c r="L345" i="1"/>
  <c r="M345" i="1"/>
  <c r="N345" i="1"/>
  <c r="O345" i="1"/>
  <c r="P345" i="1"/>
  <c r="Q345" i="1"/>
  <c r="R345" i="1"/>
  <c r="G346" i="1"/>
  <c r="H346" i="1"/>
  <c r="I346" i="1"/>
  <c r="J346" i="1"/>
  <c r="K346" i="1"/>
  <c r="L346" i="1"/>
  <c r="M346" i="1"/>
  <c r="N346" i="1"/>
  <c r="O346" i="1"/>
  <c r="P346" i="1"/>
  <c r="Q346" i="1"/>
  <c r="R346" i="1"/>
  <c r="G347" i="1"/>
  <c r="H347" i="1"/>
  <c r="I347" i="1"/>
  <c r="J347" i="1"/>
  <c r="K347" i="1"/>
  <c r="L347" i="1"/>
  <c r="M347" i="1"/>
  <c r="N347" i="1"/>
  <c r="O347" i="1"/>
  <c r="P347" i="1"/>
  <c r="Q347" i="1"/>
  <c r="R347" i="1"/>
  <c r="G348" i="1"/>
  <c r="H348" i="1"/>
  <c r="I348" i="1"/>
  <c r="J348" i="1"/>
  <c r="K348" i="1"/>
  <c r="L348" i="1"/>
  <c r="M348" i="1"/>
  <c r="N348" i="1"/>
  <c r="O348" i="1"/>
  <c r="P348" i="1"/>
  <c r="Q348" i="1"/>
  <c r="R348" i="1"/>
  <c r="G349" i="1"/>
  <c r="H349" i="1"/>
  <c r="I349" i="1"/>
  <c r="J349" i="1"/>
  <c r="K349" i="1"/>
  <c r="L349" i="1"/>
  <c r="M349" i="1"/>
  <c r="N349" i="1"/>
  <c r="O349" i="1"/>
  <c r="P349" i="1"/>
  <c r="Q349" i="1"/>
  <c r="R349" i="1"/>
  <c r="G350" i="1"/>
  <c r="H350" i="1"/>
  <c r="I350" i="1"/>
  <c r="J350" i="1"/>
  <c r="K350" i="1"/>
  <c r="L350" i="1"/>
  <c r="M350" i="1"/>
  <c r="N350" i="1"/>
  <c r="O350" i="1"/>
  <c r="P350" i="1"/>
  <c r="Q350" i="1"/>
  <c r="R350" i="1"/>
  <c r="G351" i="1"/>
  <c r="H351" i="1"/>
  <c r="I351" i="1"/>
  <c r="J351" i="1"/>
  <c r="K351" i="1"/>
  <c r="L351" i="1"/>
  <c r="M351" i="1"/>
  <c r="N351" i="1"/>
  <c r="O351" i="1"/>
  <c r="P351" i="1"/>
  <c r="Q351" i="1"/>
  <c r="R351" i="1"/>
  <c r="G352" i="1"/>
  <c r="H352" i="1"/>
  <c r="I352" i="1"/>
  <c r="J352" i="1"/>
  <c r="K352" i="1"/>
  <c r="L352" i="1"/>
  <c r="M352" i="1"/>
  <c r="N352" i="1"/>
  <c r="O352" i="1"/>
  <c r="P352" i="1"/>
  <c r="Q352" i="1"/>
  <c r="R352" i="1"/>
  <c r="G353" i="1"/>
  <c r="H353" i="1"/>
  <c r="I353" i="1"/>
  <c r="J353" i="1"/>
  <c r="K353" i="1"/>
  <c r="L353" i="1"/>
  <c r="M353" i="1"/>
  <c r="N353" i="1"/>
  <c r="O353" i="1"/>
  <c r="P353" i="1"/>
  <c r="Q353" i="1"/>
  <c r="R353" i="1"/>
  <c r="G354" i="1"/>
  <c r="H354" i="1"/>
  <c r="I354" i="1"/>
  <c r="J354" i="1"/>
  <c r="K354" i="1"/>
  <c r="L354" i="1"/>
  <c r="M354" i="1"/>
  <c r="N354" i="1"/>
  <c r="O354" i="1"/>
  <c r="P354" i="1"/>
  <c r="Q354" i="1"/>
  <c r="R354" i="1"/>
  <c r="G355" i="1"/>
  <c r="H355" i="1"/>
  <c r="I355" i="1"/>
  <c r="J355" i="1"/>
  <c r="K355" i="1"/>
  <c r="L355" i="1"/>
  <c r="M355" i="1"/>
  <c r="N355" i="1"/>
  <c r="O355" i="1"/>
  <c r="P355" i="1"/>
  <c r="Q355" i="1"/>
  <c r="R355" i="1"/>
  <c r="G356" i="1"/>
  <c r="H356" i="1"/>
  <c r="I356" i="1"/>
  <c r="J356" i="1"/>
  <c r="K356" i="1"/>
  <c r="L356" i="1"/>
  <c r="M356" i="1"/>
  <c r="N356" i="1"/>
  <c r="O356" i="1"/>
  <c r="P356" i="1"/>
  <c r="Q356" i="1"/>
  <c r="R356" i="1"/>
  <c r="G357" i="1"/>
  <c r="H357" i="1"/>
  <c r="I357" i="1"/>
  <c r="J357" i="1"/>
  <c r="K357" i="1"/>
  <c r="L357" i="1"/>
  <c r="M357" i="1"/>
  <c r="N357" i="1"/>
  <c r="O357" i="1"/>
  <c r="P357" i="1"/>
  <c r="Q357" i="1"/>
  <c r="R357" i="1"/>
  <c r="G358" i="1"/>
  <c r="H358" i="1"/>
  <c r="I358" i="1"/>
  <c r="J358" i="1"/>
  <c r="K358" i="1"/>
  <c r="L358" i="1"/>
  <c r="M358" i="1"/>
  <c r="N358" i="1"/>
  <c r="O358" i="1"/>
  <c r="P358" i="1"/>
  <c r="Q358" i="1"/>
  <c r="R358" i="1"/>
  <c r="G359" i="1"/>
  <c r="H359" i="1"/>
  <c r="I359" i="1"/>
  <c r="J359" i="1"/>
  <c r="K359" i="1"/>
  <c r="L359" i="1"/>
  <c r="M359" i="1"/>
  <c r="N359" i="1"/>
  <c r="O359" i="1"/>
  <c r="P359" i="1"/>
  <c r="Q359" i="1"/>
  <c r="R359" i="1"/>
  <c r="G360" i="1"/>
  <c r="H360" i="1"/>
  <c r="I360" i="1"/>
  <c r="J360" i="1"/>
  <c r="K360" i="1"/>
  <c r="L360" i="1"/>
  <c r="M360" i="1"/>
  <c r="N360" i="1"/>
  <c r="O360" i="1"/>
  <c r="P360" i="1"/>
  <c r="Q360" i="1"/>
  <c r="R360" i="1"/>
  <c r="G361" i="1"/>
  <c r="H361" i="1"/>
  <c r="I361" i="1"/>
  <c r="J361" i="1"/>
  <c r="K361" i="1"/>
  <c r="L361" i="1"/>
  <c r="M361" i="1"/>
  <c r="N361" i="1"/>
  <c r="O361" i="1"/>
  <c r="P361" i="1"/>
  <c r="Q361" i="1"/>
  <c r="R361" i="1"/>
  <c r="G362" i="1"/>
  <c r="H362" i="1"/>
  <c r="I362" i="1"/>
  <c r="J362" i="1"/>
  <c r="K362" i="1"/>
  <c r="L362" i="1"/>
  <c r="M362" i="1"/>
  <c r="N362" i="1"/>
  <c r="O362" i="1"/>
  <c r="P362" i="1"/>
  <c r="Q362" i="1"/>
  <c r="R362" i="1"/>
  <c r="G363" i="1"/>
  <c r="H363" i="1"/>
  <c r="I363" i="1"/>
  <c r="J363" i="1"/>
  <c r="K363" i="1"/>
  <c r="L363" i="1"/>
  <c r="M363" i="1"/>
  <c r="N363" i="1"/>
  <c r="O363" i="1"/>
  <c r="P363" i="1"/>
  <c r="Q363" i="1"/>
  <c r="R363" i="1"/>
  <c r="G364" i="1"/>
  <c r="H364" i="1"/>
  <c r="I364" i="1"/>
  <c r="J364" i="1"/>
  <c r="K364" i="1"/>
  <c r="L364" i="1"/>
  <c r="M364" i="1"/>
  <c r="N364" i="1"/>
  <c r="O364" i="1"/>
  <c r="P364" i="1"/>
  <c r="Q364" i="1"/>
  <c r="R364" i="1"/>
  <c r="G365" i="1"/>
  <c r="H365" i="1"/>
  <c r="I365" i="1"/>
  <c r="J365" i="1"/>
  <c r="K365" i="1"/>
  <c r="L365" i="1"/>
  <c r="M365" i="1"/>
  <c r="N365" i="1"/>
  <c r="O365" i="1"/>
  <c r="P365" i="1"/>
  <c r="Q365" i="1"/>
  <c r="R365" i="1"/>
  <c r="G366" i="1"/>
  <c r="H366" i="1"/>
  <c r="I366" i="1"/>
  <c r="J366" i="1"/>
  <c r="K366" i="1"/>
  <c r="L366" i="1"/>
  <c r="M366" i="1"/>
  <c r="N366" i="1"/>
  <c r="O366" i="1"/>
  <c r="P366" i="1"/>
  <c r="Q366" i="1"/>
  <c r="R366" i="1"/>
  <c r="G367" i="1"/>
  <c r="H367" i="1"/>
  <c r="I367" i="1"/>
  <c r="J367" i="1"/>
  <c r="K367" i="1"/>
  <c r="L367" i="1"/>
  <c r="M367" i="1"/>
  <c r="N367" i="1"/>
  <c r="O367" i="1"/>
  <c r="P367" i="1"/>
  <c r="Q367" i="1"/>
  <c r="R367" i="1"/>
  <c r="G368" i="1"/>
  <c r="H368" i="1"/>
  <c r="I368" i="1"/>
  <c r="J368" i="1"/>
  <c r="K368" i="1"/>
  <c r="L368" i="1"/>
  <c r="M368" i="1"/>
  <c r="N368" i="1"/>
  <c r="O368" i="1"/>
  <c r="P368" i="1"/>
  <c r="Q368" i="1"/>
  <c r="R368" i="1"/>
  <c r="G369" i="1"/>
  <c r="H369" i="1"/>
  <c r="I369" i="1"/>
  <c r="J369" i="1"/>
  <c r="K369" i="1"/>
  <c r="L369" i="1"/>
  <c r="M369" i="1"/>
  <c r="N369" i="1"/>
  <c r="O369" i="1"/>
  <c r="P369" i="1"/>
  <c r="Q369" i="1"/>
  <c r="R369" i="1"/>
  <c r="G370" i="1"/>
  <c r="H370" i="1"/>
  <c r="I370" i="1"/>
  <c r="J370" i="1"/>
  <c r="K370" i="1"/>
  <c r="L370" i="1"/>
  <c r="M370" i="1"/>
  <c r="N370" i="1"/>
  <c r="O370" i="1"/>
  <c r="P370" i="1"/>
  <c r="Q370" i="1"/>
  <c r="R370" i="1"/>
  <c r="G371" i="1"/>
  <c r="H371" i="1"/>
  <c r="I371" i="1"/>
  <c r="J371" i="1"/>
  <c r="K371" i="1"/>
  <c r="L371" i="1"/>
  <c r="M371" i="1"/>
  <c r="N371" i="1"/>
  <c r="O371" i="1"/>
  <c r="P371" i="1"/>
  <c r="Q371" i="1"/>
  <c r="R371" i="1"/>
  <c r="G372" i="1"/>
  <c r="H372" i="1"/>
  <c r="I372" i="1"/>
  <c r="J372" i="1"/>
  <c r="K372" i="1"/>
  <c r="L372" i="1"/>
  <c r="M372" i="1"/>
  <c r="N372" i="1"/>
  <c r="O372" i="1"/>
  <c r="P372" i="1"/>
  <c r="Q372" i="1"/>
  <c r="R372" i="1"/>
  <c r="G373" i="1"/>
  <c r="H373" i="1"/>
  <c r="I373" i="1"/>
  <c r="J373" i="1"/>
  <c r="K373" i="1"/>
  <c r="L373" i="1"/>
  <c r="M373" i="1"/>
  <c r="N373" i="1"/>
  <c r="O373" i="1"/>
  <c r="P373" i="1"/>
  <c r="Q373" i="1"/>
  <c r="R373" i="1"/>
  <c r="G374" i="1"/>
  <c r="H374" i="1"/>
  <c r="I374" i="1"/>
  <c r="J374" i="1"/>
  <c r="K374" i="1"/>
  <c r="L374" i="1"/>
  <c r="M374" i="1"/>
  <c r="N374" i="1"/>
  <c r="O374" i="1"/>
  <c r="P374" i="1"/>
  <c r="Q374" i="1"/>
  <c r="R374" i="1"/>
  <c r="G375" i="1"/>
  <c r="H375" i="1"/>
  <c r="I375" i="1"/>
  <c r="J375" i="1"/>
  <c r="K375" i="1"/>
  <c r="L375" i="1"/>
  <c r="M375" i="1"/>
  <c r="N375" i="1"/>
  <c r="O375" i="1"/>
  <c r="P375" i="1"/>
  <c r="Q375" i="1"/>
  <c r="R375" i="1"/>
  <c r="G376" i="1"/>
  <c r="H376" i="1"/>
  <c r="I376" i="1"/>
  <c r="J376" i="1"/>
  <c r="K376" i="1"/>
  <c r="L376" i="1"/>
  <c r="M376" i="1"/>
  <c r="N376" i="1"/>
  <c r="O376" i="1"/>
  <c r="P376" i="1"/>
  <c r="Q376" i="1"/>
  <c r="R376" i="1"/>
  <c r="G377" i="1"/>
  <c r="H377" i="1"/>
  <c r="I377" i="1"/>
  <c r="J377" i="1"/>
  <c r="K377" i="1"/>
  <c r="L377" i="1"/>
  <c r="M377" i="1"/>
  <c r="N377" i="1"/>
  <c r="O377" i="1"/>
  <c r="P377" i="1"/>
  <c r="Q377" i="1"/>
  <c r="R377" i="1"/>
  <c r="G378" i="1"/>
  <c r="H378" i="1"/>
  <c r="I378" i="1"/>
  <c r="J378" i="1"/>
  <c r="K378" i="1"/>
  <c r="L378" i="1"/>
  <c r="M378" i="1"/>
  <c r="N378" i="1"/>
  <c r="O378" i="1"/>
  <c r="P378" i="1"/>
  <c r="Q378" i="1"/>
  <c r="R378" i="1"/>
  <c r="G379" i="1"/>
  <c r="H379" i="1"/>
  <c r="I379" i="1"/>
  <c r="J379" i="1"/>
  <c r="K379" i="1"/>
  <c r="L379" i="1"/>
  <c r="M379" i="1"/>
  <c r="N379" i="1"/>
  <c r="O379" i="1"/>
  <c r="P379" i="1"/>
  <c r="Q379" i="1"/>
  <c r="R379" i="1"/>
  <c r="G380" i="1"/>
  <c r="H380" i="1"/>
  <c r="I380" i="1"/>
  <c r="J380" i="1"/>
  <c r="K380" i="1"/>
  <c r="L380" i="1"/>
  <c r="M380" i="1"/>
  <c r="N380" i="1"/>
  <c r="O380" i="1"/>
  <c r="P380" i="1"/>
  <c r="Q380" i="1"/>
  <c r="R380" i="1"/>
  <c r="G381" i="1"/>
  <c r="H381" i="1"/>
  <c r="I381" i="1"/>
  <c r="J381" i="1"/>
  <c r="K381" i="1"/>
  <c r="L381" i="1"/>
  <c r="M381" i="1"/>
  <c r="N381" i="1"/>
  <c r="O381" i="1"/>
  <c r="P381" i="1"/>
  <c r="Q381" i="1"/>
  <c r="R381" i="1"/>
  <c r="G382" i="1"/>
  <c r="H382" i="1"/>
  <c r="I382" i="1"/>
  <c r="J382" i="1"/>
  <c r="K382" i="1"/>
  <c r="L382" i="1"/>
  <c r="M382" i="1"/>
  <c r="N382" i="1"/>
  <c r="O382" i="1"/>
  <c r="P382" i="1"/>
  <c r="Q382" i="1"/>
  <c r="R382" i="1"/>
  <c r="G383" i="1"/>
  <c r="H383" i="1"/>
  <c r="I383" i="1"/>
  <c r="J383" i="1"/>
  <c r="K383" i="1"/>
  <c r="L383" i="1"/>
  <c r="M383" i="1"/>
  <c r="N383" i="1"/>
  <c r="O383" i="1"/>
  <c r="P383" i="1"/>
  <c r="Q383" i="1"/>
  <c r="R383" i="1"/>
  <c r="G384" i="1"/>
  <c r="H384" i="1"/>
  <c r="I384" i="1"/>
  <c r="J384" i="1"/>
  <c r="K384" i="1"/>
  <c r="L384" i="1"/>
  <c r="M384" i="1"/>
  <c r="N384" i="1"/>
  <c r="O384" i="1"/>
  <c r="P384" i="1"/>
  <c r="Q384" i="1"/>
  <c r="R384" i="1"/>
  <c r="G385" i="1"/>
  <c r="H385" i="1"/>
  <c r="I385" i="1"/>
  <c r="J385" i="1"/>
  <c r="K385" i="1"/>
  <c r="L385" i="1"/>
  <c r="M385" i="1"/>
  <c r="N385" i="1"/>
  <c r="O385" i="1"/>
  <c r="P385" i="1"/>
  <c r="Q385" i="1"/>
  <c r="R385" i="1"/>
  <c r="G386" i="1"/>
  <c r="H386" i="1"/>
  <c r="I386" i="1"/>
  <c r="J386" i="1"/>
  <c r="K386" i="1"/>
  <c r="L386" i="1"/>
  <c r="M386" i="1"/>
  <c r="N386" i="1"/>
  <c r="O386" i="1"/>
  <c r="P386" i="1"/>
  <c r="Q386" i="1"/>
  <c r="R386" i="1"/>
  <c r="G387" i="1"/>
  <c r="H387" i="1"/>
  <c r="I387" i="1"/>
  <c r="J387" i="1"/>
  <c r="K387" i="1"/>
  <c r="L387" i="1"/>
  <c r="M387" i="1"/>
  <c r="N387" i="1"/>
  <c r="O387" i="1"/>
  <c r="P387" i="1"/>
  <c r="Q387" i="1"/>
  <c r="R387" i="1"/>
  <c r="G388" i="1"/>
  <c r="H388" i="1"/>
  <c r="I388" i="1"/>
  <c r="J388" i="1"/>
  <c r="K388" i="1"/>
  <c r="L388" i="1"/>
  <c r="M388" i="1"/>
  <c r="N388" i="1"/>
  <c r="O388" i="1"/>
  <c r="P388" i="1"/>
  <c r="Q388" i="1"/>
  <c r="R388" i="1"/>
  <c r="G389" i="1"/>
  <c r="H389" i="1"/>
  <c r="I389" i="1"/>
  <c r="J389" i="1"/>
  <c r="K389" i="1"/>
  <c r="L389" i="1"/>
  <c r="M389" i="1"/>
  <c r="N389" i="1"/>
  <c r="O389" i="1"/>
  <c r="P389" i="1"/>
  <c r="Q389" i="1"/>
  <c r="R389" i="1"/>
  <c r="G390" i="1"/>
  <c r="H390" i="1"/>
  <c r="I390" i="1"/>
  <c r="J390" i="1"/>
  <c r="K390" i="1"/>
  <c r="L390" i="1"/>
  <c r="M390" i="1"/>
  <c r="N390" i="1"/>
  <c r="O390" i="1"/>
  <c r="P390" i="1"/>
  <c r="Q390" i="1"/>
  <c r="R390" i="1"/>
  <c r="G391" i="1"/>
  <c r="H391" i="1"/>
  <c r="I391" i="1"/>
  <c r="J391" i="1"/>
  <c r="K391" i="1"/>
  <c r="L391" i="1"/>
  <c r="M391" i="1"/>
  <c r="N391" i="1"/>
  <c r="O391" i="1"/>
  <c r="P391" i="1"/>
  <c r="Q391" i="1"/>
  <c r="R391" i="1"/>
  <c r="G392" i="1"/>
  <c r="H392" i="1"/>
  <c r="I392" i="1"/>
  <c r="J392" i="1"/>
  <c r="K392" i="1"/>
  <c r="L392" i="1"/>
  <c r="M392" i="1"/>
  <c r="N392" i="1"/>
  <c r="O392" i="1"/>
  <c r="P392" i="1"/>
  <c r="Q392" i="1"/>
  <c r="R392" i="1"/>
  <c r="G393" i="1"/>
  <c r="H393" i="1"/>
  <c r="I393" i="1"/>
  <c r="J393" i="1"/>
  <c r="K393" i="1"/>
  <c r="L393" i="1"/>
  <c r="M393" i="1"/>
  <c r="N393" i="1"/>
  <c r="O393" i="1"/>
  <c r="P393" i="1"/>
  <c r="Q393" i="1"/>
  <c r="R393" i="1"/>
  <c r="G394" i="1"/>
  <c r="H394" i="1"/>
  <c r="I394" i="1"/>
  <c r="J394" i="1"/>
  <c r="K394" i="1"/>
  <c r="L394" i="1"/>
  <c r="M394" i="1"/>
  <c r="N394" i="1"/>
  <c r="O394" i="1"/>
  <c r="P394" i="1"/>
  <c r="Q394" i="1"/>
  <c r="R394" i="1"/>
  <c r="G395" i="1"/>
  <c r="H395" i="1"/>
  <c r="I395" i="1"/>
  <c r="J395" i="1"/>
  <c r="K395" i="1"/>
  <c r="L395" i="1"/>
  <c r="M395" i="1"/>
  <c r="N395" i="1"/>
  <c r="O395" i="1"/>
  <c r="P395" i="1"/>
  <c r="Q395" i="1"/>
  <c r="R395" i="1"/>
  <c r="G396" i="1"/>
  <c r="H396" i="1"/>
  <c r="I396" i="1"/>
  <c r="J396" i="1"/>
  <c r="K396" i="1"/>
  <c r="L396" i="1"/>
  <c r="M396" i="1"/>
  <c r="N396" i="1"/>
  <c r="O396" i="1"/>
  <c r="P396" i="1"/>
  <c r="Q396" i="1"/>
  <c r="R396" i="1"/>
  <c r="G397" i="1"/>
  <c r="H397" i="1"/>
  <c r="I397" i="1"/>
  <c r="J397" i="1"/>
  <c r="K397" i="1"/>
  <c r="L397" i="1"/>
  <c r="M397" i="1"/>
  <c r="N397" i="1"/>
  <c r="O397" i="1"/>
  <c r="P397" i="1"/>
  <c r="Q397" i="1"/>
  <c r="R397" i="1"/>
  <c r="G398" i="1"/>
  <c r="H398" i="1"/>
  <c r="I398" i="1"/>
  <c r="J398" i="1"/>
  <c r="K398" i="1"/>
  <c r="L398" i="1"/>
  <c r="M398" i="1"/>
  <c r="N398" i="1"/>
  <c r="O398" i="1"/>
  <c r="P398" i="1"/>
  <c r="Q398" i="1"/>
  <c r="R398" i="1"/>
  <c r="G399" i="1"/>
  <c r="H399" i="1"/>
  <c r="I399" i="1"/>
  <c r="J399" i="1"/>
  <c r="K399" i="1"/>
  <c r="L399" i="1"/>
  <c r="M399" i="1"/>
  <c r="N399" i="1"/>
  <c r="O399" i="1"/>
  <c r="P399" i="1"/>
  <c r="Q399" i="1"/>
  <c r="R399" i="1"/>
  <c r="G400" i="1"/>
  <c r="H400" i="1"/>
  <c r="I400" i="1"/>
  <c r="J400" i="1"/>
  <c r="K400" i="1"/>
  <c r="L400" i="1"/>
  <c r="M400" i="1"/>
  <c r="N400" i="1"/>
  <c r="O400" i="1"/>
  <c r="P400" i="1"/>
  <c r="Q400" i="1"/>
  <c r="R400" i="1"/>
  <c r="G401" i="1"/>
  <c r="H401" i="1"/>
  <c r="I401" i="1"/>
  <c r="J401" i="1"/>
  <c r="K401" i="1"/>
  <c r="L401" i="1"/>
  <c r="M401" i="1"/>
  <c r="N401" i="1"/>
  <c r="O401" i="1"/>
  <c r="P401" i="1"/>
  <c r="Q401" i="1"/>
  <c r="R401" i="1"/>
  <c r="G402" i="1"/>
  <c r="H402" i="1"/>
  <c r="I402" i="1"/>
  <c r="J402" i="1"/>
  <c r="K402" i="1"/>
  <c r="L402" i="1"/>
  <c r="M402" i="1"/>
  <c r="N402" i="1"/>
  <c r="O402" i="1"/>
  <c r="P402" i="1"/>
  <c r="Q402" i="1"/>
  <c r="R402" i="1"/>
  <c r="G403" i="1"/>
  <c r="H403" i="1"/>
  <c r="I403" i="1"/>
  <c r="J403" i="1"/>
  <c r="K403" i="1"/>
  <c r="L403" i="1"/>
  <c r="M403" i="1"/>
  <c r="N403" i="1"/>
  <c r="O403" i="1"/>
  <c r="P403" i="1"/>
  <c r="Q403" i="1"/>
  <c r="R403" i="1"/>
  <c r="G404" i="1"/>
  <c r="H404" i="1"/>
  <c r="I404" i="1"/>
  <c r="J404" i="1"/>
  <c r="K404" i="1"/>
  <c r="L404" i="1"/>
  <c r="M404" i="1"/>
  <c r="N404" i="1"/>
  <c r="O404" i="1"/>
  <c r="P404" i="1"/>
  <c r="Q404" i="1"/>
  <c r="R404" i="1"/>
  <c r="G405" i="1"/>
  <c r="H405" i="1"/>
  <c r="I405" i="1"/>
  <c r="J405" i="1"/>
  <c r="K405" i="1"/>
  <c r="L405" i="1"/>
  <c r="M405" i="1"/>
  <c r="N405" i="1"/>
  <c r="O405" i="1"/>
  <c r="P405" i="1"/>
  <c r="Q405" i="1"/>
  <c r="R405" i="1"/>
  <c r="G406" i="1"/>
  <c r="H406" i="1"/>
  <c r="I406" i="1"/>
  <c r="J406" i="1"/>
  <c r="K406" i="1"/>
  <c r="L406" i="1"/>
  <c r="M406" i="1"/>
  <c r="N406" i="1"/>
  <c r="O406" i="1"/>
  <c r="P406" i="1"/>
  <c r="Q406" i="1"/>
  <c r="R406" i="1"/>
  <c r="G407" i="1"/>
  <c r="H407" i="1"/>
  <c r="I407" i="1"/>
  <c r="J407" i="1"/>
  <c r="K407" i="1"/>
  <c r="L407" i="1"/>
  <c r="M407" i="1"/>
  <c r="N407" i="1"/>
  <c r="O407" i="1"/>
  <c r="P407" i="1"/>
  <c r="Q407" i="1"/>
  <c r="R407" i="1"/>
  <c r="G408" i="1"/>
  <c r="H408" i="1"/>
  <c r="I408" i="1"/>
  <c r="J408" i="1"/>
  <c r="K408" i="1"/>
  <c r="L408" i="1"/>
  <c r="M408" i="1"/>
  <c r="N408" i="1"/>
  <c r="O408" i="1"/>
  <c r="P408" i="1"/>
  <c r="Q408" i="1"/>
  <c r="R408" i="1"/>
  <c r="G409" i="1"/>
  <c r="H409" i="1"/>
  <c r="I409" i="1"/>
  <c r="J409" i="1"/>
  <c r="K409" i="1"/>
  <c r="L409" i="1"/>
  <c r="M409" i="1"/>
  <c r="N409" i="1"/>
  <c r="O409" i="1"/>
  <c r="P409" i="1"/>
  <c r="Q409" i="1"/>
  <c r="R409" i="1"/>
  <c r="G410" i="1"/>
  <c r="H410" i="1"/>
  <c r="I410" i="1"/>
  <c r="J410" i="1"/>
  <c r="K410" i="1"/>
  <c r="L410" i="1"/>
  <c r="M410" i="1"/>
  <c r="N410" i="1"/>
  <c r="O410" i="1"/>
  <c r="P410" i="1"/>
  <c r="Q410" i="1"/>
  <c r="R410" i="1"/>
  <c r="G411" i="1"/>
  <c r="H411" i="1"/>
  <c r="I411" i="1"/>
  <c r="J411" i="1"/>
  <c r="K411" i="1"/>
  <c r="L411" i="1"/>
  <c r="M411" i="1"/>
  <c r="N411" i="1"/>
  <c r="O411" i="1"/>
  <c r="P411" i="1"/>
  <c r="Q411" i="1"/>
  <c r="R411" i="1"/>
  <c r="G412" i="1"/>
  <c r="H412" i="1"/>
  <c r="I412" i="1"/>
  <c r="J412" i="1"/>
  <c r="K412" i="1"/>
  <c r="L412" i="1"/>
  <c r="M412" i="1"/>
  <c r="N412" i="1"/>
  <c r="O412" i="1"/>
  <c r="P412" i="1"/>
  <c r="Q412" i="1"/>
  <c r="R412" i="1"/>
  <c r="G413" i="1"/>
  <c r="H413" i="1"/>
  <c r="I413" i="1"/>
  <c r="J413" i="1"/>
  <c r="K413" i="1"/>
  <c r="L413" i="1"/>
  <c r="M413" i="1"/>
  <c r="N413" i="1"/>
  <c r="O413" i="1"/>
  <c r="P413" i="1"/>
  <c r="Q413" i="1"/>
  <c r="R413" i="1"/>
  <c r="G414" i="1"/>
  <c r="H414" i="1"/>
  <c r="I414" i="1"/>
  <c r="J414" i="1"/>
  <c r="K414" i="1"/>
  <c r="L414" i="1"/>
  <c r="M414" i="1"/>
  <c r="N414" i="1"/>
  <c r="O414" i="1"/>
  <c r="P414" i="1"/>
  <c r="Q414" i="1"/>
  <c r="R414" i="1"/>
  <c r="G415" i="1"/>
  <c r="H415" i="1"/>
  <c r="I415" i="1"/>
  <c r="J415" i="1"/>
  <c r="K415" i="1"/>
  <c r="L415" i="1"/>
  <c r="M415" i="1"/>
  <c r="N415" i="1"/>
  <c r="O415" i="1"/>
  <c r="P415" i="1"/>
  <c r="Q415" i="1"/>
  <c r="R415" i="1"/>
  <c r="G416" i="1"/>
  <c r="H416" i="1"/>
  <c r="I416" i="1"/>
  <c r="J416" i="1"/>
  <c r="K416" i="1"/>
  <c r="L416" i="1"/>
  <c r="M416" i="1"/>
  <c r="N416" i="1"/>
  <c r="O416" i="1"/>
  <c r="P416" i="1"/>
  <c r="Q416" i="1"/>
  <c r="R416" i="1"/>
  <c r="G417" i="1"/>
  <c r="H417" i="1"/>
  <c r="I417" i="1"/>
  <c r="J417" i="1"/>
  <c r="K417" i="1"/>
  <c r="L417" i="1"/>
  <c r="M417" i="1"/>
  <c r="N417" i="1"/>
  <c r="O417" i="1"/>
  <c r="P417" i="1"/>
  <c r="Q417" i="1"/>
  <c r="R417" i="1"/>
  <c r="G418" i="1"/>
  <c r="H418" i="1"/>
  <c r="I418" i="1"/>
  <c r="J418" i="1"/>
  <c r="K418" i="1"/>
  <c r="L418" i="1"/>
  <c r="M418" i="1"/>
  <c r="N418" i="1"/>
  <c r="O418" i="1"/>
  <c r="P418" i="1"/>
  <c r="Q418" i="1"/>
  <c r="R418" i="1"/>
  <c r="G419" i="1"/>
  <c r="H419" i="1"/>
  <c r="I419" i="1"/>
  <c r="J419" i="1"/>
  <c r="K419" i="1"/>
  <c r="L419" i="1"/>
  <c r="M419" i="1"/>
  <c r="N419" i="1"/>
  <c r="O419" i="1"/>
  <c r="P419" i="1"/>
  <c r="Q419" i="1"/>
  <c r="R419" i="1"/>
  <c r="G420" i="1"/>
  <c r="H420" i="1"/>
  <c r="I420" i="1"/>
  <c r="J420" i="1"/>
  <c r="K420" i="1"/>
  <c r="L420" i="1"/>
  <c r="M420" i="1"/>
  <c r="N420" i="1"/>
  <c r="O420" i="1"/>
  <c r="P420" i="1"/>
  <c r="Q420" i="1"/>
  <c r="R420" i="1"/>
  <c r="G421" i="1"/>
  <c r="H421" i="1"/>
  <c r="I421" i="1"/>
  <c r="J421" i="1"/>
  <c r="K421" i="1"/>
  <c r="L421" i="1"/>
  <c r="M421" i="1"/>
  <c r="N421" i="1"/>
  <c r="O421" i="1"/>
  <c r="P421" i="1"/>
  <c r="Q421" i="1"/>
  <c r="R421" i="1"/>
  <c r="G422" i="1"/>
  <c r="H422" i="1"/>
  <c r="I422" i="1"/>
  <c r="J422" i="1"/>
  <c r="K422" i="1"/>
  <c r="L422" i="1"/>
  <c r="M422" i="1"/>
  <c r="N422" i="1"/>
  <c r="O422" i="1"/>
  <c r="P422" i="1"/>
  <c r="Q422" i="1"/>
  <c r="R422" i="1"/>
  <c r="G423" i="1"/>
  <c r="H423" i="1"/>
  <c r="I423" i="1"/>
  <c r="J423" i="1"/>
  <c r="K423" i="1"/>
  <c r="L423" i="1"/>
  <c r="M423" i="1"/>
  <c r="N423" i="1"/>
  <c r="O423" i="1"/>
  <c r="P423" i="1"/>
  <c r="Q423" i="1"/>
  <c r="R423" i="1"/>
  <c r="G424" i="1"/>
  <c r="H424" i="1"/>
  <c r="I424" i="1"/>
  <c r="J424" i="1"/>
  <c r="K424" i="1"/>
  <c r="L424" i="1"/>
  <c r="M424" i="1"/>
  <c r="N424" i="1"/>
  <c r="O424" i="1"/>
  <c r="P424" i="1"/>
  <c r="Q424" i="1"/>
  <c r="R424" i="1"/>
  <c r="G425" i="1"/>
  <c r="H425" i="1"/>
  <c r="I425" i="1"/>
  <c r="J425" i="1"/>
  <c r="K425" i="1"/>
  <c r="L425" i="1"/>
  <c r="M425" i="1"/>
  <c r="N425" i="1"/>
  <c r="O425" i="1"/>
  <c r="P425" i="1"/>
  <c r="Q425" i="1"/>
  <c r="R425" i="1"/>
  <c r="G426" i="1"/>
  <c r="H426" i="1"/>
  <c r="I426" i="1"/>
  <c r="J426" i="1"/>
  <c r="K426" i="1"/>
  <c r="L426" i="1"/>
  <c r="M426" i="1"/>
  <c r="N426" i="1"/>
  <c r="O426" i="1"/>
  <c r="P426" i="1"/>
  <c r="Q426" i="1"/>
  <c r="R426" i="1"/>
  <c r="G427" i="1"/>
  <c r="H427" i="1"/>
  <c r="I427" i="1"/>
  <c r="J427" i="1"/>
  <c r="K427" i="1"/>
  <c r="L427" i="1"/>
  <c r="M427" i="1"/>
  <c r="N427" i="1"/>
  <c r="O427" i="1"/>
  <c r="P427" i="1"/>
  <c r="Q427" i="1"/>
  <c r="R427" i="1"/>
  <c r="G428" i="1"/>
  <c r="H428" i="1"/>
  <c r="I428" i="1"/>
  <c r="J428" i="1"/>
  <c r="K428" i="1"/>
  <c r="L428" i="1"/>
  <c r="M428" i="1"/>
  <c r="N428" i="1"/>
  <c r="O428" i="1"/>
  <c r="P428" i="1"/>
  <c r="Q428" i="1"/>
  <c r="R428" i="1"/>
  <c r="G429" i="1"/>
  <c r="H429" i="1"/>
  <c r="I429" i="1"/>
  <c r="J429" i="1"/>
  <c r="K429" i="1"/>
  <c r="L429" i="1"/>
  <c r="M429" i="1"/>
  <c r="N429" i="1"/>
  <c r="O429" i="1"/>
  <c r="P429" i="1"/>
  <c r="Q429" i="1"/>
  <c r="R429" i="1"/>
  <c r="G430" i="1"/>
  <c r="H430" i="1"/>
  <c r="I430" i="1"/>
  <c r="J430" i="1"/>
  <c r="K430" i="1"/>
  <c r="L430" i="1"/>
  <c r="M430" i="1"/>
  <c r="N430" i="1"/>
  <c r="O430" i="1"/>
  <c r="P430" i="1"/>
  <c r="Q430" i="1"/>
  <c r="R430" i="1"/>
  <c r="G431" i="1"/>
  <c r="H431" i="1"/>
  <c r="I431" i="1"/>
  <c r="J431" i="1"/>
  <c r="K431" i="1"/>
  <c r="L431" i="1"/>
  <c r="M431" i="1"/>
  <c r="N431" i="1"/>
  <c r="O431" i="1"/>
  <c r="P431" i="1"/>
  <c r="Q431" i="1"/>
  <c r="R431" i="1"/>
  <c r="G432" i="1"/>
  <c r="H432" i="1"/>
  <c r="I432" i="1"/>
  <c r="J432" i="1"/>
  <c r="K432" i="1"/>
  <c r="L432" i="1"/>
  <c r="M432" i="1"/>
  <c r="N432" i="1"/>
  <c r="O432" i="1"/>
  <c r="P432" i="1"/>
  <c r="Q432" i="1"/>
  <c r="R432" i="1"/>
  <c r="G433" i="1"/>
  <c r="H433" i="1"/>
  <c r="I433" i="1"/>
  <c r="J433" i="1"/>
  <c r="K433" i="1"/>
  <c r="L433" i="1"/>
  <c r="M433" i="1"/>
  <c r="N433" i="1"/>
  <c r="O433" i="1"/>
  <c r="P433" i="1"/>
  <c r="Q433" i="1"/>
  <c r="R433" i="1"/>
  <c r="G434" i="1"/>
  <c r="H434" i="1"/>
  <c r="I434" i="1"/>
  <c r="J434" i="1"/>
  <c r="K434" i="1"/>
  <c r="L434" i="1"/>
  <c r="M434" i="1"/>
  <c r="N434" i="1"/>
  <c r="O434" i="1"/>
  <c r="P434" i="1"/>
  <c r="Q434" i="1"/>
  <c r="R434" i="1"/>
  <c r="G435" i="1"/>
  <c r="H435" i="1"/>
  <c r="I435" i="1"/>
  <c r="J435" i="1"/>
  <c r="K435" i="1"/>
  <c r="L435" i="1"/>
  <c r="M435" i="1"/>
  <c r="N435" i="1"/>
  <c r="O435" i="1"/>
  <c r="P435" i="1"/>
  <c r="Q435" i="1"/>
  <c r="R435" i="1"/>
  <c r="G436" i="1"/>
  <c r="H436" i="1"/>
  <c r="I436" i="1"/>
  <c r="J436" i="1"/>
  <c r="K436" i="1"/>
  <c r="L436" i="1"/>
  <c r="M436" i="1"/>
  <c r="N436" i="1"/>
  <c r="O436" i="1"/>
  <c r="P436" i="1"/>
  <c r="Q436" i="1"/>
  <c r="R436" i="1"/>
  <c r="G437" i="1"/>
  <c r="H437" i="1"/>
  <c r="I437" i="1"/>
  <c r="J437" i="1"/>
  <c r="K437" i="1"/>
  <c r="L437" i="1"/>
  <c r="M437" i="1"/>
  <c r="N437" i="1"/>
  <c r="O437" i="1"/>
  <c r="P437" i="1"/>
  <c r="Q437" i="1"/>
  <c r="R437" i="1"/>
  <c r="G438" i="1"/>
  <c r="H438" i="1"/>
  <c r="I438" i="1"/>
  <c r="J438" i="1"/>
  <c r="K438" i="1"/>
  <c r="L438" i="1"/>
  <c r="M438" i="1"/>
  <c r="N438" i="1"/>
  <c r="O438" i="1"/>
  <c r="P438" i="1"/>
  <c r="Q438" i="1"/>
  <c r="R438" i="1"/>
  <c r="G439" i="1"/>
  <c r="H439" i="1"/>
  <c r="I439" i="1"/>
  <c r="J439" i="1"/>
  <c r="K439" i="1"/>
  <c r="L439" i="1"/>
  <c r="M439" i="1"/>
  <c r="N439" i="1"/>
  <c r="O439" i="1"/>
  <c r="P439" i="1"/>
  <c r="Q439" i="1"/>
  <c r="R439" i="1"/>
  <c r="G440" i="1"/>
  <c r="H440" i="1"/>
  <c r="I440" i="1"/>
  <c r="J440" i="1"/>
  <c r="K440" i="1"/>
  <c r="L440" i="1"/>
  <c r="M440" i="1"/>
  <c r="N440" i="1"/>
  <c r="O440" i="1"/>
  <c r="P440" i="1"/>
  <c r="Q440" i="1"/>
  <c r="R440" i="1"/>
  <c r="G441" i="1"/>
  <c r="H441" i="1"/>
  <c r="I441" i="1"/>
  <c r="J441" i="1"/>
  <c r="K441" i="1"/>
  <c r="L441" i="1"/>
  <c r="M441" i="1"/>
  <c r="N441" i="1"/>
  <c r="O441" i="1"/>
  <c r="P441" i="1"/>
  <c r="Q441" i="1"/>
  <c r="R441" i="1"/>
  <c r="G442" i="1"/>
  <c r="H442" i="1"/>
  <c r="I442" i="1"/>
  <c r="J442" i="1"/>
  <c r="K442" i="1"/>
  <c r="L442" i="1"/>
  <c r="M442" i="1"/>
  <c r="N442" i="1"/>
  <c r="O442" i="1"/>
  <c r="P442" i="1"/>
  <c r="Q442" i="1"/>
  <c r="R442" i="1"/>
  <c r="G443" i="1"/>
  <c r="H443" i="1"/>
  <c r="I443" i="1"/>
  <c r="J443" i="1"/>
  <c r="K443" i="1"/>
  <c r="L443" i="1"/>
  <c r="M443" i="1"/>
  <c r="N443" i="1"/>
  <c r="O443" i="1"/>
  <c r="P443" i="1"/>
  <c r="Q443" i="1"/>
  <c r="R443" i="1"/>
  <c r="G444" i="1"/>
  <c r="H444" i="1"/>
  <c r="I444" i="1"/>
  <c r="J444" i="1"/>
  <c r="K444" i="1"/>
  <c r="L444" i="1"/>
  <c r="M444" i="1"/>
  <c r="N444" i="1"/>
  <c r="O444" i="1"/>
  <c r="P444" i="1"/>
  <c r="Q444" i="1"/>
  <c r="R444" i="1"/>
  <c r="G445" i="1"/>
  <c r="H445" i="1"/>
  <c r="I445" i="1"/>
  <c r="J445" i="1"/>
  <c r="K445" i="1"/>
  <c r="L445" i="1"/>
  <c r="M445" i="1"/>
  <c r="N445" i="1"/>
  <c r="O445" i="1"/>
  <c r="P445" i="1"/>
  <c r="Q445" i="1"/>
  <c r="R445" i="1"/>
  <c r="G446" i="1"/>
  <c r="H446" i="1"/>
  <c r="I446" i="1"/>
  <c r="J446" i="1"/>
  <c r="K446" i="1"/>
  <c r="L446" i="1"/>
  <c r="M446" i="1"/>
  <c r="N446" i="1"/>
  <c r="O446" i="1"/>
  <c r="P446" i="1"/>
  <c r="Q446" i="1"/>
  <c r="R446" i="1"/>
  <c r="G447" i="1"/>
  <c r="H447" i="1"/>
  <c r="I447" i="1"/>
  <c r="J447" i="1"/>
  <c r="K447" i="1"/>
  <c r="L447" i="1"/>
  <c r="M447" i="1"/>
  <c r="N447" i="1"/>
  <c r="O447" i="1"/>
  <c r="P447" i="1"/>
  <c r="Q447" i="1"/>
  <c r="R447" i="1"/>
  <c r="G448" i="1"/>
  <c r="H448" i="1"/>
  <c r="I448" i="1"/>
  <c r="J448" i="1"/>
  <c r="K448" i="1"/>
  <c r="L448" i="1"/>
  <c r="M448" i="1"/>
  <c r="N448" i="1"/>
  <c r="O448" i="1"/>
  <c r="P448" i="1"/>
  <c r="Q448" i="1"/>
  <c r="R448" i="1"/>
  <c r="G449" i="1"/>
  <c r="H449" i="1"/>
  <c r="I449" i="1"/>
  <c r="J449" i="1"/>
  <c r="K449" i="1"/>
  <c r="L449" i="1"/>
  <c r="M449" i="1"/>
  <c r="N449" i="1"/>
  <c r="O449" i="1"/>
  <c r="P449" i="1"/>
  <c r="Q449" i="1"/>
  <c r="R449" i="1"/>
  <c r="G450" i="1"/>
  <c r="H450" i="1"/>
  <c r="I450" i="1"/>
  <c r="J450" i="1"/>
  <c r="K450" i="1"/>
  <c r="L450" i="1"/>
  <c r="M450" i="1"/>
  <c r="N450" i="1"/>
  <c r="O450" i="1"/>
  <c r="P450" i="1"/>
  <c r="Q450" i="1"/>
  <c r="R450" i="1"/>
  <c r="G451" i="1"/>
  <c r="H451" i="1"/>
  <c r="I451" i="1"/>
  <c r="J451" i="1"/>
  <c r="K451" i="1"/>
  <c r="L451" i="1"/>
  <c r="M451" i="1"/>
  <c r="N451" i="1"/>
  <c r="O451" i="1"/>
  <c r="P451" i="1"/>
  <c r="Q451" i="1"/>
  <c r="R451" i="1"/>
  <c r="G452" i="1"/>
  <c r="H452" i="1"/>
  <c r="I452" i="1"/>
  <c r="J452" i="1"/>
  <c r="K452" i="1"/>
  <c r="L452" i="1"/>
  <c r="M452" i="1"/>
  <c r="N452" i="1"/>
  <c r="O452" i="1"/>
  <c r="P452" i="1"/>
  <c r="Q452" i="1"/>
  <c r="R452" i="1"/>
  <c r="G453" i="1"/>
  <c r="H453" i="1"/>
  <c r="I453" i="1"/>
  <c r="J453" i="1"/>
  <c r="K453" i="1"/>
  <c r="L453" i="1"/>
  <c r="M453" i="1"/>
  <c r="N453" i="1"/>
  <c r="O453" i="1"/>
  <c r="P453" i="1"/>
  <c r="Q453" i="1"/>
  <c r="R453" i="1"/>
  <c r="G454" i="1"/>
  <c r="H454" i="1"/>
  <c r="I454" i="1"/>
  <c r="J454" i="1"/>
  <c r="K454" i="1"/>
  <c r="L454" i="1"/>
  <c r="M454" i="1"/>
  <c r="N454" i="1"/>
  <c r="O454" i="1"/>
  <c r="P454" i="1"/>
  <c r="Q454" i="1"/>
  <c r="R454" i="1"/>
  <c r="G455" i="1"/>
  <c r="H455" i="1"/>
  <c r="I455" i="1"/>
  <c r="J455" i="1"/>
  <c r="K455" i="1"/>
  <c r="L455" i="1"/>
  <c r="M455" i="1"/>
  <c r="N455" i="1"/>
  <c r="O455" i="1"/>
  <c r="P455" i="1"/>
  <c r="Q455" i="1"/>
  <c r="R455" i="1"/>
  <c r="G456" i="1"/>
  <c r="H456" i="1"/>
  <c r="I456" i="1"/>
  <c r="J456" i="1"/>
  <c r="K456" i="1"/>
  <c r="L456" i="1"/>
  <c r="M456" i="1"/>
  <c r="N456" i="1"/>
  <c r="O456" i="1"/>
  <c r="P456" i="1"/>
  <c r="Q456" i="1"/>
  <c r="R456" i="1"/>
  <c r="G457" i="1"/>
  <c r="H457" i="1"/>
  <c r="I457" i="1"/>
  <c r="J457" i="1"/>
  <c r="K457" i="1"/>
  <c r="L457" i="1"/>
  <c r="M457" i="1"/>
  <c r="N457" i="1"/>
  <c r="O457" i="1"/>
  <c r="P457" i="1"/>
  <c r="Q457" i="1"/>
  <c r="R457" i="1"/>
  <c r="G458" i="1"/>
  <c r="H458" i="1"/>
  <c r="I458" i="1"/>
  <c r="J458" i="1"/>
  <c r="K458" i="1"/>
  <c r="L458" i="1"/>
  <c r="M458" i="1"/>
  <c r="N458" i="1"/>
  <c r="O458" i="1"/>
  <c r="P458" i="1"/>
  <c r="Q458" i="1"/>
  <c r="R458" i="1"/>
  <c r="G459" i="1"/>
  <c r="H459" i="1"/>
  <c r="I459" i="1"/>
  <c r="J459" i="1"/>
  <c r="K459" i="1"/>
  <c r="L459" i="1"/>
  <c r="M459" i="1"/>
  <c r="N459" i="1"/>
  <c r="O459" i="1"/>
  <c r="P459" i="1"/>
  <c r="Q459" i="1"/>
  <c r="R459" i="1"/>
  <c r="G460" i="1"/>
  <c r="H460" i="1"/>
  <c r="I460" i="1"/>
  <c r="J460" i="1"/>
  <c r="K460" i="1"/>
  <c r="L460" i="1"/>
  <c r="M460" i="1"/>
  <c r="N460" i="1"/>
  <c r="O460" i="1"/>
  <c r="P460" i="1"/>
  <c r="Q460" i="1"/>
  <c r="R460" i="1"/>
  <c r="G461" i="1"/>
  <c r="H461" i="1"/>
  <c r="I461" i="1"/>
  <c r="J461" i="1"/>
  <c r="K461" i="1"/>
  <c r="L461" i="1"/>
  <c r="M461" i="1"/>
  <c r="N461" i="1"/>
  <c r="O461" i="1"/>
  <c r="P461" i="1"/>
  <c r="Q461" i="1"/>
  <c r="R461" i="1"/>
  <c r="G462" i="1"/>
  <c r="H462" i="1"/>
  <c r="I462" i="1"/>
  <c r="J462" i="1"/>
  <c r="K462" i="1"/>
  <c r="L462" i="1"/>
  <c r="M462" i="1"/>
  <c r="N462" i="1"/>
  <c r="O462" i="1"/>
  <c r="P462" i="1"/>
  <c r="Q462" i="1"/>
  <c r="R462" i="1"/>
  <c r="G463" i="1"/>
  <c r="H463" i="1"/>
  <c r="I463" i="1"/>
  <c r="J463" i="1"/>
  <c r="K463" i="1"/>
  <c r="L463" i="1"/>
  <c r="M463" i="1"/>
  <c r="N463" i="1"/>
  <c r="O463" i="1"/>
  <c r="P463" i="1"/>
  <c r="Q463" i="1"/>
  <c r="R463" i="1"/>
  <c r="G464" i="1"/>
  <c r="H464" i="1"/>
  <c r="I464" i="1"/>
  <c r="J464" i="1"/>
  <c r="K464" i="1"/>
  <c r="L464" i="1"/>
  <c r="M464" i="1"/>
  <c r="N464" i="1"/>
  <c r="O464" i="1"/>
  <c r="P464" i="1"/>
  <c r="Q464" i="1"/>
  <c r="R464" i="1"/>
  <c r="G465" i="1"/>
  <c r="H465" i="1"/>
  <c r="I465" i="1"/>
  <c r="J465" i="1"/>
  <c r="K465" i="1"/>
  <c r="L465" i="1"/>
  <c r="M465" i="1"/>
  <c r="N465" i="1"/>
  <c r="O465" i="1"/>
  <c r="P465" i="1"/>
  <c r="Q465" i="1"/>
  <c r="R465" i="1"/>
  <c r="G466" i="1"/>
  <c r="H466" i="1"/>
  <c r="I466" i="1"/>
  <c r="J466" i="1"/>
  <c r="K466" i="1"/>
  <c r="L466" i="1"/>
  <c r="M466" i="1"/>
  <c r="N466" i="1"/>
  <c r="O466" i="1"/>
  <c r="P466" i="1"/>
  <c r="Q466" i="1"/>
  <c r="R466" i="1"/>
  <c r="G467" i="1"/>
  <c r="H467" i="1"/>
  <c r="I467" i="1"/>
  <c r="J467" i="1"/>
  <c r="K467" i="1"/>
  <c r="L467" i="1"/>
  <c r="M467" i="1"/>
  <c r="N467" i="1"/>
  <c r="O467" i="1"/>
  <c r="P467" i="1"/>
  <c r="Q467" i="1"/>
  <c r="R467" i="1"/>
  <c r="G468" i="1"/>
  <c r="H468" i="1"/>
  <c r="I468" i="1"/>
  <c r="J468" i="1"/>
  <c r="K468" i="1"/>
  <c r="L468" i="1"/>
  <c r="M468" i="1"/>
  <c r="N468" i="1"/>
  <c r="O468" i="1"/>
  <c r="P468" i="1"/>
  <c r="Q468" i="1"/>
  <c r="R468" i="1"/>
  <c r="G469" i="1"/>
  <c r="H469" i="1"/>
  <c r="I469" i="1"/>
  <c r="J469" i="1"/>
  <c r="K469" i="1"/>
  <c r="L469" i="1"/>
  <c r="M469" i="1"/>
  <c r="N469" i="1"/>
  <c r="O469" i="1"/>
  <c r="P469" i="1"/>
  <c r="Q469" i="1"/>
  <c r="R469" i="1"/>
  <c r="G470" i="1"/>
  <c r="H470" i="1"/>
  <c r="I470" i="1"/>
  <c r="J470" i="1"/>
  <c r="K470" i="1"/>
  <c r="L470" i="1"/>
  <c r="M470" i="1"/>
  <c r="N470" i="1"/>
  <c r="O470" i="1"/>
  <c r="P470" i="1"/>
  <c r="Q470" i="1"/>
  <c r="R470" i="1"/>
  <c r="G471" i="1"/>
  <c r="H471" i="1"/>
  <c r="I471" i="1"/>
  <c r="J471" i="1"/>
  <c r="K471" i="1"/>
  <c r="L471" i="1"/>
  <c r="M471" i="1"/>
  <c r="N471" i="1"/>
  <c r="O471" i="1"/>
  <c r="P471" i="1"/>
  <c r="Q471" i="1"/>
  <c r="R471" i="1"/>
  <c r="G472" i="1"/>
  <c r="H472" i="1"/>
  <c r="I472" i="1"/>
  <c r="J472" i="1"/>
  <c r="K472" i="1"/>
  <c r="L472" i="1"/>
  <c r="M472" i="1"/>
  <c r="N472" i="1"/>
  <c r="O472" i="1"/>
  <c r="P472" i="1"/>
  <c r="Q472" i="1"/>
  <c r="R472" i="1"/>
  <c r="G473" i="1"/>
  <c r="H473" i="1"/>
  <c r="I473" i="1"/>
  <c r="J473" i="1"/>
  <c r="K473" i="1"/>
  <c r="L473" i="1"/>
  <c r="M473" i="1"/>
  <c r="N473" i="1"/>
  <c r="O473" i="1"/>
  <c r="P473" i="1"/>
  <c r="Q473" i="1"/>
  <c r="R473" i="1"/>
  <c r="G474" i="1"/>
  <c r="H474" i="1"/>
  <c r="I474" i="1"/>
  <c r="J474" i="1"/>
  <c r="K474" i="1"/>
  <c r="L474" i="1"/>
  <c r="M474" i="1"/>
  <c r="N474" i="1"/>
  <c r="O474" i="1"/>
  <c r="P474" i="1"/>
  <c r="Q474" i="1"/>
  <c r="R474" i="1"/>
  <c r="G475" i="1"/>
  <c r="H475" i="1"/>
  <c r="I475" i="1"/>
  <c r="J475" i="1"/>
  <c r="K475" i="1"/>
  <c r="L475" i="1"/>
  <c r="M475" i="1"/>
  <c r="N475" i="1"/>
  <c r="O475" i="1"/>
  <c r="P475" i="1"/>
  <c r="Q475" i="1"/>
  <c r="R475" i="1"/>
  <c r="G476" i="1"/>
  <c r="H476" i="1"/>
  <c r="I476" i="1"/>
  <c r="J476" i="1"/>
  <c r="K476" i="1"/>
  <c r="L476" i="1"/>
  <c r="M476" i="1"/>
  <c r="N476" i="1"/>
  <c r="O476" i="1"/>
  <c r="P476" i="1"/>
  <c r="Q476" i="1"/>
  <c r="R476" i="1"/>
  <c r="G477" i="1"/>
  <c r="H477" i="1"/>
  <c r="I477" i="1"/>
  <c r="J477" i="1"/>
  <c r="K477" i="1"/>
  <c r="L477" i="1"/>
  <c r="M477" i="1"/>
  <c r="N477" i="1"/>
  <c r="O477" i="1"/>
  <c r="P477" i="1"/>
  <c r="Q477" i="1"/>
  <c r="R477" i="1"/>
  <c r="G478" i="1"/>
  <c r="H478" i="1"/>
  <c r="I478" i="1"/>
  <c r="J478" i="1"/>
  <c r="K478" i="1"/>
  <c r="L478" i="1"/>
  <c r="M478" i="1"/>
  <c r="N478" i="1"/>
  <c r="O478" i="1"/>
  <c r="P478" i="1"/>
  <c r="Q478" i="1"/>
  <c r="R478" i="1"/>
  <c r="G479" i="1"/>
  <c r="H479" i="1"/>
  <c r="I479" i="1"/>
  <c r="J479" i="1"/>
  <c r="K479" i="1"/>
  <c r="L479" i="1"/>
  <c r="M479" i="1"/>
  <c r="N479" i="1"/>
  <c r="O479" i="1"/>
  <c r="P479" i="1"/>
  <c r="Q479" i="1"/>
  <c r="R479" i="1"/>
  <c r="G480" i="1"/>
  <c r="H480" i="1"/>
  <c r="I480" i="1"/>
  <c r="J480" i="1"/>
  <c r="K480" i="1"/>
  <c r="L480" i="1"/>
  <c r="M480" i="1"/>
  <c r="N480" i="1"/>
  <c r="O480" i="1"/>
  <c r="P480" i="1"/>
  <c r="Q480" i="1"/>
  <c r="R480" i="1"/>
  <c r="G481" i="1"/>
  <c r="H481" i="1"/>
  <c r="I481" i="1"/>
  <c r="J481" i="1"/>
  <c r="K481" i="1"/>
  <c r="L481" i="1"/>
  <c r="M481" i="1"/>
  <c r="N481" i="1"/>
  <c r="O481" i="1"/>
  <c r="P481" i="1"/>
  <c r="Q481" i="1"/>
  <c r="R481" i="1"/>
  <c r="G482" i="1"/>
  <c r="H482" i="1"/>
  <c r="I482" i="1"/>
  <c r="J482" i="1"/>
  <c r="K482" i="1"/>
  <c r="L482" i="1"/>
  <c r="M482" i="1"/>
  <c r="N482" i="1"/>
  <c r="O482" i="1"/>
  <c r="P482" i="1"/>
  <c r="Q482" i="1"/>
  <c r="R482" i="1"/>
  <c r="G483" i="1"/>
  <c r="H483" i="1"/>
  <c r="I483" i="1"/>
  <c r="J483" i="1"/>
  <c r="K483" i="1"/>
  <c r="L483" i="1"/>
  <c r="M483" i="1"/>
  <c r="N483" i="1"/>
  <c r="O483" i="1"/>
  <c r="P483" i="1"/>
  <c r="Q483" i="1"/>
  <c r="R483" i="1"/>
  <c r="G484" i="1"/>
  <c r="H484" i="1"/>
  <c r="I484" i="1"/>
  <c r="J484" i="1"/>
  <c r="K484" i="1"/>
  <c r="L484" i="1"/>
  <c r="M484" i="1"/>
  <c r="N484" i="1"/>
  <c r="O484" i="1"/>
  <c r="P484" i="1"/>
  <c r="Q484" i="1"/>
  <c r="R484" i="1"/>
  <c r="G485" i="1"/>
  <c r="H485" i="1"/>
  <c r="I485" i="1"/>
  <c r="J485" i="1"/>
  <c r="K485" i="1"/>
  <c r="L485" i="1"/>
  <c r="M485" i="1"/>
  <c r="N485" i="1"/>
  <c r="O485" i="1"/>
  <c r="P485" i="1"/>
  <c r="Q485" i="1"/>
  <c r="R485" i="1"/>
  <c r="G486" i="1"/>
  <c r="H486" i="1"/>
  <c r="I486" i="1"/>
  <c r="J486" i="1"/>
  <c r="K486" i="1"/>
  <c r="L486" i="1"/>
  <c r="M486" i="1"/>
  <c r="N486" i="1"/>
  <c r="O486" i="1"/>
  <c r="P486" i="1"/>
  <c r="Q486" i="1"/>
  <c r="R486" i="1"/>
  <c r="G487" i="1"/>
  <c r="H487" i="1"/>
  <c r="I487" i="1"/>
  <c r="J487" i="1"/>
  <c r="K487" i="1"/>
  <c r="L487" i="1"/>
  <c r="M487" i="1"/>
  <c r="N487" i="1"/>
  <c r="O487" i="1"/>
  <c r="P487" i="1"/>
  <c r="Q487" i="1"/>
  <c r="R487" i="1"/>
  <c r="G488" i="1"/>
  <c r="H488" i="1"/>
  <c r="I488" i="1"/>
  <c r="J488" i="1"/>
  <c r="K488" i="1"/>
  <c r="L488" i="1"/>
  <c r="M488" i="1"/>
  <c r="N488" i="1"/>
  <c r="O488" i="1"/>
  <c r="P488" i="1"/>
  <c r="Q488" i="1"/>
  <c r="R488" i="1"/>
  <c r="G489" i="1"/>
  <c r="H489" i="1"/>
  <c r="I489" i="1"/>
  <c r="J489" i="1"/>
  <c r="K489" i="1"/>
  <c r="L489" i="1"/>
  <c r="M489" i="1"/>
  <c r="N489" i="1"/>
  <c r="O489" i="1"/>
  <c r="P489" i="1"/>
  <c r="Q489" i="1"/>
  <c r="R489" i="1"/>
  <c r="G490" i="1"/>
  <c r="H490" i="1"/>
  <c r="I490" i="1"/>
  <c r="J490" i="1"/>
  <c r="K490" i="1"/>
  <c r="L490" i="1"/>
  <c r="M490" i="1"/>
  <c r="N490" i="1"/>
  <c r="O490" i="1"/>
  <c r="P490" i="1"/>
  <c r="Q490" i="1"/>
  <c r="R490" i="1"/>
  <c r="G491" i="1"/>
  <c r="H491" i="1"/>
  <c r="I491" i="1"/>
  <c r="J491" i="1"/>
  <c r="K491" i="1"/>
  <c r="L491" i="1"/>
  <c r="M491" i="1"/>
  <c r="N491" i="1"/>
  <c r="O491" i="1"/>
  <c r="P491" i="1"/>
  <c r="Q491" i="1"/>
  <c r="R491" i="1"/>
  <c r="G492" i="1"/>
  <c r="H492" i="1"/>
  <c r="I492" i="1"/>
  <c r="J492" i="1"/>
  <c r="K492" i="1"/>
  <c r="L492" i="1"/>
  <c r="M492" i="1"/>
  <c r="N492" i="1"/>
  <c r="O492" i="1"/>
  <c r="P492" i="1"/>
  <c r="Q492" i="1"/>
  <c r="R492" i="1"/>
  <c r="G493" i="1"/>
  <c r="H493" i="1"/>
  <c r="I493" i="1"/>
  <c r="J493" i="1"/>
  <c r="K493" i="1"/>
  <c r="L493" i="1"/>
  <c r="M493" i="1"/>
  <c r="N493" i="1"/>
  <c r="O493" i="1"/>
  <c r="P493" i="1"/>
  <c r="Q493" i="1"/>
  <c r="R493" i="1"/>
  <c r="G494" i="1"/>
  <c r="H494" i="1"/>
  <c r="I494" i="1"/>
  <c r="J494" i="1"/>
  <c r="K494" i="1"/>
  <c r="L494" i="1"/>
  <c r="M494" i="1"/>
  <c r="N494" i="1"/>
  <c r="O494" i="1"/>
  <c r="P494" i="1"/>
  <c r="Q494" i="1"/>
  <c r="R494" i="1"/>
  <c r="G495" i="1"/>
  <c r="H495" i="1"/>
  <c r="I495" i="1"/>
  <c r="J495" i="1"/>
  <c r="K495" i="1"/>
  <c r="L495" i="1"/>
  <c r="M495" i="1"/>
  <c r="N495" i="1"/>
  <c r="O495" i="1"/>
  <c r="P495" i="1"/>
  <c r="Q495" i="1"/>
  <c r="R495" i="1"/>
  <c r="G496" i="1"/>
  <c r="H496" i="1"/>
  <c r="I496" i="1"/>
  <c r="J496" i="1"/>
  <c r="K496" i="1"/>
  <c r="L496" i="1"/>
  <c r="M496" i="1"/>
  <c r="N496" i="1"/>
  <c r="O496" i="1"/>
  <c r="P496" i="1"/>
  <c r="Q496" i="1"/>
  <c r="R496" i="1"/>
  <c r="G497" i="1"/>
  <c r="H497" i="1"/>
  <c r="I497" i="1"/>
  <c r="J497" i="1"/>
  <c r="K497" i="1"/>
  <c r="L497" i="1"/>
  <c r="M497" i="1"/>
  <c r="N497" i="1"/>
  <c r="O497" i="1"/>
  <c r="P497" i="1"/>
  <c r="Q497" i="1"/>
  <c r="R497" i="1"/>
  <c r="G498" i="1"/>
  <c r="H498" i="1"/>
  <c r="I498" i="1"/>
  <c r="J498" i="1"/>
  <c r="K498" i="1"/>
  <c r="L498" i="1"/>
  <c r="M498" i="1"/>
  <c r="N498" i="1"/>
  <c r="O498" i="1"/>
  <c r="P498" i="1"/>
  <c r="Q498" i="1"/>
  <c r="R498" i="1"/>
  <c r="G499" i="1"/>
  <c r="H499" i="1"/>
  <c r="I499" i="1"/>
  <c r="J499" i="1"/>
  <c r="K499" i="1"/>
  <c r="L499" i="1"/>
  <c r="M499" i="1"/>
  <c r="N499" i="1"/>
  <c r="O499" i="1"/>
  <c r="P499" i="1"/>
  <c r="Q499" i="1"/>
  <c r="R499" i="1"/>
  <c r="G500" i="1"/>
  <c r="H500" i="1"/>
  <c r="I500" i="1"/>
  <c r="J500" i="1"/>
  <c r="K500" i="1"/>
  <c r="L500" i="1"/>
  <c r="M500" i="1"/>
  <c r="N500" i="1"/>
  <c r="O500" i="1"/>
  <c r="P500" i="1"/>
  <c r="Q500" i="1"/>
  <c r="R500" i="1"/>
  <c r="G501" i="1"/>
  <c r="H501" i="1"/>
  <c r="I501" i="1"/>
  <c r="J501" i="1"/>
  <c r="K501" i="1"/>
  <c r="L501" i="1"/>
  <c r="M501" i="1"/>
  <c r="N501" i="1"/>
  <c r="O501" i="1"/>
  <c r="P501" i="1"/>
  <c r="Q501" i="1"/>
  <c r="R501" i="1"/>
  <c r="G502" i="1"/>
  <c r="H502" i="1"/>
  <c r="I502" i="1"/>
  <c r="J502" i="1"/>
  <c r="K502" i="1"/>
  <c r="L502" i="1"/>
  <c r="M502" i="1"/>
  <c r="N502" i="1"/>
  <c r="O502" i="1"/>
  <c r="P502" i="1"/>
  <c r="Q502" i="1"/>
  <c r="R502" i="1"/>
  <c r="G503" i="1"/>
  <c r="H503" i="1"/>
  <c r="I503" i="1"/>
  <c r="J503" i="1"/>
  <c r="K503" i="1"/>
  <c r="L503" i="1"/>
  <c r="M503" i="1"/>
  <c r="N503" i="1"/>
  <c r="O503" i="1"/>
  <c r="P503" i="1"/>
  <c r="Q503" i="1"/>
  <c r="R503" i="1"/>
  <c r="G504" i="1"/>
  <c r="H504" i="1"/>
  <c r="I504" i="1"/>
  <c r="J504" i="1"/>
  <c r="K504" i="1"/>
  <c r="L504" i="1"/>
  <c r="M504" i="1"/>
  <c r="N504" i="1"/>
  <c r="O504" i="1"/>
  <c r="P504" i="1"/>
  <c r="Q504" i="1"/>
  <c r="R504" i="1"/>
  <c r="G505" i="1"/>
  <c r="H505" i="1"/>
  <c r="I505" i="1"/>
  <c r="J505" i="1"/>
  <c r="K505" i="1"/>
  <c r="L505" i="1"/>
  <c r="M505" i="1"/>
  <c r="N505" i="1"/>
  <c r="O505" i="1"/>
  <c r="P505" i="1"/>
  <c r="Q505" i="1"/>
  <c r="R505" i="1"/>
  <c r="G506" i="1"/>
  <c r="H506" i="1"/>
  <c r="I506" i="1"/>
  <c r="J506" i="1"/>
  <c r="K506" i="1"/>
  <c r="L506" i="1"/>
  <c r="M506" i="1"/>
  <c r="N506" i="1"/>
  <c r="O506" i="1"/>
  <c r="P506" i="1"/>
  <c r="Q506" i="1"/>
  <c r="R506" i="1"/>
  <c r="G507" i="1"/>
  <c r="H507" i="1"/>
  <c r="I507" i="1"/>
  <c r="J507" i="1"/>
  <c r="K507" i="1"/>
  <c r="L507" i="1"/>
  <c r="M507" i="1"/>
  <c r="N507" i="1"/>
  <c r="O507" i="1"/>
  <c r="P507" i="1"/>
  <c r="Q507" i="1"/>
  <c r="R507" i="1"/>
  <c r="G508" i="1"/>
  <c r="H508" i="1"/>
  <c r="I508" i="1"/>
  <c r="J508" i="1"/>
  <c r="K508" i="1"/>
  <c r="L508" i="1"/>
  <c r="M508" i="1"/>
  <c r="N508" i="1"/>
  <c r="O508" i="1"/>
  <c r="P508" i="1"/>
  <c r="Q508" i="1"/>
  <c r="R508" i="1"/>
  <c r="G509" i="1"/>
  <c r="H509" i="1"/>
  <c r="I509" i="1"/>
  <c r="J509" i="1"/>
  <c r="K509" i="1"/>
  <c r="L509" i="1"/>
  <c r="M509" i="1"/>
  <c r="N509" i="1"/>
  <c r="O509" i="1"/>
  <c r="P509" i="1"/>
  <c r="Q509" i="1"/>
  <c r="R509" i="1"/>
  <c r="G510" i="1"/>
  <c r="H510" i="1"/>
  <c r="I510" i="1"/>
  <c r="J510" i="1"/>
  <c r="K510" i="1"/>
  <c r="L510" i="1"/>
  <c r="M510" i="1"/>
  <c r="N510" i="1"/>
  <c r="O510" i="1"/>
  <c r="P510" i="1"/>
  <c r="Q510" i="1"/>
  <c r="R510" i="1"/>
  <c r="G511" i="1"/>
  <c r="H511" i="1"/>
  <c r="I511" i="1"/>
  <c r="J511" i="1"/>
  <c r="K511" i="1"/>
  <c r="L511" i="1"/>
  <c r="M511" i="1"/>
  <c r="N511" i="1"/>
  <c r="O511" i="1"/>
  <c r="P511" i="1"/>
  <c r="Q511" i="1"/>
  <c r="R511" i="1"/>
  <c r="G512" i="1"/>
  <c r="H512" i="1"/>
  <c r="I512" i="1"/>
  <c r="J512" i="1"/>
  <c r="K512" i="1"/>
  <c r="L512" i="1"/>
  <c r="M512" i="1"/>
  <c r="N512" i="1"/>
  <c r="O512" i="1"/>
  <c r="P512" i="1"/>
  <c r="Q512" i="1"/>
  <c r="R512" i="1"/>
  <c r="G513" i="1"/>
  <c r="H513" i="1"/>
  <c r="I513" i="1"/>
  <c r="J513" i="1"/>
  <c r="K513" i="1"/>
  <c r="L513" i="1"/>
  <c r="M513" i="1"/>
  <c r="N513" i="1"/>
  <c r="O513" i="1"/>
  <c r="P513" i="1"/>
  <c r="Q513" i="1"/>
  <c r="R513" i="1"/>
  <c r="G514" i="1"/>
  <c r="H514" i="1"/>
  <c r="I514" i="1"/>
  <c r="J514" i="1"/>
  <c r="K514" i="1"/>
  <c r="L514" i="1"/>
  <c r="M514" i="1"/>
  <c r="N514" i="1"/>
  <c r="O514" i="1"/>
  <c r="P514" i="1"/>
  <c r="Q514" i="1"/>
  <c r="R514" i="1"/>
  <c r="G515" i="1"/>
  <c r="H515" i="1"/>
  <c r="I515" i="1"/>
  <c r="J515" i="1"/>
  <c r="K515" i="1"/>
  <c r="L515" i="1"/>
  <c r="M515" i="1"/>
  <c r="N515" i="1"/>
  <c r="O515" i="1"/>
  <c r="P515" i="1"/>
  <c r="Q515" i="1"/>
  <c r="R515" i="1"/>
  <c r="G516" i="1"/>
  <c r="H516" i="1"/>
  <c r="I516" i="1"/>
  <c r="J516" i="1"/>
  <c r="K516" i="1"/>
  <c r="L516" i="1"/>
  <c r="M516" i="1"/>
  <c r="N516" i="1"/>
  <c r="O516" i="1"/>
  <c r="P516" i="1"/>
  <c r="Q516" i="1"/>
  <c r="R516" i="1"/>
  <c r="G517" i="1"/>
  <c r="H517" i="1"/>
  <c r="I517" i="1"/>
  <c r="J517" i="1"/>
  <c r="K517" i="1"/>
  <c r="L517" i="1"/>
  <c r="M517" i="1"/>
  <c r="N517" i="1"/>
  <c r="O517" i="1"/>
  <c r="P517" i="1"/>
  <c r="Q517" i="1"/>
  <c r="R517" i="1"/>
  <c r="G518" i="1"/>
  <c r="H518" i="1"/>
  <c r="I518" i="1"/>
  <c r="J518" i="1"/>
  <c r="K518" i="1"/>
  <c r="L518" i="1"/>
  <c r="M518" i="1"/>
  <c r="N518" i="1"/>
  <c r="O518" i="1"/>
  <c r="P518" i="1"/>
  <c r="Q518" i="1"/>
  <c r="R518" i="1"/>
  <c r="G519" i="1"/>
  <c r="H519" i="1"/>
  <c r="I519" i="1"/>
  <c r="J519" i="1"/>
  <c r="K519" i="1"/>
  <c r="L519" i="1"/>
  <c r="M519" i="1"/>
  <c r="N519" i="1"/>
  <c r="O519" i="1"/>
  <c r="P519" i="1"/>
  <c r="Q519" i="1"/>
  <c r="R519" i="1"/>
  <c r="G520" i="1"/>
  <c r="H520" i="1"/>
  <c r="I520" i="1"/>
  <c r="J520" i="1"/>
  <c r="K520" i="1"/>
  <c r="L520" i="1"/>
  <c r="M520" i="1"/>
  <c r="N520" i="1"/>
  <c r="O520" i="1"/>
  <c r="P520" i="1"/>
  <c r="Q520" i="1"/>
  <c r="R520" i="1"/>
  <c r="G521" i="1"/>
  <c r="H521" i="1"/>
  <c r="I521" i="1"/>
  <c r="J521" i="1"/>
  <c r="K521" i="1"/>
  <c r="L521" i="1"/>
  <c r="M521" i="1"/>
  <c r="N521" i="1"/>
  <c r="O521" i="1"/>
  <c r="P521" i="1"/>
  <c r="Q521" i="1"/>
  <c r="R521" i="1"/>
  <c r="G522" i="1"/>
  <c r="H522" i="1"/>
  <c r="I522" i="1"/>
  <c r="J522" i="1"/>
  <c r="K522" i="1"/>
  <c r="L522" i="1"/>
  <c r="M522" i="1"/>
  <c r="N522" i="1"/>
  <c r="O522" i="1"/>
  <c r="P522" i="1"/>
  <c r="Q522" i="1"/>
  <c r="R522" i="1"/>
  <c r="G523" i="1"/>
  <c r="H523" i="1"/>
  <c r="I523" i="1"/>
  <c r="J523" i="1"/>
  <c r="K523" i="1"/>
  <c r="L523" i="1"/>
  <c r="M523" i="1"/>
  <c r="N523" i="1"/>
  <c r="O523" i="1"/>
  <c r="P523" i="1"/>
  <c r="Q523" i="1"/>
  <c r="R523" i="1"/>
  <c r="G524" i="1"/>
  <c r="H524" i="1"/>
  <c r="I524" i="1"/>
  <c r="J524" i="1"/>
  <c r="K524" i="1"/>
  <c r="L524" i="1"/>
  <c r="M524" i="1"/>
  <c r="N524" i="1"/>
  <c r="O524" i="1"/>
  <c r="P524" i="1"/>
  <c r="Q524" i="1"/>
  <c r="R524" i="1"/>
  <c r="G525" i="1"/>
  <c r="H525" i="1"/>
  <c r="I525" i="1"/>
  <c r="J525" i="1"/>
  <c r="K525" i="1"/>
  <c r="L525" i="1"/>
  <c r="M525" i="1"/>
  <c r="N525" i="1"/>
  <c r="O525" i="1"/>
  <c r="P525" i="1"/>
  <c r="Q525" i="1"/>
  <c r="R525" i="1"/>
  <c r="G526" i="1"/>
  <c r="H526" i="1"/>
  <c r="I526" i="1"/>
  <c r="J526" i="1"/>
  <c r="K526" i="1"/>
  <c r="L526" i="1"/>
  <c r="M526" i="1"/>
  <c r="N526" i="1"/>
  <c r="O526" i="1"/>
  <c r="P526" i="1"/>
  <c r="Q526" i="1"/>
  <c r="R526" i="1"/>
  <c r="G527" i="1"/>
  <c r="H527" i="1"/>
  <c r="I527" i="1"/>
  <c r="J527" i="1"/>
  <c r="K527" i="1"/>
  <c r="L527" i="1"/>
  <c r="M527" i="1"/>
  <c r="N527" i="1"/>
  <c r="O527" i="1"/>
  <c r="P527" i="1"/>
  <c r="Q527" i="1"/>
  <c r="R527" i="1"/>
  <c r="G528" i="1"/>
  <c r="H528" i="1"/>
  <c r="I528" i="1"/>
  <c r="J528" i="1"/>
  <c r="K528" i="1"/>
  <c r="L528" i="1"/>
  <c r="M528" i="1"/>
  <c r="N528" i="1"/>
  <c r="O528" i="1"/>
  <c r="P528" i="1"/>
  <c r="Q528" i="1"/>
  <c r="R528" i="1"/>
  <c r="G529" i="1"/>
  <c r="H529" i="1"/>
  <c r="I529" i="1"/>
  <c r="J529" i="1"/>
  <c r="K529" i="1"/>
  <c r="L529" i="1"/>
  <c r="M529" i="1"/>
  <c r="N529" i="1"/>
  <c r="O529" i="1"/>
  <c r="P529" i="1"/>
  <c r="Q529" i="1"/>
  <c r="R529" i="1"/>
  <c r="G530" i="1"/>
  <c r="H530" i="1"/>
  <c r="I530" i="1"/>
  <c r="J530" i="1"/>
  <c r="K530" i="1"/>
  <c r="L530" i="1"/>
  <c r="M530" i="1"/>
  <c r="N530" i="1"/>
  <c r="O530" i="1"/>
  <c r="P530" i="1"/>
  <c r="Q530" i="1"/>
  <c r="R530" i="1"/>
  <c r="G531" i="1"/>
  <c r="H531" i="1"/>
  <c r="I531" i="1"/>
  <c r="J531" i="1"/>
  <c r="K531" i="1"/>
  <c r="L531" i="1"/>
  <c r="M531" i="1"/>
  <c r="N531" i="1"/>
  <c r="O531" i="1"/>
  <c r="P531" i="1"/>
  <c r="Q531" i="1"/>
  <c r="R531" i="1"/>
  <c r="G532" i="1"/>
  <c r="H532" i="1"/>
  <c r="I532" i="1"/>
  <c r="J532" i="1"/>
  <c r="K532" i="1"/>
  <c r="L532" i="1"/>
  <c r="M532" i="1"/>
  <c r="N532" i="1"/>
  <c r="O532" i="1"/>
  <c r="P532" i="1"/>
  <c r="Q532" i="1"/>
  <c r="R532" i="1"/>
  <c r="G533" i="1"/>
  <c r="H533" i="1"/>
  <c r="I533" i="1"/>
  <c r="J533" i="1"/>
  <c r="K533" i="1"/>
  <c r="L533" i="1"/>
  <c r="M533" i="1"/>
  <c r="N533" i="1"/>
  <c r="O533" i="1"/>
  <c r="P533" i="1"/>
  <c r="Q533" i="1"/>
  <c r="R533" i="1"/>
  <c r="G534" i="1"/>
  <c r="H534" i="1"/>
  <c r="I534" i="1"/>
  <c r="J534" i="1"/>
  <c r="K534" i="1"/>
  <c r="L534" i="1"/>
  <c r="M534" i="1"/>
  <c r="N534" i="1"/>
  <c r="O534" i="1"/>
  <c r="P534" i="1"/>
  <c r="Q534" i="1"/>
  <c r="R534" i="1"/>
  <c r="G535" i="1"/>
  <c r="H535" i="1"/>
  <c r="I535" i="1"/>
  <c r="J535" i="1"/>
  <c r="K535" i="1"/>
  <c r="L535" i="1"/>
  <c r="M535" i="1"/>
  <c r="N535" i="1"/>
  <c r="O535" i="1"/>
  <c r="P535" i="1"/>
  <c r="Q535" i="1"/>
  <c r="R535" i="1"/>
  <c r="G536" i="1"/>
  <c r="H536" i="1"/>
  <c r="I536" i="1"/>
  <c r="J536" i="1"/>
  <c r="K536" i="1"/>
  <c r="L536" i="1"/>
  <c r="M536" i="1"/>
  <c r="N536" i="1"/>
  <c r="O536" i="1"/>
  <c r="P536" i="1"/>
  <c r="Q536" i="1"/>
  <c r="R536" i="1"/>
  <c r="G537" i="1"/>
  <c r="H537" i="1"/>
  <c r="I537" i="1"/>
  <c r="J537" i="1"/>
  <c r="K537" i="1"/>
  <c r="L537" i="1"/>
  <c r="M537" i="1"/>
  <c r="N537" i="1"/>
  <c r="O537" i="1"/>
  <c r="P537" i="1"/>
  <c r="Q537" i="1"/>
  <c r="R537" i="1"/>
  <c r="G538" i="1"/>
  <c r="H538" i="1"/>
  <c r="I538" i="1"/>
  <c r="J538" i="1"/>
  <c r="K538" i="1"/>
  <c r="L538" i="1"/>
  <c r="M538" i="1"/>
  <c r="N538" i="1"/>
  <c r="O538" i="1"/>
  <c r="P538" i="1"/>
  <c r="Q538" i="1"/>
  <c r="R538" i="1"/>
  <c r="G539" i="1"/>
  <c r="H539" i="1"/>
  <c r="I539" i="1"/>
  <c r="J539" i="1"/>
  <c r="K539" i="1"/>
  <c r="L539" i="1"/>
  <c r="M539" i="1"/>
  <c r="N539" i="1"/>
  <c r="O539" i="1"/>
  <c r="P539" i="1"/>
  <c r="Q539" i="1"/>
  <c r="R539" i="1"/>
  <c r="G540" i="1"/>
  <c r="H540" i="1"/>
  <c r="I540" i="1"/>
  <c r="J540" i="1"/>
  <c r="K540" i="1"/>
  <c r="L540" i="1"/>
  <c r="M540" i="1"/>
  <c r="N540" i="1"/>
  <c r="O540" i="1"/>
  <c r="P540" i="1"/>
  <c r="Q540" i="1"/>
  <c r="R540" i="1"/>
  <c r="G541" i="1"/>
  <c r="H541" i="1"/>
  <c r="I541" i="1"/>
  <c r="J541" i="1"/>
  <c r="K541" i="1"/>
  <c r="L541" i="1"/>
  <c r="M541" i="1"/>
  <c r="N541" i="1"/>
  <c r="O541" i="1"/>
  <c r="P541" i="1"/>
  <c r="Q541" i="1"/>
  <c r="R541" i="1"/>
  <c r="G542" i="1"/>
  <c r="H542" i="1"/>
  <c r="I542" i="1"/>
  <c r="J542" i="1"/>
  <c r="K542" i="1"/>
  <c r="L542" i="1"/>
  <c r="M542" i="1"/>
  <c r="N542" i="1"/>
  <c r="O542" i="1"/>
  <c r="P542" i="1"/>
  <c r="Q542" i="1"/>
  <c r="R542" i="1"/>
  <c r="G543" i="1"/>
  <c r="H543" i="1"/>
  <c r="I543" i="1"/>
  <c r="J543" i="1"/>
  <c r="K543" i="1"/>
  <c r="L543" i="1"/>
  <c r="M543" i="1"/>
  <c r="N543" i="1"/>
  <c r="O543" i="1"/>
  <c r="P543" i="1"/>
  <c r="Q543" i="1"/>
  <c r="R543" i="1"/>
  <c r="G544" i="1"/>
  <c r="H544" i="1"/>
  <c r="I544" i="1"/>
  <c r="J544" i="1"/>
  <c r="K544" i="1"/>
  <c r="L544" i="1"/>
  <c r="M544" i="1"/>
  <c r="N544" i="1"/>
  <c r="O544" i="1"/>
  <c r="P544" i="1"/>
  <c r="Q544" i="1"/>
  <c r="R544" i="1"/>
  <c r="G545" i="1"/>
  <c r="H545" i="1"/>
  <c r="I545" i="1"/>
  <c r="J545" i="1"/>
  <c r="K545" i="1"/>
  <c r="L545" i="1"/>
  <c r="M545" i="1"/>
  <c r="N545" i="1"/>
  <c r="O545" i="1"/>
  <c r="P545" i="1"/>
  <c r="Q545" i="1"/>
  <c r="R545" i="1"/>
  <c r="G546" i="1"/>
  <c r="H546" i="1"/>
  <c r="I546" i="1"/>
  <c r="J546" i="1"/>
  <c r="K546" i="1"/>
  <c r="L546" i="1"/>
  <c r="M546" i="1"/>
  <c r="N546" i="1"/>
  <c r="O546" i="1"/>
  <c r="P546" i="1"/>
  <c r="Q546" i="1"/>
  <c r="R546" i="1"/>
  <c r="G547" i="1"/>
  <c r="H547" i="1"/>
  <c r="I547" i="1"/>
  <c r="J547" i="1"/>
  <c r="K547" i="1"/>
  <c r="L547" i="1"/>
  <c r="M547" i="1"/>
  <c r="N547" i="1"/>
  <c r="O547" i="1"/>
  <c r="P547" i="1"/>
  <c r="Q547" i="1"/>
  <c r="R547" i="1"/>
  <c r="G548" i="1"/>
  <c r="H548" i="1"/>
  <c r="I548" i="1"/>
  <c r="J548" i="1"/>
  <c r="K548" i="1"/>
  <c r="L548" i="1"/>
  <c r="M548" i="1"/>
  <c r="N548" i="1"/>
  <c r="O548" i="1"/>
  <c r="P548" i="1"/>
  <c r="Q548" i="1"/>
  <c r="R548" i="1"/>
  <c r="G549" i="1"/>
  <c r="H549" i="1"/>
  <c r="I549" i="1"/>
  <c r="J549" i="1"/>
  <c r="K549" i="1"/>
  <c r="L549" i="1"/>
  <c r="M549" i="1"/>
  <c r="N549" i="1"/>
  <c r="O549" i="1"/>
  <c r="P549" i="1"/>
  <c r="Q549" i="1"/>
  <c r="R549" i="1"/>
  <c r="G550" i="1"/>
  <c r="H550" i="1"/>
  <c r="I550" i="1"/>
  <c r="J550" i="1"/>
  <c r="K550" i="1"/>
  <c r="L550" i="1"/>
  <c r="M550" i="1"/>
  <c r="N550" i="1"/>
  <c r="O550" i="1"/>
  <c r="P550" i="1"/>
  <c r="Q550" i="1"/>
  <c r="R550" i="1"/>
  <c r="G551" i="1"/>
  <c r="H551" i="1"/>
  <c r="I551" i="1"/>
  <c r="J551" i="1"/>
  <c r="K551" i="1"/>
  <c r="L551" i="1"/>
  <c r="M551" i="1"/>
  <c r="N551" i="1"/>
  <c r="O551" i="1"/>
  <c r="P551" i="1"/>
  <c r="Q551" i="1"/>
  <c r="R551" i="1"/>
  <c r="G552" i="1"/>
  <c r="H552" i="1"/>
  <c r="I552" i="1"/>
  <c r="J552" i="1"/>
  <c r="K552" i="1"/>
  <c r="L552" i="1"/>
  <c r="M552" i="1"/>
  <c r="N552" i="1"/>
  <c r="O552" i="1"/>
  <c r="P552" i="1"/>
  <c r="Q552" i="1"/>
  <c r="R552" i="1"/>
  <c r="G553" i="1"/>
  <c r="H553" i="1"/>
  <c r="I553" i="1"/>
  <c r="J553" i="1"/>
  <c r="K553" i="1"/>
  <c r="L553" i="1"/>
  <c r="M553" i="1"/>
  <c r="N553" i="1"/>
  <c r="O553" i="1"/>
  <c r="P553" i="1"/>
  <c r="Q553" i="1"/>
  <c r="R553" i="1"/>
  <c r="G554" i="1"/>
  <c r="H554" i="1"/>
  <c r="I554" i="1"/>
  <c r="J554" i="1"/>
  <c r="K554" i="1"/>
  <c r="L554" i="1"/>
  <c r="M554" i="1"/>
  <c r="N554" i="1"/>
  <c r="O554" i="1"/>
  <c r="P554" i="1"/>
  <c r="Q554" i="1"/>
  <c r="R554" i="1"/>
  <c r="G555" i="1"/>
  <c r="H555" i="1"/>
  <c r="I555" i="1"/>
  <c r="J555" i="1"/>
  <c r="K555" i="1"/>
  <c r="L555" i="1"/>
  <c r="M555" i="1"/>
  <c r="N555" i="1"/>
  <c r="O555" i="1"/>
  <c r="P555" i="1"/>
  <c r="Q555" i="1"/>
  <c r="R555" i="1"/>
  <c r="G556" i="1"/>
  <c r="H556" i="1"/>
  <c r="I556" i="1"/>
  <c r="J556" i="1"/>
  <c r="K556" i="1"/>
  <c r="L556" i="1"/>
  <c r="M556" i="1"/>
  <c r="N556" i="1"/>
  <c r="O556" i="1"/>
  <c r="P556" i="1"/>
  <c r="Q556" i="1"/>
  <c r="R556" i="1"/>
  <c r="G557" i="1"/>
  <c r="H557" i="1"/>
  <c r="I557" i="1"/>
  <c r="J557" i="1"/>
  <c r="K557" i="1"/>
  <c r="L557" i="1"/>
  <c r="M557" i="1"/>
  <c r="N557" i="1"/>
  <c r="O557" i="1"/>
  <c r="P557" i="1"/>
  <c r="Q557" i="1"/>
  <c r="R557" i="1"/>
  <c r="G558" i="1"/>
  <c r="H558" i="1"/>
  <c r="I558" i="1"/>
  <c r="J558" i="1"/>
  <c r="K558" i="1"/>
  <c r="L558" i="1"/>
  <c r="M558" i="1"/>
  <c r="N558" i="1"/>
  <c r="O558" i="1"/>
  <c r="P558" i="1"/>
  <c r="Q558" i="1"/>
  <c r="R558" i="1"/>
  <c r="G559" i="1"/>
  <c r="H559" i="1"/>
  <c r="I559" i="1"/>
  <c r="J559" i="1"/>
  <c r="K559" i="1"/>
  <c r="L559" i="1"/>
  <c r="M559" i="1"/>
  <c r="N559" i="1"/>
  <c r="O559" i="1"/>
  <c r="P559" i="1"/>
  <c r="Q559" i="1"/>
  <c r="R559" i="1"/>
  <c r="G560" i="1"/>
  <c r="H560" i="1"/>
  <c r="I560" i="1"/>
  <c r="J560" i="1"/>
  <c r="K560" i="1"/>
  <c r="L560" i="1"/>
  <c r="M560" i="1"/>
  <c r="N560" i="1"/>
  <c r="O560" i="1"/>
  <c r="P560" i="1"/>
  <c r="Q560" i="1"/>
  <c r="R560" i="1"/>
  <c r="G561" i="1"/>
  <c r="H561" i="1"/>
  <c r="I561" i="1"/>
  <c r="J561" i="1"/>
  <c r="K561" i="1"/>
  <c r="L561" i="1"/>
  <c r="M561" i="1"/>
  <c r="N561" i="1"/>
  <c r="O561" i="1"/>
  <c r="P561" i="1"/>
  <c r="Q561" i="1"/>
  <c r="R561" i="1"/>
  <c r="G562" i="1"/>
  <c r="H562" i="1"/>
  <c r="I562" i="1"/>
  <c r="J562" i="1"/>
  <c r="K562" i="1"/>
  <c r="L562" i="1"/>
  <c r="M562" i="1"/>
  <c r="N562" i="1"/>
  <c r="O562" i="1"/>
  <c r="P562" i="1"/>
  <c r="Q562" i="1"/>
  <c r="R562" i="1"/>
  <c r="G563" i="1"/>
  <c r="H563" i="1"/>
  <c r="I563" i="1"/>
  <c r="J563" i="1"/>
  <c r="K563" i="1"/>
  <c r="L563" i="1"/>
  <c r="M563" i="1"/>
  <c r="N563" i="1"/>
  <c r="O563" i="1"/>
  <c r="P563" i="1"/>
  <c r="Q563" i="1"/>
  <c r="R563" i="1"/>
  <c r="G564" i="1"/>
  <c r="H564" i="1"/>
  <c r="I564" i="1"/>
  <c r="J564" i="1"/>
  <c r="K564" i="1"/>
  <c r="L564" i="1"/>
  <c r="M564" i="1"/>
  <c r="N564" i="1"/>
  <c r="O564" i="1"/>
  <c r="P564" i="1"/>
  <c r="Q564" i="1"/>
  <c r="R564" i="1"/>
  <c r="G565" i="1"/>
  <c r="H565" i="1"/>
  <c r="I565" i="1"/>
  <c r="J565" i="1"/>
  <c r="K565" i="1"/>
  <c r="L565" i="1"/>
  <c r="M565" i="1"/>
  <c r="N565" i="1"/>
  <c r="O565" i="1"/>
  <c r="P565" i="1"/>
  <c r="Q565" i="1"/>
  <c r="R565" i="1"/>
  <c r="G566" i="1"/>
  <c r="H566" i="1"/>
  <c r="I566" i="1"/>
  <c r="J566" i="1"/>
  <c r="K566" i="1"/>
  <c r="L566" i="1"/>
  <c r="M566" i="1"/>
  <c r="N566" i="1"/>
  <c r="O566" i="1"/>
  <c r="P566" i="1"/>
  <c r="Q566" i="1"/>
  <c r="R566" i="1"/>
  <c r="G567" i="1"/>
  <c r="H567" i="1"/>
  <c r="I567" i="1"/>
  <c r="J567" i="1"/>
  <c r="K567" i="1"/>
  <c r="L567" i="1"/>
  <c r="M567" i="1"/>
  <c r="N567" i="1"/>
  <c r="O567" i="1"/>
  <c r="P567" i="1"/>
  <c r="Q567" i="1"/>
  <c r="R567" i="1"/>
  <c r="G568" i="1"/>
  <c r="H568" i="1"/>
  <c r="I568" i="1"/>
  <c r="J568" i="1"/>
  <c r="K568" i="1"/>
  <c r="L568" i="1"/>
  <c r="M568" i="1"/>
  <c r="N568" i="1"/>
  <c r="O568" i="1"/>
  <c r="P568" i="1"/>
  <c r="Q568" i="1"/>
  <c r="R568" i="1"/>
  <c r="G569" i="1"/>
  <c r="H569" i="1"/>
  <c r="I569" i="1"/>
  <c r="J569" i="1"/>
  <c r="K569" i="1"/>
  <c r="L569" i="1"/>
  <c r="M569" i="1"/>
  <c r="N569" i="1"/>
  <c r="O569" i="1"/>
  <c r="P569" i="1"/>
  <c r="Q569" i="1"/>
  <c r="R569" i="1"/>
  <c r="G570" i="1"/>
  <c r="H570" i="1"/>
  <c r="I570" i="1"/>
  <c r="J570" i="1"/>
  <c r="K570" i="1"/>
  <c r="L570" i="1"/>
  <c r="M570" i="1"/>
  <c r="N570" i="1"/>
  <c r="O570" i="1"/>
  <c r="P570" i="1"/>
  <c r="Q570" i="1"/>
  <c r="R570" i="1"/>
  <c r="G571" i="1"/>
  <c r="H571" i="1"/>
  <c r="I571" i="1"/>
  <c r="J571" i="1"/>
  <c r="K571" i="1"/>
  <c r="L571" i="1"/>
  <c r="M571" i="1"/>
  <c r="N571" i="1"/>
  <c r="O571" i="1"/>
  <c r="P571" i="1"/>
  <c r="Q571" i="1"/>
  <c r="R571" i="1"/>
  <c r="G572" i="1"/>
  <c r="H572" i="1"/>
  <c r="I572" i="1"/>
  <c r="J572" i="1"/>
  <c r="K572" i="1"/>
  <c r="L572" i="1"/>
  <c r="M572" i="1"/>
  <c r="N572" i="1"/>
  <c r="O572" i="1"/>
  <c r="P572" i="1"/>
  <c r="Q572" i="1"/>
  <c r="R572" i="1"/>
  <c r="G573" i="1"/>
  <c r="H573" i="1"/>
  <c r="I573" i="1"/>
  <c r="J573" i="1"/>
  <c r="K573" i="1"/>
  <c r="L573" i="1"/>
  <c r="M573" i="1"/>
  <c r="N573" i="1"/>
  <c r="O573" i="1"/>
  <c r="P573" i="1"/>
  <c r="Q573" i="1"/>
  <c r="R573" i="1"/>
  <c r="G574" i="1"/>
  <c r="H574" i="1"/>
  <c r="I574" i="1"/>
  <c r="J574" i="1"/>
  <c r="K574" i="1"/>
  <c r="L574" i="1"/>
  <c r="M574" i="1"/>
  <c r="N574" i="1"/>
  <c r="O574" i="1"/>
  <c r="P574" i="1"/>
  <c r="Q574" i="1"/>
  <c r="R574" i="1"/>
  <c r="G575" i="1"/>
  <c r="H575" i="1"/>
  <c r="I575" i="1"/>
  <c r="J575" i="1"/>
  <c r="K575" i="1"/>
  <c r="L575" i="1"/>
  <c r="M575" i="1"/>
  <c r="N575" i="1"/>
  <c r="O575" i="1"/>
  <c r="P575" i="1"/>
  <c r="Q575" i="1"/>
  <c r="R575" i="1"/>
  <c r="G576" i="1"/>
  <c r="H576" i="1"/>
  <c r="I576" i="1"/>
  <c r="J576" i="1"/>
  <c r="K576" i="1"/>
  <c r="L576" i="1"/>
  <c r="M576" i="1"/>
  <c r="N576" i="1"/>
  <c r="O576" i="1"/>
  <c r="P576" i="1"/>
  <c r="Q576" i="1"/>
  <c r="R576" i="1"/>
  <c r="G577" i="1"/>
  <c r="H577" i="1"/>
  <c r="I577" i="1"/>
  <c r="J577" i="1"/>
  <c r="K577" i="1"/>
  <c r="L577" i="1"/>
  <c r="M577" i="1"/>
  <c r="N577" i="1"/>
  <c r="O577" i="1"/>
  <c r="P577" i="1"/>
  <c r="Q577" i="1"/>
  <c r="R577" i="1"/>
  <c r="G578" i="1"/>
  <c r="H578" i="1"/>
  <c r="I578" i="1"/>
  <c r="J578" i="1"/>
  <c r="K578" i="1"/>
  <c r="L578" i="1"/>
  <c r="M578" i="1"/>
  <c r="N578" i="1"/>
  <c r="O578" i="1"/>
  <c r="P578" i="1"/>
  <c r="Q578" i="1"/>
  <c r="R578" i="1"/>
  <c r="G579" i="1"/>
  <c r="H579" i="1"/>
  <c r="I579" i="1"/>
  <c r="J579" i="1"/>
  <c r="K579" i="1"/>
  <c r="L579" i="1"/>
  <c r="M579" i="1"/>
  <c r="N579" i="1"/>
  <c r="O579" i="1"/>
  <c r="P579" i="1"/>
  <c r="Q579" i="1"/>
  <c r="R579" i="1"/>
  <c r="G580" i="1"/>
  <c r="H580" i="1"/>
  <c r="I580" i="1"/>
  <c r="J580" i="1"/>
  <c r="K580" i="1"/>
  <c r="L580" i="1"/>
  <c r="M580" i="1"/>
  <c r="N580" i="1"/>
  <c r="O580" i="1"/>
  <c r="P580" i="1"/>
  <c r="Q580" i="1"/>
  <c r="R580" i="1"/>
  <c r="G581" i="1"/>
  <c r="H581" i="1"/>
  <c r="I581" i="1"/>
  <c r="J581" i="1"/>
  <c r="K581" i="1"/>
  <c r="L581" i="1"/>
  <c r="M581" i="1"/>
  <c r="N581" i="1"/>
  <c r="O581" i="1"/>
  <c r="P581" i="1"/>
  <c r="Q581" i="1"/>
  <c r="R581" i="1"/>
  <c r="G582" i="1"/>
  <c r="H582" i="1"/>
  <c r="I582" i="1"/>
  <c r="J582" i="1"/>
  <c r="K582" i="1"/>
  <c r="L582" i="1"/>
  <c r="M582" i="1"/>
  <c r="N582" i="1"/>
  <c r="O582" i="1"/>
  <c r="P582" i="1"/>
  <c r="Q582" i="1"/>
  <c r="R582" i="1"/>
  <c r="G583" i="1"/>
  <c r="H583" i="1"/>
  <c r="I583" i="1"/>
  <c r="J583" i="1"/>
  <c r="K583" i="1"/>
  <c r="L583" i="1"/>
  <c r="M583" i="1"/>
  <c r="N583" i="1"/>
  <c r="O583" i="1"/>
  <c r="P583" i="1"/>
  <c r="Q583" i="1"/>
  <c r="R583" i="1"/>
  <c r="G584" i="1"/>
  <c r="H584" i="1"/>
  <c r="I584" i="1"/>
  <c r="J584" i="1"/>
  <c r="K584" i="1"/>
  <c r="L584" i="1"/>
  <c r="M584" i="1"/>
  <c r="N584" i="1"/>
  <c r="O584" i="1"/>
  <c r="P584" i="1"/>
  <c r="Q584" i="1"/>
  <c r="R584" i="1"/>
  <c r="G585" i="1"/>
  <c r="H585" i="1"/>
  <c r="I585" i="1"/>
  <c r="J585" i="1"/>
  <c r="K585" i="1"/>
  <c r="L585" i="1"/>
  <c r="M585" i="1"/>
  <c r="N585" i="1"/>
  <c r="O585" i="1"/>
  <c r="P585" i="1"/>
  <c r="Q585" i="1"/>
  <c r="R585" i="1"/>
  <c r="G586" i="1"/>
  <c r="H586" i="1"/>
  <c r="I586" i="1"/>
  <c r="J586" i="1"/>
  <c r="K586" i="1"/>
  <c r="L586" i="1"/>
  <c r="M586" i="1"/>
  <c r="N586" i="1"/>
  <c r="O586" i="1"/>
  <c r="P586" i="1"/>
  <c r="Q586" i="1"/>
  <c r="R586" i="1"/>
  <c r="G587" i="1"/>
  <c r="H587" i="1"/>
  <c r="I587" i="1"/>
  <c r="J587" i="1"/>
  <c r="K587" i="1"/>
  <c r="L587" i="1"/>
  <c r="M587" i="1"/>
  <c r="N587" i="1"/>
  <c r="O587" i="1"/>
  <c r="P587" i="1"/>
  <c r="Q587" i="1"/>
  <c r="R587" i="1"/>
  <c r="G588" i="1"/>
  <c r="H588" i="1"/>
  <c r="I588" i="1"/>
  <c r="J588" i="1"/>
  <c r="K588" i="1"/>
  <c r="L588" i="1"/>
  <c r="M588" i="1"/>
  <c r="N588" i="1"/>
  <c r="O588" i="1"/>
  <c r="P588" i="1"/>
  <c r="Q588" i="1"/>
  <c r="R588" i="1"/>
  <c r="G589" i="1"/>
  <c r="H589" i="1"/>
  <c r="I589" i="1"/>
  <c r="J589" i="1"/>
  <c r="K589" i="1"/>
  <c r="L589" i="1"/>
  <c r="M589" i="1"/>
  <c r="N589" i="1"/>
  <c r="O589" i="1"/>
  <c r="P589" i="1"/>
  <c r="Q589" i="1"/>
  <c r="R589" i="1"/>
  <c r="G590" i="1"/>
  <c r="H590" i="1"/>
  <c r="I590" i="1"/>
  <c r="J590" i="1"/>
  <c r="K590" i="1"/>
  <c r="L590" i="1"/>
  <c r="M590" i="1"/>
  <c r="N590" i="1"/>
  <c r="O590" i="1"/>
  <c r="P590" i="1"/>
  <c r="Q590" i="1"/>
  <c r="R590" i="1"/>
  <c r="G591" i="1"/>
  <c r="H591" i="1"/>
  <c r="I591" i="1"/>
  <c r="J591" i="1"/>
  <c r="K591" i="1"/>
  <c r="L591" i="1"/>
  <c r="M591" i="1"/>
  <c r="N591" i="1"/>
  <c r="O591" i="1"/>
  <c r="P591" i="1"/>
  <c r="Q591" i="1"/>
  <c r="R591" i="1"/>
  <c r="G592" i="1"/>
  <c r="H592" i="1"/>
  <c r="I592" i="1"/>
  <c r="J592" i="1"/>
  <c r="K592" i="1"/>
  <c r="L592" i="1"/>
  <c r="M592" i="1"/>
  <c r="N592" i="1"/>
  <c r="O592" i="1"/>
  <c r="P592" i="1"/>
  <c r="Q592" i="1"/>
  <c r="R592" i="1"/>
  <c r="G593" i="1"/>
  <c r="H593" i="1"/>
  <c r="I593" i="1"/>
  <c r="J593" i="1"/>
  <c r="K593" i="1"/>
  <c r="L593" i="1"/>
  <c r="M593" i="1"/>
  <c r="N593" i="1"/>
  <c r="O593" i="1"/>
  <c r="P593" i="1"/>
  <c r="Q593" i="1"/>
  <c r="R593" i="1"/>
  <c r="G594" i="1"/>
  <c r="H594" i="1"/>
  <c r="I594" i="1"/>
  <c r="J594" i="1"/>
  <c r="K594" i="1"/>
  <c r="L594" i="1"/>
  <c r="M594" i="1"/>
  <c r="N594" i="1"/>
  <c r="O594" i="1"/>
  <c r="P594" i="1"/>
  <c r="Q594" i="1"/>
  <c r="R594" i="1"/>
  <c r="G595" i="1"/>
  <c r="H595" i="1"/>
  <c r="I595" i="1"/>
  <c r="J595" i="1"/>
  <c r="K595" i="1"/>
  <c r="L595" i="1"/>
  <c r="M595" i="1"/>
  <c r="N595" i="1"/>
  <c r="O595" i="1"/>
  <c r="P595" i="1"/>
  <c r="Q595" i="1"/>
  <c r="R595" i="1"/>
  <c r="G596" i="1"/>
  <c r="H596" i="1"/>
  <c r="I596" i="1"/>
  <c r="J596" i="1"/>
  <c r="K596" i="1"/>
  <c r="L596" i="1"/>
  <c r="M596" i="1"/>
  <c r="N596" i="1"/>
  <c r="O596" i="1"/>
  <c r="P596" i="1"/>
  <c r="Q596" i="1"/>
  <c r="R596" i="1"/>
  <c r="G597" i="1"/>
  <c r="H597" i="1"/>
  <c r="I597" i="1"/>
  <c r="J597" i="1"/>
  <c r="K597" i="1"/>
  <c r="L597" i="1"/>
  <c r="M597" i="1"/>
  <c r="N597" i="1"/>
  <c r="O597" i="1"/>
  <c r="P597" i="1"/>
  <c r="Q597" i="1"/>
  <c r="R597" i="1"/>
  <c r="G598" i="1"/>
  <c r="H598" i="1"/>
  <c r="I598" i="1"/>
  <c r="J598" i="1"/>
  <c r="K598" i="1"/>
  <c r="L598" i="1"/>
  <c r="M598" i="1"/>
  <c r="N598" i="1"/>
  <c r="O598" i="1"/>
  <c r="P598" i="1"/>
  <c r="Q598" i="1"/>
  <c r="R598" i="1"/>
  <c r="G599" i="1"/>
  <c r="H599" i="1"/>
  <c r="I599" i="1"/>
  <c r="J599" i="1"/>
  <c r="K599" i="1"/>
  <c r="L599" i="1"/>
  <c r="M599" i="1"/>
  <c r="N599" i="1"/>
  <c r="O599" i="1"/>
  <c r="P599" i="1"/>
  <c r="Q599" i="1"/>
  <c r="R599" i="1"/>
  <c r="G600" i="1"/>
  <c r="H600" i="1"/>
  <c r="I600" i="1"/>
  <c r="J600" i="1"/>
  <c r="K600" i="1"/>
  <c r="L600" i="1"/>
  <c r="M600" i="1"/>
  <c r="N600" i="1"/>
  <c r="O600" i="1"/>
  <c r="P600" i="1"/>
  <c r="Q600" i="1"/>
  <c r="R600" i="1"/>
  <c r="G601" i="1"/>
  <c r="H601" i="1"/>
  <c r="I601" i="1"/>
  <c r="J601" i="1"/>
  <c r="K601" i="1"/>
  <c r="L601" i="1"/>
  <c r="M601" i="1"/>
  <c r="N601" i="1"/>
  <c r="O601" i="1"/>
  <c r="P601" i="1"/>
  <c r="Q601" i="1"/>
  <c r="R601" i="1"/>
  <c r="G602" i="1"/>
  <c r="H602" i="1"/>
  <c r="I602" i="1"/>
  <c r="J602" i="1"/>
  <c r="K602" i="1"/>
  <c r="L602" i="1"/>
  <c r="M602" i="1"/>
  <c r="N602" i="1"/>
  <c r="O602" i="1"/>
  <c r="P602" i="1"/>
  <c r="Q602" i="1"/>
  <c r="R602" i="1"/>
  <c r="G603" i="1"/>
  <c r="H603" i="1"/>
  <c r="I603" i="1"/>
  <c r="J603" i="1"/>
  <c r="K603" i="1"/>
  <c r="L603" i="1"/>
  <c r="M603" i="1"/>
  <c r="N603" i="1"/>
  <c r="O603" i="1"/>
  <c r="P603" i="1"/>
  <c r="Q603" i="1"/>
  <c r="R603" i="1"/>
  <c r="G604" i="1"/>
  <c r="H604" i="1"/>
  <c r="I604" i="1"/>
  <c r="J604" i="1"/>
  <c r="K604" i="1"/>
  <c r="L604" i="1"/>
  <c r="M604" i="1"/>
  <c r="N604" i="1"/>
  <c r="O604" i="1"/>
  <c r="P604" i="1"/>
  <c r="Q604" i="1"/>
  <c r="R604" i="1"/>
  <c r="G605" i="1"/>
  <c r="H605" i="1"/>
  <c r="I605" i="1"/>
  <c r="J605" i="1"/>
  <c r="K605" i="1"/>
  <c r="L605" i="1"/>
  <c r="M605" i="1"/>
  <c r="N605" i="1"/>
  <c r="O605" i="1"/>
  <c r="P605" i="1"/>
  <c r="Q605" i="1"/>
  <c r="R605" i="1"/>
  <c r="G606" i="1"/>
  <c r="H606" i="1"/>
  <c r="I606" i="1"/>
  <c r="J606" i="1"/>
  <c r="K606" i="1"/>
  <c r="L606" i="1"/>
  <c r="M606" i="1"/>
  <c r="N606" i="1"/>
  <c r="O606" i="1"/>
  <c r="P606" i="1"/>
  <c r="Q606" i="1"/>
  <c r="R606" i="1"/>
  <c r="G607" i="1"/>
  <c r="H607" i="1"/>
  <c r="I607" i="1"/>
  <c r="J607" i="1"/>
  <c r="K607" i="1"/>
  <c r="L607" i="1"/>
  <c r="M607" i="1"/>
  <c r="N607" i="1"/>
  <c r="O607" i="1"/>
  <c r="P607" i="1"/>
  <c r="Q607" i="1"/>
  <c r="R607" i="1"/>
  <c r="G608" i="1"/>
  <c r="H608" i="1"/>
  <c r="I608" i="1"/>
  <c r="J608" i="1"/>
  <c r="K608" i="1"/>
  <c r="L608" i="1"/>
  <c r="M608" i="1"/>
  <c r="N608" i="1"/>
  <c r="O608" i="1"/>
  <c r="P608" i="1"/>
  <c r="Q608" i="1"/>
  <c r="R608" i="1"/>
  <c r="G609" i="1"/>
  <c r="H609" i="1"/>
  <c r="I609" i="1"/>
  <c r="J609" i="1"/>
  <c r="K609" i="1"/>
  <c r="L609" i="1"/>
  <c r="M609" i="1"/>
  <c r="N609" i="1"/>
  <c r="O609" i="1"/>
  <c r="P609" i="1"/>
  <c r="Q609" i="1"/>
  <c r="R609" i="1"/>
  <c r="G610" i="1"/>
  <c r="H610" i="1"/>
  <c r="I610" i="1"/>
  <c r="J610" i="1"/>
  <c r="K610" i="1"/>
  <c r="L610" i="1"/>
  <c r="M610" i="1"/>
  <c r="N610" i="1"/>
  <c r="O610" i="1"/>
  <c r="P610" i="1"/>
  <c r="Q610" i="1"/>
  <c r="R610" i="1"/>
  <c r="G611" i="1"/>
  <c r="H611" i="1"/>
  <c r="I611" i="1"/>
  <c r="J611" i="1"/>
  <c r="K611" i="1"/>
  <c r="L611" i="1"/>
  <c r="M611" i="1"/>
  <c r="N611" i="1"/>
  <c r="O611" i="1"/>
  <c r="P611" i="1"/>
  <c r="Q611" i="1"/>
  <c r="R611" i="1"/>
  <c r="G612" i="1"/>
  <c r="H612" i="1"/>
  <c r="I612" i="1"/>
  <c r="J612" i="1"/>
  <c r="K612" i="1"/>
  <c r="L612" i="1"/>
  <c r="M612" i="1"/>
  <c r="N612" i="1"/>
  <c r="O612" i="1"/>
  <c r="P612" i="1"/>
  <c r="Q612" i="1"/>
  <c r="R612" i="1"/>
  <c r="G613" i="1"/>
  <c r="H613" i="1"/>
  <c r="I613" i="1"/>
  <c r="J613" i="1"/>
  <c r="K613" i="1"/>
  <c r="L613" i="1"/>
  <c r="M613" i="1"/>
  <c r="N613" i="1"/>
  <c r="O613" i="1"/>
  <c r="P613" i="1"/>
  <c r="Q613" i="1"/>
  <c r="R613" i="1"/>
  <c r="G614" i="1"/>
  <c r="H614" i="1"/>
  <c r="I614" i="1"/>
  <c r="J614" i="1"/>
  <c r="K614" i="1"/>
  <c r="L614" i="1"/>
  <c r="M614" i="1"/>
  <c r="N614" i="1"/>
  <c r="O614" i="1"/>
  <c r="P614" i="1"/>
  <c r="Q614" i="1"/>
  <c r="R614" i="1"/>
  <c r="G615" i="1"/>
  <c r="H615" i="1"/>
  <c r="I615" i="1"/>
  <c r="J615" i="1"/>
  <c r="K615" i="1"/>
  <c r="L615" i="1"/>
  <c r="M615" i="1"/>
  <c r="N615" i="1"/>
  <c r="O615" i="1"/>
  <c r="P615" i="1"/>
  <c r="Q615" i="1"/>
  <c r="R615" i="1"/>
  <c r="G616" i="1"/>
  <c r="H616" i="1"/>
  <c r="I616" i="1"/>
  <c r="J616" i="1"/>
  <c r="K616" i="1"/>
  <c r="L616" i="1"/>
  <c r="M616" i="1"/>
  <c r="N616" i="1"/>
  <c r="O616" i="1"/>
  <c r="P616" i="1"/>
  <c r="Q616" i="1"/>
  <c r="R616" i="1"/>
  <c r="G617" i="1"/>
  <c r="H617" i="1"/>
  <c r="I617" i="1"/>
  <c r="J617" i="1"/>
  <c r="K617" i="1"/>
  <c r="L617" i="1"/>
  <c r="M617" i="1"/>
  <c r="N617" i="1"/>
  <c r="O617" i="1"/>
  <c r="P617" i="1"/>
  <c r="Q617" i="1"/>
  <c r="R617" i="1"/>
  <c r="G618" i="1"/>
  <c r="H618" i="1"/>
  <c r="I618" i="1"/>
  <c r="J618" i="1"/>
  <c r="K618" i="1"/>
  <c r="L618" i="1"/>
  <c r="M618" i="1"/>
  <c r="N618" i="1"/>
  <c r="O618" i="1"/>
  <c r="P618" i="1"/>
  <c r="Q618" i="1"/>
  <c r="R618" i="1"/>
  <c r="G619" i="1"/>
  <c r="H619" i="1"/>
  <c r="I619" i="1"/>
  <c r="J619" i="1"/>
  <c r="K619" i="1"/>
  <c r="L619" i="1"/>
  <c r="M619" i="1"/>
  <c r="N619" i="1"/>
  <c r="O619" i="1"/>
  <c r="P619" i="1"/>
  <c r="Q619" i="1"/>
  <c r="R619" i="1"/>
  <c r="G620" i="1"/>
  <c r="H620" i="1"/>
  <c r="I620" i="1"/>
  <c r="J620" i="1"/>
  <c r="K620" i="1"/>
  <c r="L620" i="1"/>
  <c r="M620" i="1"/>
  <c r="N620" i="1"/>
  <c r="O620" i="1"/>
  <c r="P620" i="1"/>
  <c r="Q620" i="1"/>
  <c r="R620" i="1"/>
  <c r="G621" i="1"/>
  <c r="H621" i="1"/>
  <c r="I621" i="1"/>
  <c r="J621" i="1"/>
  <c r="K621" i="1"/>
  <c r="L621" i="1"/>
  <c r="M621" i="1"/>
  <c r="N621" i="1"/>
  <c r="O621" i="1"/>
  <c r="P621" i="1"/>
  <c r="Q621" i="1"/>
  <c r="R621" i="1"/>
  <c r="G622" i="1"/>
  <c r="H622" i="1"/>
  <c r="I622" i="1"/>
  <c r="J622" i="1"/>
  <c r="K622" i="1"/>
  <c r="L622" i="1"/>
  <c r="M622" i="1"/>
  <c r="N622" i="1"/>
  <c r="O622" i="1"/>
  <c r="P622" i="1"/>
  <c r="Q622" i="1"/>
  <c r="R622" i="1"/>
  <c r="G623" i="1"/>
  <c r="H623" i="1"/>
  <c r="I623" i="1"/>
  <c r="J623" i="1"/>
  <c r="K623" i="1"/>
  <c r="L623" i="1"/>
  <c r="M623" i="1"/>
  <c r="N623" i="1"/>
  <c r="O623" i="1"/>
  <c r="P623" i="1"/>
  <c r="Q623" i="1"/>
  <c r="R623" i="1"/>
  <c r="G624" i="1"/>
  <c r="H624" i="1"/>
  <c r="I624" i="1"/>
  <c r="J624" i="1"/>
  <c r="K624" i="1"/>
  <c r="L624" i="1"/>
  <c r="M624" i="1"/>
  <c r="N624" i="1"/>
  <c r="O624" i="1"/>
  <c r="P624" i="1"/>
  <c r="Q624" i="1"/>
  <c r="R624" i="1"/>
  <c r="G625" i="1"/>
  <c r="H625" i="1"/>
  <c r="I625" i="1"/>
  <c r="J625" i="1"/>
  <c r="K625" i="1"/>
  <c r="L625" i="1"/>
  <c r="M625" i="1"/>
  <c r="N625" i="1"/>
  <c r="O625" i="1"/>
  <c r="P625" i="1"/>
  <c r="Q625" i="1"/>
  <c r="R625" i="1"/>
  <c r="G626" i="1"/>
  <c r="H626" i="1"/>
  <c r="I626" i="1"/>
  <c r="J626" i="1"/>
  <c r="K626" i="1"/>
  <c r="L626" i="1"/>
  <c r="M626" i="1"/>
  <c r="N626" i="1"/>
  <c r="O626" i="1"/>
  <c r="P626" i="1"/>
  <c r="Q626" i="1"/>
  <c r="R626" i="1"/>
  <c r="G627" i="1"/>
  <c r="H627" i="1"/>
  <c r="I627" i="1"/>
  <c r="J627" i="1"/>
  <c r="K627" i="1"/>
  <c r="L627" i="1"/>
  <c r="M627" i="1"/>
  <c r="N627" i="1"/>
  <c r="O627" i="1"/>
  <c r="P627" i="1"/>
  <c r="Q627" i="1"/>
  <c r="R627" i="1"/>
  <c r="G628" i="1"/>
  <c r="H628" i="1"/>
  <c r="I628" i="1"/>
  <c r="J628" i="1"/>
  <c r="K628" i="1"/>
  <c r="L628" i="1"/>
  <c r="M628" i="1"/>
  <c r="N628" i="1"/>
  <c r="O628" i="1"/>
  <c r="P628" i="1"/>
  <c r="Q628" i="1"/>
  <c r="R628" i="1"/>
  <c r="G629" i="1"/>
  <c r="H629" i="1"/>
  <c r="I629" i="1"/>
  <c r="J629" i="1"/>
  <c r="K629" i="1"/>
  <c r="L629" i="1"/>
  <c r="M629" i="1"/>
  <c r="N629" i="1"/>
  <c r="O629" i="1"/>
  <c r="P629" i="1"/>
  <c r="Q629" i="1"/>
  <c r="R629" i="1"/>
  <c r="G630" i="1"/>
  <c r="H630" i="1"/>
  <c r="I630" i="1"/>
  <c r="J630" i="1"/>
  <c r="K630" i="1"/>
  <c r="L630" i="1"/>
  <c r="M630" i="1"/>
  <c r="N630" i="1"/>
  <c r="O630" i="1"/>
  <c r="P630" i="1"/>
  <c r="Q630" i="1"/>
  <c r="R630" i="1"/>
  <c r="G631" i="1"/>
  <c r="H631" i="1"/>
  <c r="I631" i="1"/>
  <c r="J631" i="1"/>
  <c r="K631" i="1"/>
  <c r="L631" i="1"/>
  <c r="M631" i="1"/>
  <c r="N631" i="1"/>
  <c r="O631" i="1"/>
  <c r="P631" i="1"/>
  <c r="Q631" i="1"/>
  <c r="R631" i="1"/>
  <c r="G632" i="1"/>
  <c r="H632" i="1"/>
  <c r="I632" i="1"/>
  <c r="J632" i="1"/>
  <c r="K632" i="1"/>
  <c r="L632" i="1"/>
  <c r="M632" i="1"/>
  <c r="N632" i="1"/>
  <c r="O632" i="1"/>
  <c r="P632" i="1"/>
  <c r="Q632" i="1"/>
  <c r="R632" i="1"/>
  <c r="G633" i="1"/>
  <c r="H633" i="1"/>
  <c r="I633" i="1"/>
  <c r="J633" i="1"/>
  <c r="K633" i="1"/>
  <c r="L633" i="1"/>
  <c r="M633" i="1"/>
  <c r="N633" i="1"/>
  <c r="O633" i="1"/>
  <c r="P633" i="1"/>
  <c r="Q633" i="1"/>
  <c r="R633" i="1"/>
  <c r="G634" i="1"/>
  <c r="H634" i="1"/>
  <c r="I634" i="1"/>
  <c r="J634" i="1"/>
  <c r="K634" i="1"/>
  <c r="L634" i="1"/>
  <c r="M634" i="1"/>
  <c r="N634" i="1"/>
  <c r="O634" i="1"/>
  <c r="P634" i="1"/>
  <c r="Q634" i="1"/>
  <c r="R634" i="1"/>
  <c r="G635" i="1"/>
  <c r="H635" i="1"/>
  <c r="I635" i="1"/>
  <c r="J635" i="1"/>
  <c r="K635" i="1"/>
  <c r="L635" i="1"/>
  <c r="M635" i="1"/>
  <c r="N635" i="1"/>
  <c r="O635" i="1"/>
  <c r="P635" i="1"/>
  <c r="Q635" i="1"/>
  <c r="R635" i="1"/>
  <c r="G636" i="1"/>
  <c r="H636" i="1"/>
  <c r="I636" i="1"/>
  <c r="J636" i="1"/>
  <c r="K636" i="1"/>
  <c r="L636" i="1"/>
  <c r="M636" i="1"/>
  <c r="N636" i="1"/>
  <c r="O636" i="1"/>
  <c r="P636" i="1"/>
  <c r="Q636" i="1"/>
  <c r="R636" i="1"/>
  <c r="G637" i="1"/>
  <c r="H637" i="1"/>
  <c r="I637" i="1"/>
  <c r="J637" i="1"/>
  <c r="K637" i="1"/>
  <c r="L637" i="1"/>
  <c r="M637" i="1"/>
  <c r="N637" i="1"/>
  <c r="O637" i="1"/>
  <c r="P637" i="1"/>
  <c r="Q637" i="1"/>
  <c r="R637" i="1"/>
  <c r="G638" i="1"/>
  <c r="H638" i="1"/>
  <c r="I638" i="1"/>
  <c r="J638" i="1"/>
  <c r="K638" i="1"/>
  <c r="L638" i="1"/>
  <c r="M638" i="1"/>
  <c r="N638" i="1"/>
  <c r="O638" i="1"/>
  <c r="P638" i="1"/>
  <c r="Q638" i="1"/>
  <c r="R638" i="1"/>
  <c r="G639" i="1"/>
  <c r="H639" i="1"/>
  <c r="I639" i="1"/>
  <c r="J639" i="1"/>
  <c r="K639" i="1"/>
  <c r="L639" i="1"/>
  <c r="M639" i="1"/>
  <c r="N639" i="1"/>
  <c r="O639" i="1"/>
  <c r="P639" i="1"/>
  <c r="Q639" i="1"/>
  <c r="R639" i="1"/>
  <c r="G640" i="1"/>
  <c r="H640" i="1"/>
  <c r="I640" i="1"/>
  <c r="J640" i="1"/>
  <c r="K640" i="1"/>
  <c r="L640" i="1"/>
  <c r="M640" i="1"/>
  <c r="N640" i="1"/>
  <c r="O640" i="1"/>
  <c r="P640" i="1"/>
  <c r="Q640" i="1"/>
  <c r="R640" i="1"/>
  <c r="G641" i="1"/>
  <c r="H641" i="1"/>
  <c r="I641" i="1"/>
  <c r="J641" i="1"/>
  <c r="K641" i="1"/>
  <c r="L641" i="1"/>
  <c r="M641" i="1"/>
  <c r="N641" i="1"/>
  <c r="O641" i="1"/>
  <c r="P641" i="1"/>
  <c r="Q641" i="1"/>
  <c r="R641" i="1"/>
  <c r="G642" i="1"/>
  <c r="H642" i="1"/>
  <c r="I642" i="1"/>
  <c r="J642" i="1"/>
  <c r="K642" i="1"/>
  <c r="L642" i="1"/>
  <c r="M642" i="1"/>
  <c r="N642" i="1"/>
  <c r="O642" i="1"/>
  <c r="P642" i="1"/>
  <c r="Q642" i="1"/>
  <c r="R642" i="1"/>
  <c r="G643" i="1"/>
  <c r="H643" i="1"/>
  <c r="I643" i="1"/>
  <c r="J643" i="1"/>
  <c r="K643" i="1"/>
  <c r="L643" i="1"/>
  <c r="M643" i="1"/>
  <c r="N643" i="1"/>
  <c r="O643" i="1"/>
  <c r="P643" i="1"/>
  <c r="Q643" i="1"/>
  <c r="R643" i="1"/>
  <c r="G644" i="1"/>
  <c r="H644" i="1"/>
  <c r="I644" i="1"/>
  <c r="J644" i="1"/>
  <c r="K644" i="1"/>
  <c r="L644" i="1"/>
  <c r="M644" i="1"/>
  <c r="N644" i="1"/>
  <c r="O644" i="1"/>
  <c r="P644" i="1"/>
  <c r="Q644" i="1"/>
  <c r="R644" i="1"/>
  <c r="G645" i="1"/>
  <c r="H645" i="1"/>
  <c r="I645" i="1"/>
  <c r="J645" i="1"/>
  <c r="K645" i="1"/>
  <c r="L645" i="1"/>
  <c r="M645" i="1"/>
  <c r="N645" i="1"/>
  <c r="O645" i="1"/>
  <c r="P645" i="1"/>
  <c r="Q645" i="1"/>
  <c r="R645" i="1"/>
  <c r="G646" i="1"/>
  <c r="H646" i="1"/>
  <c r="I646" i="1"/>
  <c r="J646" i="1"/>
  <c r="K646" i="1"/>
  <c r="L646" i="1"/>
  <c r="M646" i="1"/>
  <c r="N646" i="1"/>
  <c r="O646" i="1"/>
  <c r="P646" i="1"/>
  <c r="Q646" i="1"/>
  <c r="R646" i="1"/>
  <c r="G647" i="1"/>
  <c r="H647" i="1"/>
  <c r="I647" i="1"/>
  <c r="J647" i="1"/>
  <c r="K647" i="1"/>
  <c r="L647" i="1"/>
  <c r="M647" i="1"/>
  <c r="N647" i="1"/>
  <c r="O647" i="1"/>
  <c r="P647" i="1"/>
  <c r="Q647" i="1"/>
  <c r="R647" i="1"/>
  <c r="G648" i="1"/>
  <c r="H648" i="1"/>
  <c r="I648" i="1"/>
  <c r="J648" i="1"/>
  <c r="K648" i="1"/>
  <c r="L648" i="1"/>
  <c r="M648" i="1"/>
  <c r="N648" i="1"/>
  <c r="O648" i="1"/>
  <c r="P648" i="1"/>
  <c r="Q648" i="1"/>
  <c r="R648" i="1"/>
  <c r="G649" i="1"/>
  <c r="H649" i="1"/>
  <c r="I649" i="1"/>
  <c r="J649" i="1"/>
  <c r="K649" i="1"/>
  <c r="L649" i="1"/>
  <c r="M649" i="1"/>
  <c r="N649" i="1"/>
  <c r="O649" i="1"/>
  <c r="P649" i="1"/>
  <c r="Q649" i="1"/>
  <c r="R649" i="1"/>
  <c r="G650" i="1"/>
  <c r="H650" i="1"/>
  <c r="I650" i="1"/>
  <c r="J650" i="1"/>
  <c r="K650" i="1"/>
  <c r="L650" i="1"/>
  <c r="M650" i="1"/>
  <c r="N650" i="1"/>
  <c r="O650" i="1"/>
  <c r="P650" i="1"/>
  <c r="Q650" i="1"/>
  <c r="R650" i="1"/>
  <c r="G651" i="1"/>
  <c r="H651" i="1"/>
  <c r="I651" i="1"/>
  <c r="J651" i="1"/>
  <c r="K651" i="1"/>
  <c r="L651" i="1"/>
  <c r="M651" i="1"/>
  <c r="N651" i="1"/>
  <c r="O651" i="1"/>
  <c r="P651" i="1"/>
  <c r="Q651" i="1"/>
  <c r="R651" i="1"/>
  <c r="G652" i="1"/>
  <c r="H652" i="1"/>
  <c r="I652" i="1"/>
  <c r="J652" i="1"/>
  <c r="K652" i="1"/>
  <c r="L652" i="1"/>
  <c r="M652" i="1"/>
  <c r="N652" i="1"/>
  <c r="O652" i="1"/>
  <c r="P652" i="1"/>
  <c r="Q652" i="1"/>
  <c r="R652" i="1"/>
  <c r="G653" i="1"/>
  <c r="H653" i="1"/>
  <c r="I653" i="1"/>
  <c r="J653" i="1"/>
  <c r="K653" i="1"/>
  <c r="L653" i="1"/>
  <c r="M653" i="1"/>
  <c r="N653" i="1"/>
  <c r="O653" i="1"/>
  <c r="P653" i="1"/>
  <c r="Q653" i="1"/>
  <c r="R653" i="1"/>
  <c r="G654" i="1"/>
  <c r="H654" i="1"/>
  <c r="I654" i="1"/>
  <c r="J654" i="1"/>
  <c r="K654" i="1"/>
  <c r="L654" i="1"/>
  <c r="M654" i="1"/>
  <c r="N654" i="1"/>
  <c r="O654" i="1"/>
  <c r="P654" i="1"/>
  <c r="Q654" i="1"/>
  <c r="R654" i="1"/>
  <c r="G655" i="1"/>
  <c r="H655" i="1"/>
  <c r="I655" i="1"/>
  <c r="J655" i="1"/>
  <c r="K655" i="1"/>
  <c r="L655" i="1"/>
  <c r="M655" i="1"/>
  <c r="N655" i="1"/>
  <c r="O655" i="1"/>
  <c r="P655" i="1"/>
  <c r="Q655" i="1"/>
  <c r="R655" i="1"/>
  <c r="G656" i="1"/>
  <c r="H656" i="1"/>
  <c r="I656" i="1"/>
  <c r="J656" i="1"/>
  <c r="K656" i="1"/>
  <c r="L656" i="1"/>
  <c r="M656" i="1"/>
  <c r="N656" i="1"/>
  <c r="O656" i="1"/>
  <c r="P656" i="1"/>
  <c r="Q656" i="1"/>
  <c r="R656" i="1"/>
  <c r="G657" i="1"/>
  <c r="H657" i="1"/>
  <c r="I657" i="1"/>
  <c r="J657" i="1"/>
  <c r="K657" i="1"/>
  <c r="L657" i="1"/>
  <c r="M657" i="1"/>
  <c r="N657" i="1"/>
  <c r="O657" i="1"/>
  <c r="P657" i="1"/>
  <c r="Q657" i="1"/>
  <c r="R657" i="1"/>
  <c r="G658" i="1"/>
  <c r="H658" i="1"/>
  <c r="I658" i="1"/>
  <c r="J658" i="1"/>
  <c r="K658" i="1"/>
  <c r="L658" i="1"/>
  <c r="M658" i="1"/>
  <c r="N658" i="1"/>
  <c r="O658" i="1"/>
  <c r="P658" i="1"/>
  <c r="Q658" i="1"/>
  <c r="R658" i="1"/>
  <c r="G659" i="1"/>
  <c r="H659" i="1"/>
  <c r="I659" i="1"/>
  <c r="J659" i="1"/>
  <c r="K659" i="1"/>
  <c r="L659" i="1"/>
  <c r="M659" i="1"/>
  <c r="N659" i="1"/>
  <c r="O659" i="1"/>
  <c r="P659" i="1"/>
  <c r="Q659" i="1"/>
  <c r="R659" i="1"/>
  <c r="G660" i="1"/>
  <c r="H660" i="1"/>
  <c r="I660" i="1"/>
  <c r="J660" i="1"/>
  <c r="K660" i="1"/>
  <c r="L660" i="1"/>
  <c r="M660" i="1"/>
  <c r="N660" i="1"/>
  <c r="O660" i="1"/>
  <c r="P660" i="1"/>
  <c r="Q660" i="1"/>
  <c r="R660" i="1"/>
  <c r="G661" i="1"/>
  <c r="H661" i="1"/>
  <c r="I661" i="1"/>
  <c r="J661" i="1"/>
  <c r="K661" i="1"/>
  <c r="L661" i="1"/>
  <c r="M661" i="1"/>
  <c r="N661" i="1"/>
  <c r="O661" i="1"/>
  <c r="P661" i="1"/>
  <c r="Q661" i="1"/>
  <c r="R661" i="1"/>
  <c r="G662" i="1"/>
  <c r="H662" i="1"/>
  <c r="I662" i="1"/>
  <c r="J662" i="1"/>
  <c r="K662" i="1"/>
  <c r="L662" i="1"/>
  <c r="M662" i="1"/>
  <c r="N662" i="1"/>
  <c r="O662" i="1"/>
  <c r="P662" i="1"/>
  <c r="Q662" i="1"/>
  <c r="R662" i="1"/>
  <c r="G663" i="1"/>
  <c r="H663" i="1"/>
  <c r="I663" i="1"/>
  <c r="J663" i="1"/>
  <c r="K663" i="1"/>
  <c r="L663" i="1"/>
  <c r="M663" i="1"/>
  <c r="N663" i="1"/>
  <c r="O663" i="1"/>
  <c r="P663" i="1"/>
  <c r="Q663" i="1"/>
  <c r="R663" i="1"/>
  <c r="G664" i="1"/>
  <c r="H664" i="1"/>
  <c r="I664" i="1"/>
  <c r="J664" i="1"/>
  <c r="K664" i="1"/>
  <c r="L664" i="1"/>
  <c r="M664" i="1"/>
  <c r="N664" i="1"/>
  <c r="O664" i="1"/>
  <c r="P664" i="1"/>
  <c r="Q664" i="1"/>
  <c r="R664" i="1"/>
  <c r="G665" i="1"/>
  <c r="H665" i="1"/>
  <c r="I665" i="1"/>
  <c r="J665" i="1"/>
  <c r="K665" i="1"/>
  <c r="L665" i="1"/>
  <c r="M665" i="1"/>
  <c r="N665" i="1"/>
  <c r="O665" i="1"/>
  <c r="P665" i="1"/>
  <c r="Q665" i="1"/>
  <c r="R665" i="1"/>
  <c r="G666" i="1"/>
  <c r="H666" i="1"/>
  <c r="I666" i="1"/>
  <c r="J666" i="1"/>
  <c r="K666" i="1"/>
  <c r="L666" i="1"/>
  <c r="M666" i="1"/>
  <c r="N666" i="1"/>
  <c r="O666" i="1"/>
  <c r="P666" i="1"/>
  <c r="Q666" i="1"/>
  <c r="R666" i="1"/>
  <c r="G667" i="1"/>
  <c r="H667" i="1"/>
  <c r="I667" i="1"/>
  <c r="J667" i="1"/>
  <c r="K667" i="1"/>
  <c r="L667" i="1"/>
  <c r="M667" i="1"/>
  <c r="N667" i="1"/>
  <c r="O667" i="1"/>
  <c r="P667" i="1"/>
  <c r="Q667" i="1"/>
  <c r="R667" i="1"/>
  <c r="G668" i="1"/>
  <c r="H668" i="1"/>
  <c r="I668" i="1"/>
  <c r="J668" i="1"/>
  <c r="K668" i="1"/>
  <c r="L668" i="1"/>
  <c r="M668" i="1"/>
  <c r="N668" i="1"/>
  <c r="O668" i="1"/>
  <c r="P668" i="1"/>
  <c r="Q668" i="1"/>
  <c r="R668" i="1"/>
  <c r="G669" i="1"/>
  <c r="H669" i="1"/>
  <c r="I669" i="1"/>
  <c r="J669" i="1"/>
  <c r="K669" i="1"/>
  <c r="L669" i="1"/>
  <c r="M669" i="1"/>
  <c r="N669" i="1"/>
  <c r="O669" i="1"/>
  <c r="P669" i="1"/>
  <c r="Q669" i="1"/>
  <c r="R669" i="1"/>
  <c r="G670" i="1"/>
  <c r="H670" i="1"/>
  <c r="I670" i="1"/>
  <c r="J670" i="1"/>
  <c r="K670" i="1"/>
  <c r="L670" i="1"/>
  <c r="M670" i="1"/>
  <c r="N670" i="1"/>
  <c r="O670" i="1"/>
  <c r="P670" i="1"/>
  <c r="Q670" i="1"/>
  <c r="R670" i="1"/>
  <c r="G671" i="1"/>
  <c r="H671" i="1"/>
  <c r="I671" i="1"/>
  <c r="J671" i="1"/>
  <c r="K671" i="1"/>
  <c r="L671" i="1"/>
  <c r="M671" i="1"/>
  <c r="N671" i="1"/>
  <c r="O671" i="1"/>
  <c r="P671" i="1"/>
  <c r="Q671" i="1"/>
  <c r="R671" i="1"/>
  <c r="G672" i="1"/>
  <c r="H672" i="1"/>
  <c r="I672" i="1"/>
  <c r="J672" i="1"/>
  <c r="K672" i="1"/>
  <c r="L672" i="1"/>
  <c r="M672" i="1"/>
  <c r="N672" i="1"/>
  <c r="O672" i="1"/>
  <c r="P672" i="1"/>
  <c r="Q672" i="1"/>
  <c r="R672" i="1"/>
  <c r="G673" i="1"/>
  <c r="H673" i="1"/>
  <c r="I673" i="1"/>
  <c r="J673" i="1"/>
  <c r="K673" i="1"/>
  <c r="L673" i="1"/>
  <c r="M673" i="1"/>
  <c r="N673" i="1"/>
  <c r="O673" i="1"/>
  <c r="P673" i="1"/>
  <c r="Q673" i="1"/>
  <c r="R673" i="1"/>
  <c r="G674" i="1"/>
  <c r="H674" i="1"/>
  <c r="I674" i="1"/>
  <c r="J674" i="1"/>
  <c r="K674" i="1"/>
  <c r="L674" i="1"/>
  <c r="M674" i="1"/>
  <c r="N674" i="1"/>
  <c r="O674" i="1"/>
  <c r="P674" i="1"/>
  <c r="Q674" i="1"/>
  <c r="R674" i="1"/>
  <c r="G675" i="1"/>
  <c r="H675" i="1"/>
  <c r="I675" i="1"/>
  <c r="J675" i="1"/>
  <c r="K675" i="1"/>
  <c r="L675" i="1"/>
  <c r="M675" i="1"/>
  <c r="N675" i="1"/>
  <c r="O675" i="1"/>
  <c r="P675" i="1"/>
  <c r="Q675" i="1"/>
  <c r="R675" i="1"/>
  <c r="G676" i="1"/>
  <c r="H676" i="1"/>
  <c r="I676" i="1"/>
  <c r="J676" i="1"/>
  <c r="K676" i="1"/>
  <c r="L676" i="1"/>
  <c r="M676" i="1"/>
  <c r="N676" i="1"/>
  <c r="O676" i="1"/>
  <c r="P676" i="1"/>
  <c r="Q676" i="1"/>
  <c r="R676" i="1"/>
  <c r="G677" i="1"/>
  <c r="H677" i="1"/>
  <c r="I677" i="1"/>
  <c r="J677" i="1"/>
  <c r="K677" i="1"/>
  <c r="L677" i="1"/>
  <c r="M677" i="1"/>
  <c r="N677" i="1"/>
  <c r="O677" i="1"/>
  <c r="P677" i="1"/>
  <c r="Q677" i="1"/>
  <c r="R677" i="1"/>
  <c r="G678" i="1"/>
  <c r="H678" i="1"/>
  <c r="I678" i="1"/>
  <c r="J678" i="1"/>
  <c r="K678" i="1"/>
  <c r="L678" i="1"/>
  <c r="M678" i="1"/>
  <c r="N678" i="1"/>
  <c r="O678" i="1"/>
  <c r="P678" i="1"/>
  <c r="Q678" i="1"/>
  <c r="R678" i="1"/>
  <c r="G679" i="1"/>
  <c r="H679" i="1"/>
  <c r="I679" i="1"/>
  <c r="J679" i="1"/>
  <c r="K679" i="1"/>
  <c r="L679" i="1"/>
  <c r="M679" i="1"/>
  <c r="N679" i="1"/>
  <c r="O679" i="1"/>
  <c r="P679" i="1"/>
  <c r="Q679" i="1"/>
  <c r="R679" i="1"/>
  <c r="G680" i="1"/>
  <c r="H680" i="1"/>
  <c r="I680" i="1"/>
  <c r="J680" i="1"/>
  <c r="K680" i="1"/>
  <c r="L680" i="1"/>
  <c r="M680" i="1"/>
  <c r="N680" i="1"/>
  <c r="O680" i="1"/>
  <c r="P680" i="1"/>
  <c r="Q680" i="1"/>
  <c r="R680" i="1"/>
  <c r="G681" i="1"/>
  <c r="H681" i="1"/>
  <c r="I681" i="1"/>
  <c r="J681" i="1"/>
  <c r="K681" i="1"/>
  <c r="L681" i="1"/>
  <c r="M681" i="1"/>
  <c r="N681" i="1"/>
  <c r="O681" i="1"/>
  <c r="P681" i="1"/>
  <c r="Q681" i="1"/>
  <c r="R681" i="1"/>
  <c r="G682" i="1"/>
  <c r="H682" i="1"/>
  <c r="I682" i="1"/>
  <c r="J682" i="1"/>
  <c r="K682" i="1"/>
  <c r="L682" i="1"/>
  <c r="M682" i="1"/>
  <c r="N682" i="1"/>
  <c r="O682" i="1"/>
  <c r="P682" i="1"/>
  <c r="Q682" i="1"/>
  <c r="R682" i="1"/>
  <c r="G683" i="1"/>
  <c r="H683" i="1"/>
  <c r="I683" i="1"/>
  <c r="J683" i="1"/>
  <c r="K683" i="1"/>
  <c r="L683" i="1"/>
  <c r="M683" i="1"/>
  <c r="N683" i="1"/>
  <c r="O683" i="1"/>
  <c r="P683" i="1"/>
  <c r="Q683" i="1"/>
  <c r="R683" i="1"/>
  <c r="G684" i="1"/>
  <c r="H684" i="1"/>
  <c r="I684" i="1"/>
  <c r="J684" i="1"/>
  <c r="K684" i="1"/>
  <c r="L684" i="1"/>
  <c r="M684" i="1"/>
  <c r="N684" i="1"/>
  <c r="O684" i="1"/>
  <c r="P684" i="1"/>
  <c r="Q684" i="1"/>
  <c r="R684" i="1"/>
  <c r="G685" i="1"/>
  <c r="H685" i="1"/>
  <c r="I685" i="1"/>
  <c r="J685" i="1"/>
  <c r="K685" i="1"/>
  <c r="L685" i="1"/>
  <c r="M685" i="1"/>
  <c r="N685" i="1"/>
  <c r="O685" i="1"/>
  <c r="P685" i="1"/>
  <c r="Q685" i="1"/>
  <c r="R685" i="1"/>
  <c r="G686" i="1"/>
  <c r="H686" i="1"/>
  <c r="I686" i="1"/>
  <c r="J686" i="1"/>
  <c r="K686" i="1"/>
  <c r="L686" i="1"/>
  <c r="M686" i="1"/>
  <c r="N686" i="1"/>
  <c r="O686" i="1"/>
  <c r="P686" i="1"/>
  <c r="Q686" i="1"/>
  <c r="R686" i="1"/>
  <c r="G687" i="1"/>
  <c r="H687" i="1"/>
  <c r="I687" i="1"/>
  <c r="J687" i="1"/>
  <c r="K687" i="1"/>
  <c r="L687" i="1"/>
  <c r="M687" i="1"/>
  <c r="N687" i="1"/>
  <c r="O687" i="1"/>
  <c r="P687" i="1"/>
  <c r="Q687" i="1"/>
  <c r="R687" i="1"/>
  <c r="G688" i="1"/>
  <c r="H688" i="1"/>
  <c r="I688" i="1"/>
  <c r="J688" i="1"/>
  <c r="K688" i="1"/>
  <c r="L688" i="1"/>
  <c r="M688" i="1"/>
  <c r="N688" i="1"/>
  <c r="O688" i="1"/>
  <c r="P688" i="1"/>
  <c r="Q688" i="1"/>
  <c r="R688" i="1"/>
  <c r="G689" i="1"/>
  <c r="H689" i="1"/>
  <c r="I689" i="1"/>
  <c r="J689" i="1"/>
  <c r="K689" i="1"/>
  <c r="L689" i="1"/>
  <c r="M689" i="1"/>
  <c r="N689" i="1"/>
  <c r="O689" i="1"/>
  <c r="P689" i="1"/>
  <c r="Q689" i="1"/>
  <c r="R689" i="1"/>
  <c r="G690" i="1"/>
  <c r="H690" i="1"/>
  <c r="I690" i="1"/>
  <c r="J690" i="1"/>
  <c r="K690" i="1"/>
  <c r="L690" i="1"/>
  <c r="M690" i="1"/>
  <c r="N690" i="1"/>
  <c r="O690" i="1"/>
  <c r="P690" i="1"/>
  <c r="Q690" i="1"/>
  <c r="R690" i="1"/>
  <c r="G691" i="1"/>
  <c r="H691" i="1"/>
  <c r="I691" i="1"/>
  <c r="J691" i="1"/>
  <c r="K691" i="1"/>
  <c r="L691" i="1"/>
  <c r="M691" i="1"/>
  <c r="N691" i="1"/>
  <c r="O691" i="1"/>
  <c r="P691" i="1"/>
  <c r="Q691" i="1"/>
  <c r="R691" i="1"/>
  <c r="G692" i="1"/>
  <c r="H692" i="1"/>
  <c r="I692" i="1"/>
  <c r="J692" i="1"/>
  <c r="K692" i="1"/>
  <c r="L692" i="1"/>
  <c r="M692" i="1"/>
  <c r="N692" i="1"/>
  <c r="O692" i="1"/>
  <c r="P692" i="1"/>
  <c r="Q692" i="1"/>
  <c r="R692" i="1"/>
  <c r="G693" i="1"/>
  <c r="H693" i="1"/>
  <c r="I693" i="1"/>
  <c r="J693" i="1"/>
  <c r="K693" i="1"/>
  <c r="L693" i="1"/>
  <c r="M693" i="1"/>
  <c r="N693" i="1"/>
  <c r="O693" i="1"/>
  <c r="P693" i="1"/>
  <c r="Q693" i="1"/>
  <c r="R693" i="1"/>
  <c r="G694" i="1"/>
  <c r="H694" i="1"/>
  <c r="I694" i="1"/>
  <c r="J694" i="1"/>
  <c r="K694" i="1"/>
  <c r="L694" i="1"/>
  <c r="M694" i="1"/>
  <c r="N694" i="1"/>
  <c r="O694" i="1"/>
  <c r="P694" i="1"/>
  <c r="Q694" i="1"/>
  <c r="R694" i="1"/>
  <c r="G695" i="1"/>
  <c r="H695" i="1"/>
  <c r="I695" i="1"/>
  <c r="J695" i="1"/>
  <c r="K695" i="1"/>
  <c r="L695" i="1"/>
  <c r="M695" i="1"/>
  <c r="N695" i="1"/>
  <c r="O695" i="1"/>
  <c r="P695" i="1"/>
  <c r="Q695" i="1"/>
  <c r="R695" i="1"/>
  <c r="G696" i="1"/>
  <c r="H696" i="1"/>
  <c r="I696" i="1"/>
  <c r="J696" i="1"/>
  <c r="K696" i="1"/>
  <c r="L696" i="1"/>
  <c r="M696" i="1"/>
  <c r="N696" i="1"/>
  <c r="O696" i="1"/>
  <c r="P696" i="1"/>
  <c r="Q696" i="1"/>
  <c r="R696" i="1"/>
  <c r="G697" i="1"/>
  <c r="H697" i="1"/>
  <c r="I697" i="1"/>
  <c r="J697" i="1"/>
  <c r="K697" i="1"/>
  <c r="L697" i="1"/>
  <c r="M697" i="1"/>
  <c r="N697" i="1"/>
  <c r="O697" i="1"/>
  <c r="P697" i="1"/>
  <c r="Q697" i="1"/>
  <c r="R697" i="1"/>
  <c r="G698" i="1"/>
  <c r="H698" i="1"/>
  <c r="I698" i="1"/>
  <c r="J698" i="1"/>
  <c r="K698" i="1"/>
  <c r="L698" i="1"/>
  <c r="M698" i="1"/>
  <c r="N698" i="1"/>
  <c r="O698" i="1"/>
  <c r="P698" i="1"/>
  <c r="Q698" i="1"/>
  <c r="R698" i="1"/>
  <c r="G699" i="1"/>
  <c r="H699" i="1"/>
  <c r="I699" i="1"/>
  <c r="J699" i="1"/>
  <c r="K699" i="1"/>
  <c r="L699" i="1"/>
  <c r="M699" i="1"/>
  <c r="N699" i="1"/>
  <c r="O699" i="1"/>
  <c r="P699" i="1"/>
  <c r="Q699" i="1"/>
  <c r="R699" i="1"/>
  <c r="G700" i="1"/>
  <c r="H700" i="1"/>
  <c r="I700" i="1"/>
  <c r="J700" i="1"/>
  <c r="K700" i="1"/>
  <c r="L700" i="1"/>
  <c r="M700" i="1"/>
  <c r="N700" i="1"/>
  <c r="O700" i="1"/>
  <c r="P700" i="1"/>
  <c r="Q700" i="1"/>
  <c r="R700" i="1"/>
  <c r="G701" i="1"/>
  <c r="H701" i="1"/>
  <c r="I701" i="1"/>
  <c r="J701" i="1"/>
  <c r="K701" i="1"/>
  <c r="L701" i="1"/>
  <c r="M701" i="1"/>
  <c r="N701" i="1"/>
  <c r="O701" i="1"/>
  <c r="P701" i="1"/>
  <c r="Q701" i="1"/>
  <c r="R701" i="1"/>
  <c r="G702" i="1"/>
  <c r="H702" i="1"/>
  <c r="I702" i="1"/>
  <c r="J702" i="1"/>
  <c r="K702" i="1"/>
  <c r="L702" i="1"/>
  <c r="M702" i="1"/>
  <c r="N702" i="1"/>
  <c r="O702" i="1"/>
  <c r="P702" i="1"/>
  <c r="Q702" i="1"/>
  <c r="R702" i="1"/>
  <c r="G703" i="1"/>
  <c r="H703" i="1"/>
  <c r="I703" i="1"/>
  <c r="J703" i="1"/>
  <c r="K703" i="1"/>
  <c r="L703" i="1"/>
  <c r="M703" i="1"/>
  <c r="N703" i="1"/>
  <c r="O703" i="1"/>
  <c r="P703" i="1"/>
  <c r="Q703" i="1"/>
  <c r="R703" i="1"/>
  <c r="G704" i="1"/>
  <c r="H704" i="1"/>
  <c r="I704" i="1"/>
  <c r="J704" i="1"/>
  <c r="K704" i="1"/>
  <c r="L704" i="1"/>
  <c r="M704" i="1"/>
  <c r="N704" i="1"/>
  <c r="O704" i="1"/>
  <c r="P704" i="1"/>
  <c r="Q704" i="1"/>
  <c r="R704" i="1"/>
  <c r="G705" i="1"/>
  <c r="H705" i="1"/>
  <c r="I705" i="1"/>
  <c r="J705" i="1"/>
  <c r="K705" i="1"/>
  <c r="L705" i="1"/>
  <c r="M705" i="1"/>
  <c r="N705" i="1"/>
  <c r="O705" i="1"/>
  <c r="P705" i="1"/>
  <c r="Q705" i="1"/>
  <c r="R705" i="1"/>
  <c r="G706" i="1"/>
  <c r="H706" i="1"/>
  <c r="I706" i="1"/>
  <c r="J706" i="1"/>
  <c r="K706" i="1"/>
  <c r="L706" i="1"/>
  <c r="M706" i="1"/>
  <c r="N706" i="1"/>
  <c r="O706" i="1"/>
  <c r="P706" i="1"/>
  <c r="Q706" i="1"/>
  <c r="R706" i="1"/>
  <c r="G707" i="1"/>
  <c r="H707" i="1"/>
  <c r="I707" i="1"/>
  <c r="J707" i="1"/>
  <c r="K707" i="1"/>
  <c r="L707" i="1"/>
  <c r="M707" i="1"/>
  <c r="N707" i="1"/>
  <c r="O707" i="1"/>
  <c r="P707" i="1"/>
  <c r="Q707" i="1"/>
  <c r="R707" i="1"/>
  <c r="G708" i="1"/>
  <c r="H708" i="1"/>
  <c r="I708" i="1"/>
  <c r="J708" i="1"/>
  <c r="K708" i="1"/>
  <c r="L708" i="1"/>
  <c r="M708" i="1"/>
  <c r="N708" i="1"/>
  <c r="O708" i="1"/>
  <c r="P708" i="1"/>
  <c r="Q708" i="1"/>
  <c r="R708" i="1"/>
  <c r="G709" i="1"/>
  <c r="H709" i="1"/>
  <c r="I709" i="1"/>
  <c r="J709" i="1"/>
  <c r="K709" i="1"/>
  <c r="L709" i="1"/>
  <c r="M709" i="1"/>
  <c r="N709" i="1"/>
  <c r="O709" i="1"/>
  <c r="P709" i="1"/>
  <c r="Q709" i="1"/>
  <c r="R709" i="1"/>
  <c r="G710" i="1"/>
  <c r="H710" i="1"/>
  <c r="I710" i="1"/>
  <c r="J710" i="1"/>
  <c r="K710" i="1"/>
  <c r="L710" i="1"/>
  <c r="M710" i="1"/>
  <c r="N710" i="1"/>
  <c r="O710" i="1"/>
  <c r="P710" i="1"/>
  <c r="Q710" i="1"/>
  <c r="R710" i="1"/>
  <c r="G711" i="1"/>
  <c r="H711" i="1"/>
  <c r="I711" i="1"/>
  <c r="J711" i="1"/>
  <c r="K711" i="1"/>
  <c r="L711" i="1"/>
  <c r="M711" i="1"/>
  <c r="N711" i="1"/>
  <c r="O711" i="1"/>
  <c r="P711" i="1"/>
  <c r="Q711" i="1"/>
  <c r="R711" i="1"/>
  <c r="G712" i="1"/>
  <c r="H712" i="1"/>
  <c r="I712" i="1"/>
  <c r="J712" i="1"/>
  <c r="K712" i="1"/>
  <c r="L712" i="1"/>
  <c r="M712" i="1"/>
  <c r="N712" i="1"/>
  <c r="O712" i="1"/>
  <c r="P712" i="1"/>
  <c r="Q712" i="1"/>
  <c r="R712" i="1"/>
  <c r="G713" i="1"/>
  <c r="H713" i="1"/>
  <c r="I713" i="1"/>
  <c r="J713" i="1"/>
  <c r="K713" i="1"/>
  <c r="L713" i="1"/>
  <c r="M713" i="1"/>
  <c r="N713" i="1"/>
  <c r="O713" i="1"/>
  <c r="P713" i="1"/>
  <c r="Q713" i="1"/>
  <c r="R713" i="1"/>
  <c r="G714" i="1"/>
  <c r="H714" i="1"/>
  <c r="I714" i="1"/>
  <c r="J714" i="1"/>
  <c r="K714" i="1"/>
  <c r="L714" i="1"/>
  <c r="M714" i="1"/>
  <c r="N714" i="1"/>
  <c r="O714" i="1"/>
  <c r="P714" i="1"/>
  <c r="Q714" i="1"/>
  <c r="R714" i="1"/>
  <c r="G715" i="1"/>
  <c r="H715" i="1"/>
  <c r="I715" i="1"/>
  <c r="J715" i="1"/>
  <c r="K715" i="1"/>
  <c r="L715" i="1"/>
  <c r="M715" i="1"/>
  <c r="N715" i="1"/>
  <c r="O715" i="1"/>
  <c r="P715" i="1"/>
  <c r="Q715" i="1"/>
  <c r="R715" i="1"/>
  <c r="G716" i="1"/>
  <c r="H716" i="1"/>
  <c r="I716" i="1"/>
  <c r="J716" i="1"/>
  <c r="K716" i="1"/>
  <c r="L716" i="1"/>
  <c r="M716" i="1"/>
  <c r="N716" i="1"/>
  <c r="O716" i="1"/>
  <c r="P716" i="1"/>
  <c r="Q716" i="1"/>
  <c r="R716" i="1"/>
  <c r="G717" i="1"/>
  <c r="H717" i="1"/>
  <c r="I717" i="1"/>
  <c r="J717" i="1"/>
  <c r="K717" i="1"/>
  <c r="L717" i="1"/>
  <c r="M717" i="1"/>
  <c r="N717" i="1"/>
  <c r="O717" i="1"/>
  <c r="P717" i="1"/>
  <c r="Q717" i="1"/>
  <c r="R717" i="1"/>
  <c r="G718" i="1"/>
  <c r="H718" i="1"/>
  <c r="I718" i="1"/>
  <c r="J718" i="1"/>
  <c r="K718" i="1"/>
  <c r="L718" i="1"/>
  <c r="M718" i="1"/>
  <c r="N718" i="1"/>
  <c r="O718" i="1"/>
  <c r="P718" i="1"/>
  <c r="Q718" i="1"/>
  <c r="R718" i="1"/>
  <c r="G719" i="1"/>
  <c r="H719" i="1"/>
  <c r="I719" i="1"/>
  <c r="J719" i="1"/>
  <c r="K719" i="1"/>
  <c r="L719" i="1"/>
  <c r="M719" i="1"/>
  <c r="N719" i="1"/>
  <c r="O719" i="1"/>
  <c r="P719" i="1"/>
  <c r="Q719" i="1"/>
  <c r="R719" i="1"/>
  <c r="G720" i="1"/>
  <c r="H720" i="1"/>
  <c r="I720" i="1"/>
  <c r="J720" i="1"/>
  <c r="K720" i="1"/>
  <c r="L720" i="1"/>
  <c r="M720" i="1"/>
  <c r="N720" i="1"/>
  <c r="O720" i="1"/>
  <c r="P720" i="1"/>
  <c r="Q720" i="1"/>
  <c r="R720" i="1"/>
  <c r="G721" i="1"/>
  <c r="H721" i="1"/>
  <c r="I721" i="1"/>
  <c r="J721" i="1"/>
  <c r="K721" i="1"/>
  <c r="L721" i="1"/>
  <c r="M721" i="1"/>
  <c r="N721" i="1"/>
  <c r="O721" i="1"/>
  <c r="P721" i="1"/>
  <c r="Q721" i="1"/>
  <c r="R721" i="1"/>
  <c r="G722" i="1"/>
  <c r="H722" i="1"/>
  <c r="I722" i="1"/>
  <c r="J722" i="1"/>
  <c r="K722" i="1"/>
  <c r="L722" i="1"/>
  <c r="M722" i="1"/>
  <c r="N722" i="1"/>
  <c r="O722" i="1"/>
  <c r="P722" i="1"/>
  <c r="Q722" i="1"/>
  <c r="R722" i="1"/>
  <c r="G723" i="1"/>
  <c r="H723" i="1"/>
  <c r="I723" i="1"/>
  <c r="J723" i="1"/>
  <c r="K723" i="1"/>
  <c r="L723" i="1"/>
  <c r="M723" i="1"/>
  <c r="N723" i="1"/>
  <c r="O723" i="1"/>
  <c r="P723" i="1"/>
  <c r="Q723" i="1"/>
  <c r="R723" i="1"/>
  <c r="G724" i="1"/>
  <c r="H724" i="1"/>
  <c r="I724" i="1"/>
  <c r="J724" i="1"/>
  <c r="K724" i="1"/>
  <c r="L724" i="1"/>
  <c r="M724" i="1"/>
  <c r="N724" i="1"/>
  <c r="O724" i="1"/>
  <c r="P724" i="1"/>
  <c r="Q724" i="1"/>
  <c r="R724" i="1"/>
  <c r="G725" i="1"/>
  <c r="H725" i="1"/>
  <c r="I725" i="1"/>
  <c r="J725" i="1"/>
  <c r="K725" i="1"/>
  <c r="L725" i="1"/>
  <c r="M725" i="1"/>
  <c r="N725" i="1"/>
  <c r="O725" i="1"/>
  <c r="P725" i="1"/>
  <c r="Q725" i="1"/>
  <c r="R725" i="1"/>
  <c r="G726" i="1"/>
  <c r="H726" i="1"/>
  <c r="I726" i="1"/>
  <c r="J726" i="1"/>
  <c r="K726" i="1"/>
  <c r="L726" i="1"/>
  <c r="M726" i="1"/>
  <c r="N726" i="1"/>
  <c r="O726" i="1"/>
  <c r="P726" i="1"/>
  <c r="Q726" i="1"/>
  <c r="R726" i="1"/>
  <c r="G727" i="1"/>
  <c r="H727" i="1"/>
  <c r="I727" i="1"/>
  <c r="J727" i="1"/>
  <c r="K727" i="1"/>
  <c r="L727" i="1"/>
  <c r="M727" i="1"/>
  <c r="N727" i="1"/>
  <c r="O727" i="1"/>
  <c r="P727" i="1"/>
  <c r="Q727" i="1"/>
  <c r="R727" i="1"/>
  <c r="G728" i="1"/>
  <c r="H728" i="1"/>
  <c r="I728" i="1"/>
  <c r="J728" i="1"/>
  <c r="K728" i="1"/>
  <c r="L728" i="1"/>
  <c r="M728" i="1"/>
  <c r="N728" i="1"/>
  <c r="O728" i="1"/>
  <c r="P728" i="1"/>
  <c r="Q728" i="1"/>
  <c r="R728" i="1"/>
  <c r="G729" i="1"/>
  <c r="H729" i="1"/>
  <c r="I729" i="1"/>
  <c r="J729" i="1"/>
  <c r="K729" i="1"/>
  <c r="L729" i="1"/>
  <c r="M729" i="1"/>
  <c r="N729" i="1"/>
  <c r="O729" i="1"/>
  <c r="P729" i="1"/>
  <c r="Q729" i="1"/>
  <c r="R729" i="1"/>
  <c r="G730" i="1"/>
  <c r="H730" i="1"/>
  <c r="I730" i="1"/>
  <c r="J730" i="1"/>
  <c r="K730" i="1"/>
  <c r="L730" i="1"/>
  <c r="M730" i="1"/>
  <c r="N730" i="1"/>
  <c r="O730" i="1"/>
  <c r="P730" i="1"/>
  <c r="Q730" i="1"/>
  <c r="R730" i="1"/>
  <c r="G731" i="1"/>
  <c r="H731" i="1"/>
  <c r="I731" i="1"/>
  <c r="J731" i="1"/>
  <c r="K731" i="1"/>
  <c r="L731" i="1"/>
  <c r="M731" i="1"/>
  <c r="N731" i="1"/>
  <c r="O731" i="1"/>
  <c r="P731" i="1"/>
  <c r="Q731" i="1"/>
  <c r="R731" i="1"/>
  <c r="G732" i="1"/>
  <c r="H732" i="1"/>
  <c r="I732" i="1"/>
  <c r="J732" i="1"/>
  <c r="K732" i="1"/>
  <c r="L732" i="1"/>
  <c r="M732" i="1"/>
  <c r="N732" i="1"/>
  <c r="O732" i="1"/>
  <c r="P732" i="1"/>
  <c r="Q732" i="1"/>
  <c r="R732" i="1"/>
  <c r="G733" i="1"/>
  <c r="H733" i="1"/>
  <c r="I733" i="1"/>
  <c r="J733" i="1"/>
  <c r="K733" i="1"/>
  <c r="L733" i="1"/>
  <c r="M733" i="1"/>
  <c r="N733" i="1"/>
  <c r="O733" i="1"/>
  <c r="P733" i="1"/>
  <c r="Q733" i="1"/>
  <c r="R733" i="1"/>
  <c r="G734" i="1"/>
  <c r="H734" i="1"/>
  <c r="I734" i="1"/>
  <c r="J734" i="1"/>
  <c r="K734" i="1"/>
  <c r="L734" i="1"/>
  <c r="M734" i="1"/>
  <c r="N734" i="1"/>
  <c r="O734" i="1"/>
  <c r="P734" i="1"/>
  <c r="Q734" i="1"/>
  <c r="R734" i="1"/>
  <c r="G735" i="1"/>
  <c r="H735" i="1"/>
  <c r="I735" i="1"/>
  <c r="J735" i="1"/>
  <c r="K735" i="1"/>
  <c r="L735" i="1"/>
  <c r="M735" i="1"/>
  <c r="N735" i="1"/>
  <c r="O735" i="1"/>
  <c r="P735" i="1"/>
  <c r="Q735" i="1"/>
  <c r="R735" i="1"/>
  <c r="G736" i="1"/>
  <c r="H736" i="1"/>
  <c r="I736" i="1"/>
  <c r="J736" i="1"/>
  <c r="K736" i="1"/>
  <c r="L736" i="1"/>
  <c r="M736" i="1"/>
  <c r="N736" i="1"/>
  <c r="O736" i="1"/>
  <c r="P736" i="1"/>
  <c r="Q736" i="1"/>
  <c r="R736" i="1"/>
  <c r="G737" i="1"/>
  <c r="H737" i="1"/>
  <c r="I737" i="1"/>
  <c r="J737" i="1"/>
  <c r="K737" i="1"/>
  <c r="L737" i="1"/>
  <c r="M737" i="1"/>
  <c r="N737" i="1"/>
  <c r="O737" i="1"/>
  <c r="P737" i="1"/>
  <c r="Q737" i="1"/>
  <c r="R737" i="1"/>
  <c r="G738" i="1"/>
  <c r="H738" i="1"/>
  <c r="I738" i="1"/>
  <c r="J738" i="1"/>
  <c r="K738" i="1"/>
  <c r="L738" i="1"/>
  <c r="M738" i="1"/>
  <c r="N738" i="1"/>
  <c r="O738" i="1"/>
  <c r="P738" i="1"/>
  <c r="Q738" i="1"/>
  <c r="R738" i="1"/>
  <c r="G739" i="1"/>
  <c r="H739" i="1"/>
  <c r="I739" i="1"/>
  <c r="J739" i="1"/>
  <c r="K739" i="1"/>
  <c r="L739" i="1"/>
  <c r="M739" i="1"/>
  <c r="N739" i="1"/>
  <c r="O739" i="1"/>
  <c r="P739" i="1"/>
  <c r="Q739" i="1"/>
  <c r="R739" i="1"/>
  <c r="G740" i="1"/>
  <c r="H740" i="1"/>
  <c r="I740" i="1"/>
  <c r="J740" i="1"/>
  <c r="K740" i="1"/>
  <c r="L740" i="1"/>
  <c r="M740" i="1"/>
  <c r="N740" i="1"/>
  <c r="O740" i="1"/>
  <c r="P740" i="1"/>
  <c r="Q740" i="1"/>
  <c r="R740" i="1"/>
  <c r="G741" i="1"/>
  <c r="H741" i="1"/>
  <c r="I741" i="1"/>
  <c r="J741" i="1"/>
  <c r="K741" i="1"/>
  <c r="L741" i="1"/>
  <c r="M741" i="1"/>
  <c r="N741" i="1"/>
  <c r="O741" i="1"/>
  <c r="P741" i="1"/>
  <c r="Q741" i="1"/>
  <c r="R741" i="1"/>
  <c r="G742" i="1"/>
  <c r="H742" i="1"/>
  <c r="I742" i="1"/>
  <c r="J742" i="1"/>
  <c r="K742" i="1"/>
  <c r="L742" i="1"/>
  <c r="M742" i="1"/>
  <c r="N742" i="1"/>
  <c r="O742" i="1"/>
  <c r="P742" i="1"/>
  <c r="Q742" i="1"/>
  <c r="R742" i="1"/>
  <c r="G743" i="1"/>
  <c r="H743" i="1"/>
  <c r="I743" i="1"/>
  <c r="J743" i="1"/>
  <c r="K743" i="1"/>
  <c r="L743" i="1"/>
  <c r="M743" i="1"/>
  <c r="N743" i="1"/>
  <c r="O743" i="1"/>
  <c r="P743" i="1"/>
  <c r="Q743" i="1"/>
  <c r="R743" i="1"/>
  <c r="G744" i="1"/>
  <c r="H744" i="1"/>
  <c r="I744" i="1"/>
  <c r="J744" i="1"/>
  <c r="K744" i="1"/>
  <c r="L744" i="1"/>
  <c r="M744" i="1"/>
  <c r="N744" i="1"/>
  <c r="O744" i="1"/>
  <c r="P744" i="1"/>
  <c r="Q744" i="1"/>
  <c r="R744" i="1"/>
  <c r="G745" i="1"/>
  <c r="H745" i="1"/>
  <c r="I745" i="1"/>
  <c r="J745" i="1"/>
  <c r="K745" i="1"/>
  <c r="L745" i="1"/>
  <c r="M745" i="1"/>
  <c r="N745" i="1"/>
  <c r="O745" i="1"/>
  <c r="P745" i="1"/>
  <c r="Q745" i="1"/>
  <c r="R745" i="1"/>
  <c r="G746" i="1"/>
  <c r="H746" i="1"/>
  <c r="I746" i="1"/>
  <c r="J746" i="1"/>
  <c r="K746" i="1"/>
  <c r="L746" i="1"/>
  <c r="M746" i="1"/>
  <c r="N746" i="1"/>
  <c r="O746" i="1"/>
  <c r="P746" i="1"/>
  <c r="Q746" i="1"/>
  <c r="R746" i="1"/>
  <c r="G747" i="1"/>
  <c r="H747" i="1"/>
  <c r="I747" i="1"/>
  <c r="J747" i="1"/>
  <c r="K747" i="1"/>
  <c r="L747" i="1"/>
  <c r="M747" i="1"/>
  <c r="N747" i="1"/>
  <c r="O747" i="1"/>
  <c r="P747" i="1"/>
  <c r="Q747" i="1"/>
  <c r="R747" i="1"/>
  <c r="G748" i="1"/>
  <c r="H748" i="1"/>
  <c r="I748" i="1"/>
  <c r="J748" i="1"/>
  <c r="K748" i="1"/>
  <c r="L748" i="1"/>
  <c r="M748" i="1"/>
  <c r="N748" i="1"/>
  <c r="O748" i="1"/>
  <c r="P748" i="1"/>
  <c r="Q748" i="1"/>
  <c r="R748" i="1"/>
  <c r="G749" i="1"/>
  <c r="H749" i="1"/>
  <c r="I749" i="1"/>
  <c r="J749" i="1"/>
  <c r="K749" i="1"/>
  <c r="L749" i="1"/>
  <c r="M749" i="1"/>
  <c r="N749" i="1"/>
  <c r="O749" i="1"/>
  <c r="P749" i="1"/>
  <c r="Q749" i="1"/>
  <c r="R749" i="1"/>
  <c r="G750" i="1"/>
  <c r="H750" i="1"/>
  <c r="I750" i="1"/>
  <c r="J750" i="1"/>
  <c r="K750" i="1"/>
  <c r="L750" i="1"/>
  <c r="M750" i="1"/>
  <c r="N750" i="1"/>
  <c r="O750" i="1"/>
  <c r="P750" i="1"/>
  <c r="Q750" i="1"/>
  <c r="R750" i="1"/>
  <c r="G751" i="1"/>
  <c r="H751" i="1"/>
  <c r="I751" i="1"/>
  <c r="J751" i="1"/>
  <c r="K751" i="1"/>
  <c r="L751" i="1"/>
  <c r="M751" i="1"/>
  <c r="N751" i="1"/>
  <c r="O751" i="1"/>
  <c r="P751" i="1"/>
  <c r="Q751" i="1"/>
  <c r="R751" i="1"/>
  <c r="G752" i="1"/>
  <c r="H752" i="1"/>
  <c r="I752" i="1"/>
  <c r="J752" i="1"/>
  <c r="K752" i="1"/>
  <c r="L752" i="1"/>
  <c r="M752" i="1"/>
  <c r="N752" i="1"/>
  <c r="O752" i="1"/>
  <c r="P752" i="1"/>
  <c r="Q752" i="1"/>
  <c r="R752" i="1"/>
  <c r="G753" i="1"/>
  <c r="H753" i="1"/>
  <c r="I753" i="1"/>
  <c r="J753" i="1"/>
  <c r="K753" i="1"/>
  <c r="L753" i="1"/>
  <c r="M753" i="1"/>
  <c r="N753" i="1"/>
  <c r="O753" i="1"/>
  <c r="P753" i="1"/>
  <c r="Q753" i="1"/>
  <c r="R753" i="1"/>
  <c r="G754" i="1"/>
  <c r="H754" i="1"/>
  <c r="I754" i="1"/>
  <c r="J754" i="1"/>
  <c r="K754" i="1"/>
  <c r="L754" i="1"/>
  <c r="M754" i="1"/>
  <c r="N754" i="1"/>
  <c r="O754" i="1"/>
  <c r="P754" i="1"/>
  <c r="Q754" i="1"/>
  <c r="R754" i="1"/>
  <c r="G755" i="1"/>
  <c r="H755" i="1"/>
  <c r="I755" i="1"/>
  <c r="J755" i="1"/>
  <c r="K755" i="1"/>
  <c r="L755" i="1"/>
  <c r="M755" i="1"/>
  <c r="N755" i="1"/>
  <c r="O755" i="1"/>
  <c r="P755" i="1"/>
  <c r="Q755" i="1"/>
  <c r="R755" i="1"/>
  <c r="G756" i="1"/>
  <c r="H756" i="1"/>
  <c r="I756" i="1"/>
  <c r="J756" i="1"/>
  <c r="K756" i="1"/>
  <c r="L756" i="1"/>
  <c r="M756" i="1"/>
  <c r="N756" i="1"/>
  <c r="O756" i="1"/>
  <c r="P756" i="1"/>
  <c r="Q756" i="1"/>
  <c r="R756" i="1"/>
  <c r="G757" i="1"/>
  <c r="H757" i="1"/>
  <c r="I757" i="1"/>
  <c r="J757" i="1"/>
  <c r="K757" i="1"/>
  <c r="L757" i="1"/>
  <c r="M757" i="1"/>
  <c r="N757" i="1"/>
  <c r="O757" i="1"/>
  <c r="P757" i="1"/>
  <c r="Q757" i="1"/>
  <c r="R757" i="1"/>
  <c r="G758" i="1"/>
  <c r="H758" i="1"/>
  <c r="I758" i="1"/>
  <c r="J758" i="1"/>
  <c r="K758" i="1"/>
  <c r="L758" i="1"/>
  <c r="M758" i="1"/>
  <c r="N758" i="1"/>
  <c r="O758" i="1"/>
  <c r="P758" i="1"/>
  <c r="Q758" i="1"/>
  <c r="R758" i="1"/>
  <c r="G759" i="1"/>
  <c r="H759" i="1"/>
  <c r="I759" i="1"/>
  <c r="J759" i="1"/>
  <c r="K759" i="1"/>
  <c r="L759" i="1"/>
  <c r="M759" i="1"/>
  <c r="N759" i="1"/>
  <c r="O759" i="1"/>
  <c r="P759" i="1"/>
  <c r="Q759" i="1"/>
  <c r="R759" i="1"/>
  <c r="G760" i="1"/>
  <c r="H760" i="1"/>
  <c r="I760" i="1"/>
  <c r="J760" i="1"/>
  <c r="K760" i="1"/>
  <c r="L760" i="1"/>
  <c r="M760" i="1"/>
  <c r="N760" i="1"/>
  <c r="O760" i="1"/>
  <c r="P760" i="1"/>
  <c r="Q760" i="1"/>
  <c r="R760" i="1"/>
  <c r="G761" i="1"/>
  <c r="H761" i="1"/>
  <c r="I761" i="1"/>
  <c r="J761" i="1"/>
  <c r="K761" i="1"/>
  <c r="L761" i="1"/>
  <c r="M761" i="1"/>
  <c r="N761" i="1"/>
  <c r="O761" i="1"/>
  <c r="P761" i="1"/>
  <c r="Q761" i="1"/>
  <c r="R761" i="1"/>
  <c r="G762" i="1"/>
  <c r="H762" i="1"/>
  <c r="I762" i="1"/>
  <c r="J762" i="1"/>
  <c r="K762" i="1"/>
  <c r="L762" i="1"/>
  <c r="M762" i="1"/>
  <c r="N762" i="1"/>
  <c r="O762" i="1"/>
  <c r="P762" i="1"/>
  <c r="Q762" i="1"/>
  <c r="R762" i="1"/>
  <c r="G763" i="1"/>
  <c r="H763" i="1"/>
  <c r="I763" i="1"/>
  <c r="J763" i="1"/>
  <c r="K763" i="1"/>
  <c r="L763" i="1"/>
  <c r="M763" i="1"/>
  <c r="N763" i="1"/>
  <c r="O763" i="1"/>
  <c r="P763" i="1"/>
  <c r="Q763" i="1"/>
  <c r="R763" i="1"/>
  <c r="G764" i="1"/>
  <c r="H764" i="1"/>
  <c r="I764" i="1"/>
  <c r="J764" i="1"/>
  <c r="K764" i="1"/>
  <c r="L764" i="1"/>
  <c r="M764" i="1"/>
  <c r="N764" i="1"/>
  <c r="O764" i="1"/>
  <c r="P764" i="1"/>
  <c r="Q764" i="1"/>
  <c r="R764" i="1"/>
  <c r="G765" i="1"/>
  <c r="H765" i="1"/>
  <c r="I765" i="1"/>
  <c r="J765" i="1"/>
  <c r="K765" i="1"/>
  <c r="L765" i="1"/>
  <c r="M765" i="1"/>
  <c r="N765" i="1"/>
  <c r="O765" i="1"/>
  <c r="P765" i="1"/>
  <c r="Q765" i="1"/>
  <c r="R765" i="1"/>
  <c r="G766" i="1"/>
  <c r="H766" i="1"/>
  <c r="I766" i="1"/>
  <c r="J766" i="1"/>
  <c r="K766" i="1"/>
  <c r="L766" i="1"/>
  <c r="M766" i="1"/>
  <c r="N766" i="1"/>
  <c r="O766" i="1"/>
  <c r="P766" i="1"/>
  <c r="Q766" i="1"/>
  <c r="R766" i="1"/>
  <c r="G767" i="1"/>
  <c r="H767" i="1"/>
  <c r="I767" i="1"/>
  <c r="J767" i="1"/>
  <c r="K767" i="1"/>
  <c r="L767" i="1"/>
  <c r="M767" i="1"/>
  <c r="N767" i="1"/>
  <c r="O767" i="1"/>
  <c r="P767" i="1"/>
  <c r="Q767" i="1"/>
  <c r="R767" i="1"/>
  <c r="G768" i="1"/>
  <c r="H768" i="1"/>
  <c r="I768" i="1"/>
  <c r="J768" i="1"/>
  <c r="K768" i="1"/>
  <c r="L768" i="1"/>
  <c r="M768" i="1"/>
  <c r="N768" i="1"/>
  <c r="O768" i="1"/>
  <c r="P768" i="1"/>
  <c r="Q768" i="1"/>
  <c r="R768" i="1"/>
  <c r="G769" i="1"/>
  <c r="H769" i="1"/>
  <c r="I769" i="1"/>
  <c r="J769" i="1"/>
  <c r="K769" i="1"/>
  <c r="L769" i="1"/>
  <c r="M769" i="1"/>
  <c r="N769" i="1"/>
  <c r="O769" i="1"/>
  <c r="P769" i="1"/>
  <c r="Q769" i="1"/>
  <c r="R769" i="1"/>
  <c r="G770" i="1"/>
  <c r="H770" i="1"/>
  <c r="I770" i="1"/>
  <c r="J770" i="1"/>
  <c r="K770" i="1"/>
  <c r="L770" i="1"/>
  <c r="M770" i="1"/>
  <c r="N770" i="1"/>
  <c r="O770" i="1"/>
  <c r="P770" i="1"/>
  <c r="Q770" i="1"/>
  <c r="R770" i="1"/>
  <c r="G771" i="1"/>
  <c r="H771" i="1"/>
  <c r="I771" i="1"/>
  <c r="J771" i="1"/>
  <c r="K771" i="1"/>
  <c r="L771" i="1"/>
  <c r="M771" i="1"/>
  <c r="N771" i="1"/>
  <c r="O771" i="1"/>
  <c r="P771" i="1"/>
  <c r="Q771" i="1"/>
  <c r="R771" i="1"/>
  <c r="G772" i="1"/>
  <c r="H772" i="1"/>
  <c r="I772" i="1"/>
  <c r="J772" i="1"/>
  <c r="K772" i="1"/>
  <c r="L772" i="1"/>
  <c r="M772" i="1"/>
  <c r="N772" i="1"/>
  <c r="O772" i="1"/>
  <c r="P772" i="1"/>
  <c r="Q772" i="1"/>
  <c r="R772" i="1"/>
  <c r="G773" i="1"/>
  <c r="H773" i="1"/>
  <c r="I773" i="1"/>
  <c r="J773" i="1"/>
  <c r="K773" i="1"/>
  <c r="L773" i="1"/>
  <c r="M773" i="1"/>
  <c r="N773" i="1"/>
  <c r="O773" i="1"/>
  <c r="P773" i="1"/>
  <c r="Q773" i="1"/>
  <c r="R773" i="1"/>
  <c r="G774" i="1"/>
  <c r="H774" i="1"/>
  <c r="I774" i="1"/>
  <c r="J774" i="1"/>
  <c r="K774" i="1"/>
  <c r="L774" i="1"/>
  <c r="M774" i="1"/>
  <c r="N774" i="1"/>
  <c r="O774" i="1"/>
  <c r="P774" i="1"/>
  <c r="Q774" i="1"/>
  <c r="R774" i="1"/>
  <c r="G775" i="1"/>
  <c r="H775" i="1"/>
  <c r="I775" i="1"/>
  <c r="J775" i="1"/>
  <c r="K775" i="1"/>
  <c r="L775" i="1"/>
  <c r="M775" i="1"/>
  <c r="N775" i="1"/>
  <c r="O775" i="1"/>
  <c r="P775" i="1"/>
  <c r="Q775" i="1"/>
  <c r="R775" i="1"/>
  <c r="G776" i="1"/>
  <c r="H776" i="1"/>
  <c r="I776" i="1"/>
  <c r="J776" i="1"/>
  <c r="K776" i="1"/>
  <c r="L776" i="1"/>
  <c r="M776" i="1"/>
  <c r="N776" i="1"/>
  <c r="O776" i="1"/>
  <c r="P776" i="1"/>
  <c r="Q776" i="1"/>
  <c r="R776" i="1"/>
  <c r="G777" i="1"/>
  <c r="H777" i="1"/>
  <c r="I777" i="1"/>
  <c r="J777" i="1"/>
  <c r="K777" i="1"/>
  <c r="L777" i="1"/>
  <c r="M777" i="1"/>
  <c r="N777" i="1"/>
  <c r="O777" i="1"/>
  <c r="P777" i="1"/>
  <c r="Q777" i="1"/>
  <c r="R777" i="1"/>
  <c r="G778" i="1"/>
  <c r="H778" i="1"/>
  <c r="I778" i="1"/>
  <c r="J778" i="1"/>
  <c r="K778" i="1"/>
  <c r="L778" i="1"/>
  <c r="M778" i="1"/>
  <c r="N778" i="1"/>
  <c r="O778" i="1"/>
  <c r="P778" i="1"/>
  <c r="Q778" i="1"/>
  <c r="R778" i="1"/>
  <c r="G779" i="1"/>
  <c r="H779" i="1"/>
  <c r="I779" i="1"/>
  <c r="J779" i="1"/>
  <c r="K779" i="1"/>
  <c r="L779" i="1"/>
  <c r="M779" i="1"/>
  <c r="N779" i="1"/>
  <c r="O779" i="1"/>
  <c r="P779" i="1"/>
  <c r="Q779" i="1"/>
  <c r="R779" i="1"/>
  <c r="G780" i="1"/>
  <c r="H780" i="1"/>
  <c r="I780" i="1"/>
  <c r="J780" i="1"/>
  <c r="K780" i="1"/>
  <c r="L780" i="1"/>
  <c r="M780" i="1"/>
  <c r="N780" i="1"/>
  <c r="O780" i="1"/>
  <c r="P780" i="1"/>
  <c r="Q780" i="1"/>
  <c r="R780" i="1"/>
  <c r="G781" i="1"/>
  <c r="H781" i="1"/>
  <c r="I781" i="1"/>
  <c r="J781" i="1"/>
  <c r="K781" i="1"/>
  <c r="L781" i="1"/>
  <c r="M781" i="1"/>
  <c r="N781" i="1"/>
  <c r="O781" i="1"/>
  <c r="P781" i="1"/>
  <c r="Q781" i="1"/>
  <c r="R781" i="1"/>
  <c r="G782" i="1"/>
  <c r="H782" i="1"/>
  <c r="I782" i="1"/>
  <c r="J782" i="1"/>
  <c r="K782" i="1"/>
  <c r="L782" i="1"/>
  <c r="M782" i="1"/>
  <c r="N782" i="1"/>
  <c r="O782" i="1"/>
  <c r="P782" i="1"/>
  <c r="Q782" i="1"/>
  <c r="R782" i="1"/>
  <c r="G783" i="1"/>
  <c r="H783" i="1"/>
  <c r="I783" i="1"/>
  <c r="J783" i="1"/>
  <c r="K783" i="1"/>
  <c r="L783" i="1"/>
  <c r="M783" i="1"/>
  <c r="N783" i="1"/>
  <c r="O783" i="1"/>
  <c r="P783" i="1"/>
  <c r="Q783" i="1"/>
  <c r="R783" i="1"/>
  <c r="G784" i="1"/>
  <c r="H784" i="1"/>
  <c r="I784" i="1"/>
  <c r="J784" i="1"/>
  <c r="K784" i="1"/>
  <c r="L784" i="1"/>
  <c r="M784" i="1"/>
  <c r="N784" i="1"/>
  <c r="O784" i="1"/>
  <c r="P784" i="1"/>
  <c r="Q784" i="1"/>
  <c r="R784" i="1"/>
  <c r="G785" i="1"/>
  <c r="H785" i="1"/>
  <c r="I785" i="1"/>
  <c r="J785" i="1"/>
  <c r="K785" i="1"/>
  <c r="L785" i="1"/>
  <c r="M785" i="1"/>
  <c r="N785" i="1"/>
  <c r="O785" i="1"/>
  <c r="P785" i="1"/>
  <c r="Q785" i="1"/>
  <c r="R785" i="1"/>
  <c r="G786" i="1"/>
  <c r="H786" i="1"/>
  <c r="I786" i="1"/>
  <c r="J786" i="1"/>
  <c r="K786" i="1"/>
  <c r="L786" i="1"/>
  <c r="M786" i="1"/>
  <c r="N786" i="1"/>
  <c r="O786" i="1"/>
  <c r="P786" i="1"/>
  <c r="Q786" i="1"/>
  <c r="R786" i="1"/>
  <c r="G787" i="1"/>
  <c r="H787" i="1"/>
  <c r="I787" i="1"/>
  <c r="J787" i="1"/>
  <c r="K787" i="1"/>
  <c r="L787" i="1"/>
  <c r="M787" i="1"/>
  <c r="N787" i="1"/>
  <c r="O787" i="1"/>
  <c r="P787" i="1"/>
  <c r="Q787" i="1"/>
  <c r="R787" i="1"/>
  <c r="G788" i="1"/>
  <c r="H788" i="1"/>
  <c r="I788" i="1"/>
  <c r="J788" i="1"/>
  <c r="K788" i="1"/>
  <c r="L788" i="1"/>
  <c r="M788" i="1"/>
  <c r="N788" i="1"/>
  <c r="O788" i="1"/>
  <c r="P788" i="1"/>
  <c r="Q788" i="1"/>
  <c r="R788" i="1"/>
  <c r="G789" i="1"/>
  <c r="H789" i="1"/>
  <c r="I789" i="1"/>
  <c r="J789" i="1"/>
  <c r="K789" i="1"/>
  <c r="L789" i="1"/>
  <c r="M789" i="1"/>
  <c r="N789" i="1"/>
  <c r="O789" i="1"/>
  <c r="P789" i="1"/>
  <c r="Q789" i="1"/>
  <c r="R789" i="1"/>
  <c r="G790" i="1"/>
  <c r="H790" i="1"/>
  <c r="I790" i="1"/>
  <c r="J790" i="1"/>
  <c r="K790" i="1"/>
  <c r="L790" i="1"/>
  <c r="M790" i="1"/>
  <c r="N790" i="1"/>
  <c r="O790" i="1"/>
  <c r="P790" i="1"/>
  <c r="Q790" i="1"/>
  <c r="R790" i="1"/>
  <c r="G791" i="1"/>
  <c r="H791" i="1"/>
  <c r="I791" i="1"/>
  <c r="J791" i="1"/>
  <c r="K791" i="1"/>
  <c r="L791" i="1"/>
  <c r="M791" i="1"/>
  <c r="N791" i="1"/>
  <c r="O791" i="1"/>
  <c r="P791" i="1"/>
  <c r="Q791" i="1"/>
  <c r="R791" i="1"/>
  <c r="G792" i="1"/>
  <c r="H792" i="1"/>
  <c r="I792" i="1"/>
  <c r="J792" i="1"/>
  <c r="K792" i="1"/>
  <c r="L792" i="1"/>
  <c r="M792" i="1"/>
  <c r="N792" i="1"/>
  <c r="O792" i="1"/>
  <c r="P792" i="1"/>
  <c r="Q792" i="1"/>
  <c r="R792" i="1"/>
  <c r="G793" i="1"/>
  <c r="H793" i="1"/>
  <c r="I793" i="1"/>
  <c r="J793" i="1"/>
  <c r="K793" i="1"/>
  <c r="L793" i="1"/>
  <c r="M793" i="1"/>
  <c r="N793" i="1"/>
  <c r="O793" i="1"/>
  <c r="P793" i="1"/>
  <c r="Q793" i="1"/>
  <c r="R793" i="1"/>
  <c r="G794" i="1"/>
  <c r="H794" i="1"/>
  <c r="I794" i="1"/>
  <c r="J794" i="1"/>
  <c r="K794" i="1"/>
  <c r="L794" i="1"/>
  <c r="M794" i="1"/>
  <c r="N794" i="1"/>
  <c r="O794" i="1"/>
  <c r="P794" i="1"/>
  <c r="Q794" i="1"/>
  <c r="R794" i="1"/>
  <c r="G795" i="1"/>
  <c r="H795" i="1"/>
  <c r="I795" i="1"/>
  <c r="J795" i="1"/>
  <c r="K795" i="1"/>
  <c r="L795" i="1"/>
  <c r="M795" i="1"/>
  <c r="N795" i="1"/>
  <c r="O795" i="1"/>
  <c r="P795" i="1"/>
  <c r="Q795" i="1"/>
  <c r="R795" i="1"/>
  <c r="G796" i="1"/>
  <c r="H796" i="1"/>
  <c r="I796" i="1"/>
  <c r="J796" i="1"/>
  <c r="K796" i="1"/>
  <c r="L796" i="1"/>
  <c r="M796" i="1"/>
  <c r="N796" i="1"/>
  <c r="O796" i="1"/>
  <c r="P796" i="1"/>
  <c r="Q796" i="1"/>
  <c r="R796" i="1"/>
  <c r="G797" i="1"/>
  <c r="H797" i="1"/>
  <c r="I797" i="1"/>
  <c r="J797" i="1"/>
  <c r="K797" i="1"/>
  <c r="L797" i="1"/>
  <c r="M797" i="1"/>
  <c r="N797" i="1"/>
  <c r="O797" i="1"/>
  <c r="P797" i="1"/>
  <c r="Q797" i="1"/>
  <c r="R797" i="1"/>
  <c r="G798" i="1"/>
  <c r="H798" i="1"/>
  <c r="I798" i="1"/>
  <c r="J798" i="1"/>
  <c r="K798" i="1"/>
  <c r="L798" i="1"/>
  <c r="M798" i="1"/>
  <c r="N798" i="1"/>
  <c r="O798" i="1"/>
  <c r="P798" i="1"/>
  <c r="Q798" i="1"/>
  <c r="R798" i="1"/>
  <c r="G799" i="1"/>
  <c r="H799" i="1"/>
  <c r="I799" i="1"/>
  <c r="J799" i="1"/>
  <c r="K799" i="1"/>
  <c r="L799" i="1"/>
  <c r="M799" i="1"/>
  <c r="N799" i="1"/>
  <c r="O799" i="1"/>
  <c r="P799" i="1"/>
  <c r="Q799" i="1"/>
  <c r="R799" i="1"/>
  <c r="G800" i="1"/>
  <c r="H800" i="1"/>
  <c r="I800" i="1"/>
  <c r="J800" i="1"/>
  <c r="K800" i="1"/>
  <c r="L800" i="1"/>
  <c r="M800" i="1"/>
  <c r="N800" i="1"/>
  <c r="O800" i="1"/>
  <c r="P800" i="1"/>
  <c r="Q800" i="1"/>
  <c r="R800" i="1"/>
  <c r="G801" i="1"/>
  <c r="H801" i="1"/>
  <c r="I801" i="1"/>
  <c r="J801" i="1"/>
  <c r="K801" i="1"/>
  <c r="L801" i="1"/>
  <c r="M801" i="1"/>
  <c r="N801" i="1"/>
  <c r="O801" i="1"/>
  <c r="P801" i="1"/>
  <c r="Q801" i="1"/>
  <c r="R801" i="1"/>
  <c r="G802" i="1"/>
  <c r="H802" i="1"/>
  <c r="I802" i="1"/>
  <c r="J802" i="1"/>
  <c r="K802" i="1"/>
  <c r="L802" i="1"/>
  <c r="M802" i="1"/>
  <c r="N802" i="1"/>
  <c r="O802" i="1"/>
  <c r="P802" i="1"/>
  <c r="Q802" i="1"/>
  <c r="R802" i="1"/>
  <c r="G803" i="1"/>
  <c r="H803" i="1"/>
  <c r="I803" i="1"/>
  <c r="J803" i="1"/>
  <c r="K803" i="1"/>
  <c r="L803" i="1"/>
  <c r="M803" i="1"/>
  <c r="N803" i="1"/>
  <c r="O803" i="1"/>
  <c r="P803" i="1"/>
  <c r="Q803" i="1"/>
  <c r="R803" i="1"/>
  <c r="G804" i="1"/>
  <c r="H804" i="1"/>
  <c r="I804" i="1"/>
  <c r="J804" i="1"/>
  <c r="K804" i="1"/>
  <c r="L804" i="1"/>
  <c r="M804" i="1"/>
  <c r="N804" i="1"/>
  <c r="O804" i="1"/>
  <c r="P804" i="1"/>
  <c r="Q804" i="1"/>
  <c r="R804" i="1"/>
  <c r="G805" i="1"/>
  <c r="H805" i="1"/>
  <c r="I805" i="1"/>
  <c r="J805" i="1"/>
  <c r="K805" i="1"/>
  <c r="L805" i="1"/>
  <c r="M805" i="1"/>
  <c r="N805" i="1"/>
  <c r="O805" i="1"/>
  <c r="P805" i="1"/>
  <c r="Q805" i="1"/>
  <c r="R805" i="1"/>
  <c r="G806" i="1"/>
  <c r="H806" i="1"/>
  <c r="I806" i="1"/>
  <c r="J806" i="1"/>
  <c r="K806" i="1"/>
  <c r="L806" i="1"/>
  <c r="M806" i="1"/>
  <c r="N806" i="1"/>
  <c r="O806" i="1"/>
  <c r="P806" i="1"/>
  <c r="Q806" i="1"/>
  <c r="R806" i="1"/>
  <c r="G807" i="1"/>
  <c r="H807" i="1"/>
  <c r="I807" i="1"/>
  <c r="J807" i="1"/>
  <c r="K807" i="1"/>
  <c r="L807" i="1"/>
  <c r="M807" i="1"/>
  <c r="N807" i="1"/>
  <c r="O807" i="1"/>
  <c r="P807" i="1"/>
  <c r="Q807" i="1"/>
  <c r="R807" i="1"/>
  <c r="G808" i="1"/>
  <c r="H808" i="1"/>
  <c r="I808" i="1"/>
  <c r="J808" i="1"/>
  <c r="K808" i="1"/>
  <c r="L808" i="1"/>
  <c r="M808" i="1"/>
  <c r="N808" i="1"/>
  <c r="O808" i="1"/>
  <c r="P808" i="1"/>
  <c r="Q808" i="1"/>
  <c r="R808" i="1"/>
  <c r="G809" i="1"/>
  <c r="H809" i="1"/>
  <c r="I809" i="1"/>
  <c r="J809" i="1"/>
  <c r="K809" i="1"/>
  <c r="L809" i="1"/>
  <c r="M809" i="1"/>
  <c r="N809" i="1"/>
  <c r="O809" i="1"/>
  <c r="P809" i="1"/>
  <c r="Q809" i="1"/>
  <c r="R809" i="1"/>
  <c r="G810" i="1"/>
  <c r="H810" i="1"/>
  <c r="I810" i="1"/>
  <c r="J810" i="1"/>
  <c r="K810" i="1"/>
  <c r="L810" i="1"/>
  <c r="M810" i="1"/>
  <c r="N810" i="1"/>
  <c r="O810" i="1"/>
  <c r="P810" i="1"/>
  <c r="Q810" i="1"/>
  <c r="R810" i="1"/>
  <c r="G811" i="1"/>
  <c r="H811" i="1"/>
  <c r="I811" i="1"/>
  <c r="J811" i="1"/>
  <c r="K811" i="1"/>
  <c r="L811" i="1"/>
  <c r="M811" i="1"/>
  <c r="N811" i="1"/>
  <c r="O811" i="1"/>
  <c r="P811" i="1"/>
  <c r="Q811" i="1"/>
  <c r="R811" i="1"/>
  <c r="G812" i="1"/>
  <c r="H812" i="1"/>
  <c r="I812" i="1"/>
  <c r="J812" i="1"/>
  <c r="K812" i="1"/>
  <c r="L812" i="1"/>
  <c r="M812" i="1"/>
  <c r="N812" i="1"/>
  <c r="O812" i="1"/>
  <c r="P812" i="1"/>
  <c r="Q812" i="1"/>
  <c r="R812" i="1"/>
  <c r="G813" i="1"/>
  <c r="H813" i="1"/>
  <c r="I813" i="1"/>
  <c r="J813" i="1"/>
  <c r="K813" i="1"/>
  <c r="L813" i="1"/>
  <c r="M813" i="1"/>
  <c r="N813" i="1"/>
  <c r="O813" i="1"/>
  <c r="P813" i="1"/>
  <c r="Q813" i="1"/>
  <c r="R813" i="1"/>
  <c r="G814" i="1"/>
  <c r="H814" i="1"/>
  <c r="I814" i="1"/>
  <c r="J814" i="1"/>
  <c r="K814" i="1"/>
  <c r="L814" i="1"/>
  <c r="M814" i="1"/>
  <c r="N814" i="1"/>
  <c r="O814" i="1"/>
  <c r="P814" i="1"/>
  <c r="Q814" i="1"/>
  <c r="R814" i="1"/>
  <c r="G815" i="1"/>
  <c r="H815" i="1"/>
  <c r="I815" i="1"/>
  <c r="J815" i="1"/>
  <c r="K815" i="1"/>
  <c r="L815" i="1"/>
  <c r="M815" i="1"/>
  <c r="N815" i="1"/>
  <c r="O815" i="1"/>
  <c r="P815" i="1"/>
  <c r="Q815" i="1"/>
  <c r="R815" i="1"/>
  <c r="G816" i="1"/>
  <c r="H816" i="1"/>
  <c r="I816" i="1"/>
  <c r="J816" i="1"/>
  <c r="K816" i="1"/>
  <c r="L816" i="1"/>
  <c r="M816" i="1"/>
  <c r="N816" i="1"/>
  <c r="O816" i="1"/>
  <c r="P816" i="1"/>
  <c r="Q816" i="1"/>
  <c r="R816" i="1"/>
  <c r="G817" i="1"/>
  <c r="H817" i="1"/>
  <c r="I817" i="1"/>
  <c r="J817" i="1"/>
  <c r="K817" i="1"/>
  <c r="L817" i="1"/>
  <c r="M817" i="1"/>
  <c r="N817" i="1"/>
  <c r="O817" i="1"/>
  <c r="P817" i="1"/>
  <c r="Q817" i="1"/>
  <c r="R817" i="1"/>
  <c r="G818" i="1"/>
  <c r="H818" i="1"/>
  <c r="I818" i="1"/>
  <c r="J818" i="1"/>
  <c r="K818" i="1"/>
  <c r="L818" i="1"/>
  <c r="M818" i="1"/>
  <c r="N818" i="1"/>
  <c r="O818" i="1"/>
  <c r="P818" i="1"/>
  <c r="Q818" i="1"/>
  <c r="R818" i="1"/>
  <c r="G819" i="1"/>
  <c r="H819" i="1"/>
  <c r="I819" i="1"/>
  <c r="J819" i="1"/>
  <c r="K819" i="1"/>
  <c r="L819" i="1"/>
  <c r="M819" i="1"/>
  <c r="N819" i="1"/>
  <c r="O819" i="1"/>
  <c r="P819" i="1"/>
  <c r="Q819" i="1"/>
  <c r="R819" i="1"/>
  <c r="G820" i="1"/>
  <c r="H820" i="1"/>
  <c r="I820" i="1"/>
  <c r="J820" i="1"/>
  <c r="K820" i="1"/>
  <c r="L820" i="1"/>
  <c r="M820" i="1"/>
  <c r="N820" i="1"/>
  <c r="O820" i="1"/>
  <c r="P820" i="1"/>
  <c r="Q820" i="1"/>
  <c r="R820" i="1"/>
  <c r="G821" i="1"/>
  <c r="H821" i="1"/>
  <c r="I821" i="1"/>
  <c r="J821" i="1"/>
  <c r="K821" i="1"/>
  <c r="L821" i="1"/>
  <c r="M821" i="1"/>
  <c r="N821" i="1"/>
  <c r="O821" i="1"/>
  <c r="P821" i="1"/>
  <c r="Q821" i="1"/>
  <c r="R821" i="1"/>
  <c r="G822" i="1"/>
  <c r="H822" i="1"/>
  <c r="I822" i="1"/>
  <c r="J822" i="1"/>
  <c r="K822" i="1"/>
  <c r="L822" i="1"/>
  <c r="M822" i="1"/>
  <c r="N822" i="1"/>
  <c r="O822" i="1"/>
  <c r="P822" i="1"/>
  <c r="Q822" i="1"/>
  <c r="R822" i="1"/>
  <c r="G823" i="1"/>
  <c r="H823" i="1"/>
  <c r="I823" i="1"/>
  <c r="J823" i="1"/>
  <c r="K823" i="1"/>
  <c r="L823" i="1"/>
  <c r="M823" i="1"/>
  <c r="N823" i="1"/>
  <c r="O823" i="1"/>
  <c r="P823" i="1"/>
  <c r="Q823" i="1"/>
  <c r="R823" i="1"/>
  <c r="G824" i="1"/>
  <c r="H824" i="1"/>
  <c r="I824" i="1"/>
  <c r="J824" i="1"/>
  <c r="K824" i="1"/>
  <c r="L824" i="1"/>
  <c r="M824" i="1"/>
  <c r="N824" i="1"/>
  <c r="O824" i="1"/>
  <c r="P824" i="1"/>
  <c r="Q824" i="1"/>
  <c r="R824" i="1"/>
  <c r="G825" i="1"/>
  <c r="H825" i="1"/>
  <c r="I825" i="1"/>
  <c r="J825" i="1"/>
  <c r="K825" i="1"/>
  <c r="L825" i="1"/>
  <c r="M825" i="1"/>
  <c r="N825" i="1"/>
  <c r="O825" i="1"/>
  <c r="P825" i="1"/>
  <c r="Q825" i="1"/>
  <c r="R825" i="1"/>
  <c r="G826" i="1"/>
  <c r="H826" i="1"/>
  <c r="I826" i="1"/>
  <c r="J826" i="1"/>
  <c r="K826" i="1"/>
  <c r="L826" i="1"/>
  <c r="M826" i="1"/>
  <c r="N826" i="1"/>
  <c r="O826" i="1"/>
  <c r="P826" i="1"/>
  <c r="Q826" i="1"/>
  <c r="R826" i="1"/>
  <c r="G827" i="1"/>
  <c r="H827" i="1"/>
  <c r="I827" i="1"/>
  <c r="J827" i="1"/>
  <c r="K827" i="1"/>
  <c r="L827" i="1"/>
  <c r="M827" i="1"/>
  <c r="N827" i="1"/>
  <c r="O827" i="1"/>
  <c r="P827" i="1"/>
  <c r="Q827" i="1"/>
  <c r="R827" i="1"/>
  <c r="G828" i="1"/>
  <c r="H828" i="1"/>
  <c r="I828" i="1"/>
  <c r="J828" i="1"/>
  <c r="K828" i="1"/>
  <c r="L828" i="1"/>
  <c r="M828" i="1"/>
  <c r="N828" i="1"/>
  <c r="O828" i="1"/>
  <c r="P828" i="1"/>
  <c r="Q828" i="1"/>
  <c r="R828" i="1"/>
  <c r="G829" i="1"/>
  <c r="H829" i="1"/>
  <c r="I829" i="1"/>
  <c r="J829" i="1"/>
  <c r="K829" i="1"/>
  <c r="L829" i="1"/>
  <c r="M829" i="1"/>
  <c r="N829" i="1"/>
  <c r="O829" i="1"/>
  <c r="P829" i="1"/>
  <c r="Q829" i="1"/>
  <c r="R829" i="1"/>
  <c r="G830" i="1"/>
  <c r="H830" i="1"/>
  <c r="I830" i="1"/>
  <c r="J830" i="1"/>
  <c r="K830" i="1"/>
  <c r="L830" i="1"/>
  <c r="M830" i="1"/>
  <c r="N830" i="1"/>
  <c r="O830" i="1"/>
  <c r="P830" i="1"/>
  <c r="Q830" i="1"/>
  <c r="R830" i="1"/>
  <c r="G831" i="1"/>
  <c r="H831" i="1"/>
  <c r="I831" i="1"/>
  <c r="J831" i="1"/>
  <c r="K831" i="1"/>
  <c r="L831" i="1"/>
  <c r="M831" i="1"/>
  <c r="N831" i="1"/>
  <c r="O831" i="1"/>
  <c r="P831" i="1"/>
  <c r="Q831" i="1"/>
  <c r="R831" i="1"/>
  <c r="G832" i="1"/>
  <c r="H832" i="1"/>
  <c r="I832" i="1"/>
  <c r="J832" i="1"/>
  <c r="K832" i="1"/>
  <c r="L832" i="1"/>
  <c r="M832" i="1"/>
  <c r="N832" i="1"/>
  <c r="O832" i="1"/>
  <c r="P832" i="1"/>
  <c r="Q832" i="1"/>
  <c r="R832" i="1"/>
  <c r="G833" i="1"/>
  <c r="H833" i="1"/>
  <c r="I833" i="1"/>
  <c r="J833" i="1"/>
  <c r="K833" i="1"/>
  <c r="L833" i="1"/>
  <c r="M833" i="1"/>
  <c r="N833" i="1"/>
  <c r="O833" i="1"/>
  <c r="P833" i="1"/>
  <c r="Q833" i="1"/>
  <c r="R833" i="1"/>
  <c r="G834" i="1"/>
  <c r="H834" i="1"/>
  <c r="I834" i="1"/>
  <c r="J834" i="1"/>
  <c r="K834" i="1"/>
  <c r="L834" i="1"/>
  <c r="M834" i="1"/>
  <c r="N834" i="1"/>
  <c r="O834" i="1"/>
  <c r="P834" i="1"/>
  <c r="Q834" i="1"/>
  <c r="R834" i="1"/>
  <c r="G835" i="1"/>
  <c r="H835" i="1"/>
  <c r="I835" i="1"/>
  <c r="J835" i="1"/>
  <c r="K835" i="1"/>
  <c r="L835" i="1"/>
  <c r="M835" i="1"/>
  <c r="N835" i="1"/>
  <c r="O835" i="1"/>
  <c r="P835" i="1"/>
  <c r="Q835" i="1"/>
  <c r="R835" i="1"/>
  <c r="G836" i="1"/>
  <c r="H836" i="1"/>
  <c r="I836" i="1"/>
  <c r="J836" i="1"/>
  <c r="K836" i="1"/>
  <c r="L836" i="1"/>
  <c r="M836" i="1"/>
  <c r="N836" i="1"/>
  <c r="O836" i="1"/>
  <c r="P836" i="1"/>
  <c r="Q836" i="1"/>
  <c r="R836" i="1"/>
  <c r="G837" i="1"/>
  <c r="H837" i="1"/>
  <c r="I837" i="1"/>
  <c r="J837" i="1"/>
  <c r="K837" i="1"/>
  <c r="L837" i="1"/>
  <c r="M837" i="1"/>
  <c r="N837" i="1"/>
  <c r="O837" i="1"/>
  <c r="P837" i="1"/>
  <c r="Q837" i="1"/>
  <c r="R837" i="1"/>
  <c r="G838" i="1"/>
  <c r="H838" i="1"/>
  <c r="I838" i="1"/>
  <c r="J838" i="1"/>
  <c r="K838" i="1"/>
  <c r="L838" i="1"/>
  <c r="M838" i="1"/>
  <c r="N838" i="1"/>
  <c r="O838" i="1"/>
  <c r="P838" i="1"/>
  <c r="Q838" i="1"/>
  <c r="R838" i="1"/>
  <c r="G839" i="1"/>
  <c r="H839" i="1"/>
  <c r="I839" i="1"/>
  <c r="J839" i="1"/>
  <c r="K839" i="1"/>
  <c r="L839" i="1"/>
  <c r="M839" i="1"/>
  <c r="N839" i="1"/>
  <c r="O839" i="1"/>
  <c r="P839" i="1"/>
  <c r="Q839" i="1"/>
  <c r="R839" i="1"/>
  <c r="G840" i="1"/>
  <c r="H840" i="1"/>
  <c r="I840" i="1"/>
  <c r="J840" i="1"/>
  <c r="K840" i="1"/>
  <c r="L840" i="1"/>
  <c r="M840" i="1"/>
  <c r="N840" i="1"/>
  <c r="O840" i="1"/>
  <c r="P840" i="1"/>
  <c r="Q840" i="1"/>
  <c r="R840" i="1"/>
  <c r="G841" i="1"/>
  <c r="H841" i="1"/>
  <c r="I841" i="1"/>
  <c r="J841" i="1"/>
  <c r="K841" i="1"/>
  <c r="L841" i="1"/>
  <c r="M841" i="1"/>
  <c r="N841" i="1"/>
  <c r="O841" i="1"/>
  <c r="P841" i="1"/>
  <c r="Q841" i="1"/>
  <c r="R841" i="1"/>
  <c r="G842" i="1"/>
  <c r="H842" i="1"/>
  <c r="I842" i="1"/>
  <c r="J842" i="1"/>
  <c r="K842" i="1"/>
  <c r="L842" i="1"/>
  <c r="M842" i="1"/>
  <c r="N842" i="1"/>
  <c r="O842" i="1"/>
  <c r="P842" i="1"/>
  <c r="Q842" i="1"/>
  <c r="R842" i="1"/>
  <c r="G843" i="1"/>
  <c r="H843" i="1"/>
  <c r="I843" i="1"/>
  <c r="J843" i="1"/>
  <c r="K843" i="1"/>
  <c r="L843" i="1"/>
  <c r="M843" i="1"/>
  <c r="N843" i="1"/>
  <c r="O843" i="1"/>
  <c r="P843" i="1"/>
  <c r="Q843" i="1"/>
  <c r="R843" i="1"/>
  <c r="G844" i="1"/>
  <c r="H844" i="1"/>
  <c r="I844" i="1"/>
  <c r="J844" i="1"/>
  <c r="K844" i="1"/>
  <c r="L844" i="1"/>
  <c r="M844" i="1"/>
  <c r="N844" i="1"/>
  <c r="O844" i="1"/>
  <c r="P844" i="1"/>
  <c r="Q844" i="1"/>
  <c r="R844" i="1"/>
  <c r="G845" i="1"/>
  <c r="H845" i="1"/>
  <c r="I845" i="1"/>
  <c r="J845" i="1"/>
  <c r="K845" i="1"/>
  <c r="L845" i="1"/>
  <c r="M845" i="1"/>
  <c r="N845" i="1"/>
  <c r="O845" i="1"/>
  <c r="P845" i="1"/>
  <c r="Q845" i="1"/>
  <c r="R845" i="1"/>
  <c r="G846" i="1"/>
  <c r="H846" i="1"/>
  <c r="I846" i="1"/>
  <c r="J846" i="1"/>
  <c r="K846" i="1"/>
  <c r="L846" i="1"/>
  <c r="M846" i="1"/>
  <c r="N846" i="1"/>
  <c r="O846" i="1"/>
  <c r="P846" i="1"/>
  <c r="Q846" i="1"/>
  <c r="R846" i="1"/>
  <c r="G847" i="1"/>
  <c r="H847" i="1"/>
  <c r="I847" i="1"/>
  <c r="J847" i="1"/>
  <c r="K847" i="1"/>
  <c r="L847" i="1"/>
  <c r="M847" i="1"/>
  <c r="N847" i="1"/>
  <c r="O847" i="1"/>
  <c r="P847" i="1"/>
  <c r="Q847" i="1"/>
  <c r="R847" i="1"/>
  <c r="G848" i="1"/>
  <c r="H848" i="1"/>
  <c r="I848" i="1"/>
  <c r="J848" i="1"/>
  <c r="K848" i="1"/>
  <c r="L848" i="1"/>
  <c r="M848" i="1"/>
  <c r="N848" i="1"/>
  <c r="O848" i="1"/>
  <c r="P848" i="1"/>
  <c r="Q848" i="1"/>
  <c r="R848" i="1"/>
  <c r="G849" i="1"/>
  <c r="H849" i="1"/>
  <c r="I849" i="1"/>
  <c r="J849" i="1"/>
  <c r="K849" i="1"/>
  <c r="L849" i="1"/>
  <c r="M849" i="1"/>
  <c r="N849" i="1"/>
  <c r="O849" i="1"/>
  <c r="P849" i="1"/>
  <c r="Q849" i="1"/>
  <c r="R849" i="1"/>
  <c r="G850" i="1"/>
  <c r="H850" i="1"/>
  <c r="I850" i="1"/>
  <c r="J850" i="1"/>
  <c r="K850" i="1"/>
  <c r="L850" i="1"/>
  <c r="M850" i="1"/>
  <c r="N850" i="1"/>
  <c r="O850" i="1"/>
  <c r="P850" i="1"/>
  <c r="Q850" i="1"/>
  <c r="R850" i="1"/>
  <c r="G851" i="1"/>
  <c r="H851" i="1"/>
  <c r="I851" i="1"/>
  <c r="J851" i="1"/>
  <c r="K851" i="1"/>
  <c r="L851" i="1"/>
  <c r="M851" i="1"/>
  <c r="N851" i="1"/>
  <c r="O851" i="1"/>
  <c r="P851" i="1"/>
  <c r="Q851" i="1"/>
  <c r="R851" i="1"/>
  <c r="G852" i="1"/>
  <c r="H852" i="1"/>
  <c r="I852" i="1"/>
  <c r="J852" i="1"/>
  <c r="K852" i="1"/>
  <c r="L852" i="1"/>
  <c r="M852" i="1"/>
  <c r="N852" i="1"/>
  <c r="O852" i="1"/>
  <c r="P852" i="1"/>
  <c r="Q852" i="1"/>
  <c r="R852" i="1"/>
  <c r="G853" i="1"/>
  <c r="H853" i="1"/>
  <c r="I853" i="1"/>
  <c r="J853" i="1"/>
  <c r="K853" i="1"/>
  <c r="L853" i="1"/>
  <c r="M853" i="1"/>
  <c r="N853" i="1"/>
  <c r="O853" i="1"/>
  <c r="P853" i="1"/>
  <c r="Q853" i="1"/>
  <c r="R853" i="1"/>
  <c r="G854" i="1"/>
  <c r="H854" i="1"/>
  <c r="I854" i="1"/>
  <c r="J854" i="1"/>
  <c r="K854" i="1"/>
  <c r="L854" i="1"/>
  <c r="M854" i="1"/>
  <c r="N854" i="1"/>
  <c r="O854" i="1"/>
  <c r="P854" i="1"/>
  <c r="Q854" i="1"/>
  <c r="R854" i="1"/>
  <c r="G855" i="1"/>
  <c r="H855" i="1"/>
  <c r="I855" i="1"/>
  <c r="J855" i="1"/>
  <c r="K855" i="1"/>
  <c r="L855" i="1"/>
  <c r="M855" i="1"/>
  <c r="N855" i="1"/>
  <c r="O855" i="1"/>
  <c r="P855" i="1"/>
  <c r="Q855" i="1"/>
  <c r="R855" i="1"/>
  <c r="G856" i="1"/>
  <c r="H856" i="1"/>
  <c r="I856" i="1"/>
  <c r="J856" i="1"/>
  <c r="K856" i="1"/>
  <c r="L856" i="1"/>
  <c r="M856" i="1"/>
  <c r="N856" i="1"/>
  <c r="O856" i="1"/>
  <c r="P856" i="1"/>
  <c r="Q856" i="1"/>
  <c r="R856" i="1"/>
  <c r="G857" i="1"/>
  <c r="H857" i="1"/>
  <c r="I857" i="1"/>
  <c r="J857" i="1"/>
  <c r="K857" i="1"/>
  <c r="L857" i="1"/>
  <c r="M857" i="1"/>
  <c r="N857" i="1"/>
  <c r="O857" i="1"/>
  <c r="P857" i="1"/>
  <c r="Q857" i="1"/>
  <c r="R857" i="1"/>
  <c r="G858" i="1"/>
  <c r="H858" i="1"/>
  <c r="I858" i="1"/>
  <c r="J858" i="1"/>
  <c r="K858" i="1"/>
  <c r="L858" i="1"/>
  <c r="M858" i="1"/>
  <c r="N858" i="1"/>
  <c r="O858" i="1"/>
  <c r="P858" i="1"/>
  <c r="Q858" i="1"/>
  <c r="R858" i="1"/>
  <c r="G859" i="1"/>
  <c r="H859" i="1"/>
  <c r="I859" i="1"/>
  <c r="J859" i="1"/>
  <c r="K859" i="1"/>
  <c r="L859" i="1"/>
  <c r="M859" i="1"/>
  <c r="N859" i="1"/>
  <c r="O859" i="1"/>
  <c r="P859" i="1"/>
  <c r="Q859" i="1"/>
  <c r="R859" i="1"/>
  <c r="G860" i="1"/>
  <c r="H860" i="1"/>
  <c r="I860" i="1"/>
  <c r="J860" i="1"/>
  <c r="K860" i="1"/>
  <c r="L860" i="1"/>
  <c r="M860" i="1"/>
  <c r="N860" i="1"/>
  <c r="O860" i="1"/>
  <c r="P860" i="1"/>
  <c r="Q860" i="1"/>
  <c r="R860" i="1"/>
  <c r="G861" i="1"/>
  <c r="H861" i="1"/>
  <c r="I861" i="1"/>
  <c r="J861" i="1"/>
  <c r="K861" i="1"/>
  <c r="L861" i="1"/>
  <c r="M861" i="1"/>
  <c r="N861" i="1"/>
  <c r="O861" i="1"/>
  <c r="P861" i="1"/>
  <c r="Q861" i="1"/>
  <c r="R861" i="1"/>
  <c r="G862" i="1"/>
  <c r="H862" i="1"/>
  <c r="I862" i="1"/>
  <c r="J862" i="1"/>
  <c r="K862" i="1"/>
  <c r="L862" i="1"/>
  <c r="M862" i="1"/>
  <c r="N862" i="1"/>
  <c r="O862" i="1"/>
  <c r="P862" i="1"/>
  <c r="Q862" i="1"/>
  <c r="R862" i="1"/>
  <c r="G863" i="1"/>
  <c r="H863" i="1"/>
  <c r="I863" i="1"/>
  <c r="J863" i="1"/>
  <c r="K863" i="1"/>
  <c r="L863" i="1"/>
  <c r="M863" i="1"/>
  <c r="N863" i="1"/>
  <c r="O863" i="1"/>
  <c r="P863" i="1"/>
  <c r="Q863" i="1"/>
  <c r="R863" i="1"/>
  <c r="G864" i="1"/>
  <c r="H864" i="1"/>
  <c r="I864" i="1"/>
  <c r="J864" i="1"/>
  <c r="K864" i="1"/>
  <c r="L864" i="1"/>
  <c r="M864" i="1"/>
  <c r="N864" i="1"/>
  <c r="O864" i="1"/>
  <c r="P864" i="1"/>
  <c r="Q864" i="1"/>
  <c r="R864" i="1"/>
  <c r="G865" i="1"/>
  <c r="H865" i="1"/>
  <c r="I865" i="1"/>
  <c r="J865" i="1"/>
  <c r="K865" i="1"/>
  <c r="L865" i="1"/>
  <c r="M865" i="1"/>
  <c r="N865" i="1"/>
  <c r="O865" i="1"/>
  <c r="P865" i="1"/>
  <c r="Q865" i="1"/>
  <c r="R865" i="1"/>
  <c r="G866" i="1"/>
  <c r="H866" i="1"/>
  <c r="I866" i="1"/>
  <c r="J866" i="1"/>
  <c r="K866" i="1"/>
  <c r="L866" i="1"/>
  <c r="M866" i="1"/>
  <c r="N866" i="1"/>
  <c r="O866" i="1"/>
  <c r="P866" i="1"/>
  <c r="Q866" i="1"/>
  <c r="R866" i="1"/>
  <c r="G867" i="1"/>
  <c r="H867" i="1"/>
  <c r="I867" i="1"/>
  <c r="J867" i="1"/>
  <c r="K867" i="1"/>
  <c r="L867" i="1"/>
  <c r="M867" i="1"/>
  <c r="N867" i="1"/>
  <c r="O867" i="1"/>
  <c r="P867" i="1"/>
  <c r="Q867" i="1"/>
  <c r="R867" i="1"/>
  <c r="G868" i="1"/>
  <c r="H868" i="1"/>
  <c r="I868" i="1"/>
  <c r="J868" i="1"/>
  <c r="K868" i="1"/>
  <c r="L868" i="1"/>
  <c r="M868" i="1"/>
  <c r="N868" i="1"/>
  <c r="O868" i="1"/>
  <c r="P868" i="1"/>
  <c r="Q868" i="1"/>
  <c r="R868" i="1"/>
  <c r="G869" i="1"/>
  <c r="H869" i="1"/>
  <c r="I869" i="1"/>
  <c r="J869" i="1"/>
  <c r="K869" i="1"/>
  <c r="L869" i="1"/>
  <c r="M869" i="1"/>
  <c r="N869" i="1"/>
  <c r="O869" i="1"/>
  <c r="P869" i="1"/>
  <c r="Q869" i="1"/>
  <c r="R869" i="1"/>
  <c r="G870" i="1"/>
  <c r="H870" i="1"/>
  <c r="I870" i="1"/>
  <c r="J870" i="1"/>
  <c r="K870" i="1"/>
  <c r="L870" i="1"/>
  <c r="M870" i="1"/>
  <c r="N870" i="1"/>
  <c r="O870" i="1"/>
  <c r="P870" i="1"/>
  <c r="Q870" i="1"/>
  <c r="R870" i="1"/>
  <c r="G871" i="1"/>
  <c r="H871" i="1"/>
  <c r="I871" i="1"/>
  <c r="J871" i="1"/>
  <c r="K871" i="1"/>
  <c r="L871" i="1"/>
  <c r="M871" i="1"/>
  <c r="N871" i="1"/>
  <c r="O871" i="1"/>
  <c r="P871" i="1"/>
  <c r="Q871" i="1"/>
  <c r="R871" i="1"/>
  <c r="G872" i="1"/>
  <c r="H872" i="1"/>
  <c r="I872" i="1"/>
  <c r="J872" i="1"/>
  <c r="K872" i="1"/>
  <c r="L872" i="1"/>
  <c r="M872" i="1"/>
  <c r="N872" i="1"/>
  <c r="O872" i="1"/>
  <c r="P872" i="1"/>
  <c r="Q872" i="1"/>
  <c r="R872" i="1"/>
  <c r="G873" i="1"/>
  <c r="H873" i="1"/>
  <c r="I873" i="1"/>
  <c r="J873" i="1"/>
  <c r="K873" i="1"/>
  <c r="L873" i="1"/>
  <c r="M873" i="1"/>
  <c r="N873" i="1"/>
  <c r="O873" i="1"/>
  <c r="P873" i="1"/>
  <c r="Q873" i="1"/>
  <c r="R873" i="1"/>
  <c r="G874" i="1"/>
  <c r="H874" i="1"/>
  <c r="I874" i="1"/>
  <c r="J874" i="1"/>
  <c r="K874" i="1"/>
  <c r="L874" i="1"/>
  <c r="M874" i="1"/>
  <c r="N874" i="1"/>
  <c r="O874" i="1"/>
  <c r="P874" i="1"/>
  <c r="Q874" i="1"/>
  <c r="R874" i="1"/>
  <c r="G875" i="1"/>
  <c r="H875" i="1"/>
  <c r="I875" i="1"/>
  <c r="J875" i="1"/>
  <c r="K875" i="1"/>
  <c r="L875" i="1"/>
  <c r="M875" i="1"/>
  <c r="N875" i="1"/>
  <c r="O875" i="1"/>
  <c r="P875" i="1"/>
  <c r="Q875" i="1"/>
  <c r="R875" i="1"/>
  <c r="G876" i="1"/>
  <c r="H876" i="1"/>
  <c r="I876" i="1"/>
  <c r="J876" i="1"/>
  <c r="K876" i="1"/>
  <c r="L876" i="1"/>
  <c r="M876" i="1"/>
  <c r="N876" i="1"/>
  <c r="O876" i="1"/>
  <c r="P876" i="1"/>
  <c r="Q876" i="1"/>
  <c r="R876" i="1"/>
  <c r="G877" i="1"/>
  <c r="H877" i="1"/>
  <c r="I877" i="1"/>
  <c r="J877" i="1"/>
  <c r="K877" i="1"/>
  <c r="L877" i="1"/>
  <c r="M877" i="1"/>
  <c r="N877" i="1"/>
  <c r="O877" i="1"/>
  <c r="P877" i="1"/>
  <c r="Q877" i="1"/>
  <c r="R877" i="1"/>
  <c r="G878" i="1"/>
  <c r="H878" i="1"/>
  <c r="I878" i="1"/>
  <c r="J878" i="1"/>
  <c r="K878" i="1"/>
  <c r="L878" i="1"/>
  <c r="M878" i="1"/>
  <c r="N878" i="1"/>
  <c r="O878" i="1"/>
  <c r="P878" i="1"/>
  <c r="Q878" i="1"/>
  <c r="R878" i="1"/>
  <c r="G879" i="1"/>
  <c r="H879" i="1"/>
  <c r="I879" i="1"/>
  <c r="J879" i="1"/>
  <c r="K879" i="1"/>
  <c r="L879" i="1"/>
  <c r="M879" i="1"/>
  <c r="N879" i="1"/>
  <c r="O879" i="1"/>
  <c r="P879" i="1"/>
  <c r="Q879" i="1"/>
  <c r="R879" i="1"/>
  <c r="G880" i="1"/>
  <c r="H880" i="1"/>
  <c r="I880" i="1"/>
  <c r="J880" i="1"/>
  <c r="K880" i="1"/>
  <c r="L880" i="1"/>
  <c r="M880" i="1"/>
  <c r="N880" i="1"/>
  <c r="O880" i="1"/>
  <c r="P880" i="1"/>
  <c r="Q880" i="1"/>
  <c r="R880" i="1"/>
  <c r="G881" i="1"/>
  <c r="H881" i="1"/>
  <c r="I881" i="1"/>
  <c r="J881" i="1"/>
  <c r="K881" i="1"/>
  <c r="L881" i="1"/>
  <c r="M881" i="1"/>
  <c r="N881" i="1"/>
  <c r="O881" i="1"/>
  <c r="P881" i="1"/>
  <c r="Q881" i="1"/>
  <c r="R881" i="1"/>
  <c r="G882" i="1"/>
  <c r="H882" i="1"/>
  <c r="I882" i="1"/>
  <c r="J882" i="1"/>
  <c r="K882" i="1"/>
  <c r="L882" i="1"/>
  <c r="M882" i="1"/>
  <c r="N882" i="1"/>
  <c r="O882" i="1"/>
  <c r="P882" i="1"/>
  <c r="Q882" i="1"/>
  <c r="R882" i="1"/>
  <c r="G883" i="1"/>
  <c r="H883" i="1"/>
  <c r="I883" i="1"/>
  <c r="J883" i="1"/>
  <c r="K883" i="1"/>
  <c r="L883" i="1"/>
  <c r="M883" i="1"/>
  <c r="N883" i="1"/>
  <c r="O883" i="1"/>
  <c r="P883" i="1"/>
  <c r="Q883" i="1"/>
  <c r="R883" i="1"/>
  <c r="G884" i="1"/>
  <c r="H884" i="1"/>
  <c r="I884" i="1"/>
  <c r="J884" i="1"/>
  <c r="K884" i="1"/>
  <c r="L884" i="1"/>
  <c r="M884" i="1"/>
  <c r="N884" i="1"/>
  <c r="O884" i="1"/>
  <c r="P884" i="1"/>
  <c r="Q884" i="1"/>
  <c r="R884" i="1"/>
  <c r="G885" i="1"/>
  <c r="H885" i="1"/>
  <c r="I885" i="1"/>
  <c r="J885" i="1"/>
  <c r="K885" i="1"/>
  <c r="L885" i="1"/>
  <c r="M885" i="1"/>
  <c r="N885" i="1"/>
  <c r="O885" i="1"/>
  <c r="P885" i="1"/>
  <c r="Q885" i="1"/>
  <c r="R885" i="1"/>
  <c r="G886" i="1"/>
  <c r="H886" i="1"/>
  <c r="I886" i="1"/>
  <c r="J886" i="1"/>
  <c r="K886" i="1"/>
  <c r="L886" i="1"/>
  <c r="M886" i="1"/>
  <c r="N886" i="1"/>
  <c r="O886" i="1"/>
  <c r="P886" i="1"/>
  <c r="Q886" i="1"/>
  <c r="R886" i="1"/>
  <c r="G887" i="1"/>
  <c r="H887" i="1"/>
  <c r="I887" i="1"/>
  <c r="J887" i="1"/>
  <c r="K887" i="1"/>
  <c r="L887" i="1"/>
  <c r="M887" i="1"/>
  <c r="N887" i="1"/>
  <c r="O887" i="1"/>
  <c r="P887" i="1"/>
  <c r="Q887" i="1"/>
  <c r="R887" i="1"/>
  <c r="G888" i="1"/>
  <c r="H888" i="1"/>
  <c r="I888" i="1"/>
  <c r="J888" i="1"/>
  <c r="K888" i="1"/>
  <c r="L888" i="1"/>
  <c r="M888" i="1"/>
  <c r="N888" i="1"/>
  <c r="O888" i="1"/>
  <c r="P888" i="1"/>
  <c r="Q888" i="1"/>
  <c r="R888" i="1"/>
  <c r="G889" i="1"/>
  <c r="H889" i="1"/>
  <c r="I889" i="1"/>
  <c r="J889" i="1"/>
  <c r="K889" i="1"/>
  <c r="L889" i="1"/>
  <c r="M889" i="1"/>
  <c r="N889" i="1"/>
  <c r="O889" i="1"/>
  <c r="P889" i="1"/>
  <c r="Q889" i="1"/>
  <c r="R889" i="1"/>
  <c r="G890" i="1"/>
  <c r="H890" i="1"/>
  <c r="I890" i="1"/>
  <c r="J890" i="1"/>
  <c r="K890" i="1"/>
  <c r="L890" i="1"/>
  <c r="M890" i="1"/>
  <c r="N890" i="1"/>
  <c r="O890" i="1"/>
  <c r="P890" i="1"/>
  <c r="Q890" i="1"/>
  <c r="R890" i="1"/>
  <c r="G891" i="1"/>
  <c r="H891" i="1"/>
  <c r="I891" i="1"/>
  <c r="J891" i="1"/>
  <c r="K891" i="1"/>
  <c r="L891" i="1"/>
  <c r="M891" i="1"/>
  <c r="N891" i="1"/>
  <c r="O891" i="1"/>
  <c r="P891" i="1"/>
  <c r="Q891" i="1"/>
  <c r="R891" i="1"/>
  <c r="G892" i="1"/>
  <c r="H892" i="1"/>
  <c r="I892" i="1"/>
  <c r="J892" i="1"/>
  <c r="K892" i="1"/>
  <c r="L892" i="1"/>
  <c r="M892" i="1"/>
  <c r="N892" i="1"/>
  <c r="O892" i="1"/>
  <c r="P892" i="1"/>
  <c r="Q892" i="1"/>
  <c r="R892" i="1"/>
  <c r="G893" i="1"/>
  <c r="H893" i="1"/>
  <c r="I893" i="1"/>
  <c r="J893" i="1"/>
  <c r="K893" i="1"/>
  <c r="L893" i="1"/>
  <c r="M893" i="1"/>
  <c r="N893" i="1"/>
  <c r="O893" i="1"/>
  <c r="P893" i="1"/>
  <c r="Q893" i="1"/>
  <c r="R893" i="1"/>
  <c r="G894" i="1"/>
  <c r="H894" i="1"/>
  <c r="I894" i="1"/>
  <c r="J894" i="1"/>
  <c r="K894" i="1"/>
  <c r="L894" i="1"/>
  <c r="M894" i="1"/>
  <c r="N894" i="1"/>
  <c r="O894" i="1"/>
  <c r="P894" i="1"/>
  <c r="Q894" i="1"/>
  <c r="R894" i="1"/>
  <c r="G895" i="1"/>
  <c r="H895" i="1"/>
  <c r="I895" i="1"/>
  <c r="J895" i="1"/>
  <c r="K895" i="1"/>
  <c r="L895" i="1"/>
  <c r="M895" i="1"/>
  <c r="N895" i="1"/>
  <c r="O895" i="1"/>
  <c r="P895" i="1"/>
  <c r="Q895" i="1"/>
  <c r="R895" i="1"/>
  <c r="G896" i="1"/>
  <c r="H896" i="1"/>
  <c r="I896" i="1"/>
  <c r="J896" i="1"/>
  <c r="K896" i="1"/>
  <c r="L896" i="1"/>
  <c r="M896" i="1"/>
  <c r="N896" i="1"/>
  <c r="O896" i="1"/>
  <c r="P896" i="1"/>
  <c r="Q896" i="1"/>
  <c r="R896" i="1"/>
  <c r="G897" i="1"/>
  <c r="H897" i="1"/>
  <c r="I897" i="1"/>
  <c r="J897" i="1"/>
  <c r="K897" i="1"/>
  <c r="L897" i="1"/>
  <c r="M897" i="1"/>
  <c r="N897" i="1"/>
  <c r="O897" i="1"/>
  <c r="P897" i="1"/>
  <c r="Q897" i="1"/>
  <c r="R897" i="1"/>
  <c r="G898" i="1"/>
  <c r="H898" i="1"/>
  <c r="I898" i="1"/>
  <c r="J898" i="1"/>
  <c r="K898" i="1"/>
  <c r="L898" i="1"/>
  <c r="M898" i="1"/>
  <c r="N898" i="1"/>
  <c r="O898" i="1"/>
  <c r="P898" i="1"/>
  <c r="Q898" i="1"/>
  <c r="R898" i="1"/>
  <c r="G899" i="1"/>
  <c r="H899" i="1"/>
  <c r="I899" i="1"/>
  <c r="J899" i="1"/>
  <c r="K899" i="1"/>
  <c r="L899" i="1"/>
  <c r="M899" i="1"/>
  <c r="N899" i="1"/>
  <c r="O899" i="1"/>
  <c r="P899" i="1"/>
  <c r="Q899" i="1"/>
  <c r="R899" i="1"/>
  <c r="G900" i="1"/>
  <c r="H900" i="1"/>
  <c r="I900" i="1"/>
  <c r="J900" i="1"/>
  <c r="K900" i="1"/>
  <c r="L900" i="1"/>
  <c r="M900" i="1"/>
  <c r="N900" i="1"/>
  <c r="O900" i="1"/>
  <c r="P900" i="1"/>
  <c r="Q900" i="1"/>
  <c r="R900" i="1"/>
  <c r="G901" i="1"/>
  <c r="H901" i="1"/>
  <c r="I901" i="1"/>
  <c r="J901" i="1"/>
  <c r="K901" i="1"/>
  <c r="L901" i="1"/>
  <c r="M901" i="1"/>
  <c r="N901" i="1"/>
  <c r="O901" i="1"/>
  <c r="P901" i="1"/>
  <c r="Q901" i="1"/>
  <c r="R901" i="1"/>
  <c r="G902" i="1"/>
  <c r="H902" i="1"/>
  <c r="I902" i="1"/>
  <c r="J902" i="1"/>
  <c r="K902" i="1"/>
  <c r="L902" i="1"/>
  <c r="M902" i="1"/>
  <c r="N902" i="1"/>
  <c r="O902" i="1"/>
  <c r="P902" i="1"/>
  <c r="Q902" i="1"/>
  <c r="R902" i="1"/>
  <c r="G903" i="1"/>
  <c r="H903" i="1"/>
  <c r="I903" i="1"/>
  <c r="J903" i="1"/>
  <c r="K903" i="1"/>
  <c r="L903" i="1"/>
  <c r="M903" i="1"/>
  <c r="N903" i="1"/>
  <c r="O903" i="1"/>
  <c r="P903" i="1"/>
  <c r="Q903" i="1"/>
  <c r="R903" i="1"/>
  <c r="G904" i="1"/>
  <c r="H904" i="1"/>
  <c r="I904" i="1"/>
  <c r="J904" i="1"/>
  <c r="K904" i="1"/>
  <c r="L904" i="1"/>
  <c r="M904" i="1"/>
  <c r="N904" i="1"/>
  <c r="O904" i="1"/>
  <c r="P904" i="1"/>
  <c r="Q904" i="1"/>
  <c r="R904" i="1"/>
  <c r="G905" i="1"/>
  <c r="H905" i="1"/>
  <c r="I905" i="1"/>
  <c r="J905" i="1"/>
  <c r="K905" i="1"/>
  <c r="L905" i="1"/>
  <c r="M905" i="1"/>
  <c r="N905" i="1"/>
  <c r="O905" i="1"/>
  <c r="P905" i="1"/>
  <c r="Q905" i="1"/>
  <c r="R905" i="1"/>
  <c r="G906" i="1"/>
  <c r="H906" i="1"/>
  <c r="I906" i="1"/>
  <c r="J906" i="1"/>
  <c r="K906" i="1"/>
  <c r="L906" i="1"/>
  <c r="M906" i="1"/>
  <c r="N906" i="1"/>
  <c r="O906" i="1"/>
  <c r="P906" i="1"/>
  <c r="Q906" i="1"/>
  <c r="R906" i="1"/>
  <c r="G907" i="1"/>
  <c r="H907" i="1"/>
  <c r="I907" i="1"/>
  <c r="J907" i="1"/>
  <c r="K907" i="1"/>
  <c r="L907" i="1"/>
  <c r="M907" i="1"/>
  <c r="N907" i="1"/>
  <c r="O907" i="1"/>
  <c r="P907" i="1"/>
  <c r="Q907" i="1"/>
  <c r="R907" i="1"/>
  <c r="G908" i="1"/>
  <c r="H908" i="1"/>
  <c r="I908" i="1"/>
  <c r="J908" i="1"/>
  <c r="K908" i="1"/>
  <c r="L908" i="1"/>
  <c r="M908" i="1"/>
  <c r="N908" i="1"/>
  <c r="O908" i="1"/>
  <c r="P908" i="1"/>
  <c r="Q908" i="1"/>
  <c r="R908" i="1"/>
  <c r="G909" i="1"/>
  <c r="H909" i="1"/>
  <c r="I909" i="1"/>
  <c r="J909" i="1"/>
  <c r="K909" i="1"/>
  <c r="L909" i="1"/>
  <c r="M909" i="1"/>
  <c r="N909" i="1"/>
  <c r="O909" i="1"/>
  <c r="P909" i="1"/>
  <c r="Q909" i="1"/>
  <c r="R909" i="1"/>
  <c r="G910" i="1"/>
  <c r="H910" i="1"/>
  <c r="I910" i="1"/>
  <c r="J910" i="1"/>
  <c r="K910" i="1"/>
  <c r="L910" i="1"/>
  <c r="M910" i="1"/>
  <c r="N910" i="1"/>
  <c r="O910" i="1"/>
  <c r="P910" i="1"/>
  <c r="Q910" i="1"/>
  <c r="R910" i="1"/>
  <c r="G911" i="1"/>
  <c r="H911" i="1"/>
  <c r="I911" i="1"/>
  <c r="J911" i="1"/>
  <c r="K911" i="1"/>
  <c r="L911" i="1"/>
  <c r="M911" i="1"/>
  <c r="N911" i="1"/>
  <c r="O911" i="1"/>
  <c r="P911" i="1"/>
  <c r="Q911" i="1"/>
  <c r="R911" i="1"/>
  <c r="G912" i="1"/>
  <c r="H912" i="1"/>
  <c r="I912" i="1"/>
  <c r="J912" i="1"/>
  <c r="K912" i="1"/>
  <c r="L912" i="1"/>
  <c r="M912" i="1"/>
  <c r="N912" i="1"/>
  <c r="O912" i="1"/>
  <c r="P912" i="1"/>
  <c r="Q912" i="1"/>
  <c r="R912" i="1"/>
  <c r="G913" i="1"/>
  <c r="H913" i="1"/>
  <c r="I913" i="1"/>
  <c r="J913" i="1"/>
  <c r="K913" i="1"/>
  <c r="L913" i="1"/>
  <c r="M913" i="1"/>
  <c r="N913" i="1"/>
  <c r="O913" i="1"/>
  <c r="P913" i="1"/>
  <c r="Q913" i="1"/>
  <c r="R913" i="1"/>
  <c r="G914" i="1"/>
  <c r="H914" i="1"/>
  <c r="I914" i="1"/>
  <c r="J914" i="1"/>
  <c r="K914" i="1"/>
  <c r="L914" i="1"/>
  <c r="M914" i="1"/>
  <c r="N914" i="1"/>
  <c r="O914" i="1"/>
  <c r="P914" i="1"/>
  <c r="Q914" i="1"/>
  <c r="R914" i="1"/>
  <c r="G915" i="1"/>
  <c r="H915" i="1"/>
  <c r="I915" i="1"/>
  <c r="J915" i="1"/>
  <c r="K915" i="1"/>
  <c r="L915" i="1"/>
  <c r="M915" i="1"/>
  <c r="N915" i="1"/>
  <c r="O915" i="1"/>
  <c r="P915" i="1"/>
  <c r="Q915" i="1"/>
  <c r="R915" i="1"/>
  <c r="G916" i="1"/>
  <c r="H916" i="1"/>
  <c r="I916" i="1"/>
  <c r="J916" i="1"/>
  <c r="K916" i="1"/>
  <c r="L916" i="1"/>
  <c r="M916" i="1"/>
  <c r="N916" i="1"/>
  <c r="O916" i="1"/>
  <c r="P916" i="1"/>
  <c r="Q916" i="1"/>
  <c r="R916" i="1"/>
  <c r="G917" i="1"/>
  <c r="H917" i="1"/>
  <c r="I917" i="1"/>
  <c r="J917" i="1"/>
  <c r="K917" i="1"/>
  <c r="L917" i="1"/>
  <c r="M917" i="1"/>
  <c r="N917" i="1"/>
  <c r="O917" i="1"/>
  <c r="P917" i="1"/>
  <c r="Q917" i="1"/>
  <c r="R917" i="1"/>
  <c r="G918" i="1"/>
  <c r="H918" i="1"/>
  <c r="I918" i="1"/>
  <c r="J918" i="1"/>
  <c r="K918" i="1"/>
  <c r="L918" i="1"/>
  <c r="M918" i="1"/>
  <c r="N918" i="1"/>
  <c r="O918" i="1"/>
  <c r="P918" i="1"/>
  <c r="Q918" i="1"/>
  <c r="R918" i="1"/>
  <c r="G919" i="1"/>
  <c r="H919" i="1"/>
  <c r="I919" i="1"/>
  <c r="J919" i="1"/>
  <c r="K919" i="1"/>
  <c r="L919" i="1"/>
  <c r="M919" i="1"/>
  <c r="N919" i="1"/>
  <c r="O919" i="1"/>
  <c r="P919" i="1"/>
  <c r="Q919" i="1"/>
  <c r="R919" i="1"/>
  <c r="G920" i="1"/>
  <c r="H920" i="1"/>
  <c r="I920" i="1"/>
  <c r="J920" i="1"/>
  <c r="K920" i="1"/>
  <c r="L920" i="1"/>
  <c r="M920" i="1"/>
  <c r="N920" i="1"/>
  <c r="O920" i="1"/>
  <c r="P920" i="1"/>
  <c r="Q920" i="1"/>
  <c r="R920" i="1"/>
  <c r="G921" i="1"/>
  <c r="H921" i="1"/>
  <c r="I921" i="1"/>
  <c r="J921" i="1"/>
  <c r="K921" i="1"/>
  <c r="L921" i="1"/>
  <c r="M921" i="1"/>
  <c r="N921" i="1"/>
  <c r="O921" i="1"/>
  <c r="P921" i="1"/>
  <c r="Q921" i="1"/>
  <c r="R921" i="1"/>
  <c r="G922" i="1"/>
  <c r="H922" i="1"/>
  <c r="I922" i="1"/>
  <c r="J922" i="1"/>
  <c r="K922" i="1"/>
  <c r="L922" i="1"/>
  <c r="M922" i="1"/>
  <c r="N922" i="1"/>
  <c r="O922" i="1"/>
  <c r="P922" i="1"/>
  <c r="Q922" i="1"/>
  <c r="R922" i="1"/>
  <c r="G923" i="1"/>
  <c r="H923" i="1"/>
  <c r="I923" i="1"/>
  <c r="J923" i="1"/>
  <c r="K923" i="1"/>
  <c r="L923" i="1"/>
  <c r="M923" i="1"/>
  <c r="N923" i="1"/>
  <c r="O923" i="1"/>
  <c r="P923" i="1"/>
  <c r="Q923" i="1"/>
  <c r="R923" i="1"/>
  <c r="G924" i="1"/>
  <c r="H924" i="1"/>
  <c r="I924" i="1"/>
  <c r="J924" i="1"/>
  <c r="K924" i="1"/>
  <c r="L924" i="1"/>
  <c r="M924" i="1"/>
  <c r="N924" i="1"/>
  <c r="O924" i="1"/>
  <c r="P924" i="1"/>
  <c r="Q924" i="1"/>
  <c r="R924" i="1"/>
  <c r="G925" i="1"/>
  <c r="H925" i="1"/>
  <c r="I925" i="1"/>
  <c r="J925" i="1"/>
  <c r="K925" i="1"/>
  <c r="L925" i="1"/>
  <c r="M925" i="1"/>
  <c r="N925" i="1"/>
  <c r="O925" i="1"/>
  <c r="P925" i="1"/>
  <c r="Q925" i="1"/>
  <c r="R925" i="1"/>
  <c r="G926" i="1"/>
  <c r="H926" i="1"/>
  <c r="I926" i="1"/>
  <c r="J926" i="1"/>
  <c r="K926" i="1"/>
  <c r="L926" i="1"/>
  <c r="M926" i="1"/>
  <c r="N926" i="1"/>
  <c r="O926" i="1"/>
  <c r="P926" i="1"/>
  <c r="Q926" i="1"/>
  <c r="R926" i="1"/>
  <c r="G927" i="1"/>
  <c r="H927" i="1"/>
  <c r="I927" i="1"/>
  <c r="J927" i="1"/>
  <c r="K927" i="1"/>
  <c r="L927" i="1"/>
  <c r="M927" i="1"/>
  <c r="N927" i="1"/>
  <c r="O927" i="1"/>
  <c r="P927" i="1"/>
  <c r="Q927" i="1"/>
  <c r="R927" i="1"/>
  <c r="G928" i="1"/>
  <c r="H928" i="1"/>
  <c r="I928" i="1"/>
  <c r="J928" i="1"/>
  <c r="K928" i="1"/>
  <c r="L928" i="1"/>
  <c r="M928" i="1"/>
  <c r="N928" i="1"/>
  <c r="O928" i="1"/>
  <c r="P928" i="1"/>
  <c r="Q928" i="1"/>
  <c r="R928" i="1"/>
  <c r="G929" i="1"/>
  <c r="H929" i="1"/>
  <c r="I929" i="1"/>
  <c r="J929" i="1"/>
  <c r="K929" i="1"/>
  <c r="L929" i="1"/>
  <c r="M929" i="1"/>
  <c r="N929" i="1"/>
  <c r="O929" i="1"/>
  <c r="P929" i="1"/>
  <c r="Q929" i="1"/>
  <c r="R929" i="1"/>
  <c r="G930" i="1"/>
  <c r="H930" i="1"/>
  <c r="I930" i="1"/>
  <c r="J930" i="1"/>
  <c r="K930" i="1"/>
  <c r="L930" i="1"/>
  <c r="M930" i="1"/>
  <c r="N930" i="1"/>
  <c r="O930" i="1"/>
  <c r="P930" i="1"/>
  <c r="Q930" i="1"/>
  <c r="R930" i="1"/>
  <c r="G931" i="1"/>
  <c r="H931" i="1"/>
  <c r="I931" i="1"/>
  <c r="J931" i="1"/>
  <c r="K931" i="1"/>
  <c r="L931" i="1"/>
  <c r="M931" i="1"/>
  <c r="N931" i="1"/>
  <c r="O931" i="1"/>
  <c r="P931" i="1"/>
  <c r="Q931" i="1"/>
  <c r="R931" i="1"/>
  <c r="G932" i="1"/>
  <c r="H932" i="1"/>
  <c r="I932" i="1"/>
  <c r="J932" i="1"/>
  <c r="K932" i="1"/>
  <c r="L932" i="1"/>
  <c r="M932" i="1"/>
  <c r="N932" i="1"/>
  <c r="O932" i="1"/>
  <c r="P932" i="1"/>
  <c r="Q932" i="1"/>
  <c r="R932" i="1"/>
  <c r="G933" i="1"/>
  <c r="H933" i="1"/>
  <c r="I933" i="1"/>
  <c r="J933" i="1"/>
  <c r="K933" i="1"/>
  <c r="L933" i="1"/>
  <c r="M933" i="1"/>
  <c r="N933" i="1"/>
  <c r="O933" i="1"/>
  <c r="P933" i="1"/>
  <c r="Q933" i="1"/>
  <c r="R933" i="1"/>
  <c r="G934" i="1"/>
  <c r="H934" i="1"/>
  <c r="I934" i="1"/>
  <c r="J934" i="1"/>
  <c r="K934" i="1"/>
  <c r="L934" i="1"/>
  <c r="M934" i="1"/>
  <c r="N934" i="1"/>
  <c r="O934" i="1"/>
  <c r="P934" i="1"/>
  <c r="Q934" i="1"/>
  <c r="R934" i="1"/>
  <c r="G935" i="1"/>
  <c r="H935" i="1"/>
  <c r="I935" i="1"/>
  <c r="J935" i="1"/>
  <c r="K935" i="1"/>
  <c r="L935" i="1"/>
  <c r="M935" i="1"/>
  <c r="N935" i="1"/>
  <c r="O935" i="1"/>
  <c r="P935" i="1"/>
  <c r="Q935" i="1"/>
  <c r="R935" i="1"/>
  <c r="G936" i="1"/>
  <c r="H936" i="1"/>
  <c r="I936" i="1"/>
  <c r="J936" i="1"/>
  <c r="K936" i="1"/>
  <c r="L936" i="1"/>
  <c r="M936" i="1"/>
  <c r="N936" i="1"/>
  <c r="O936" i="1"/>
  <c r="P936" i="1"/>
  <c r="Q936" i="1"/>
  <c r="R936" i="1"/>
  <c r="G937" i="1"/>
  <c r="H937" i="1"/>
  <c r="I937" i="1"/>
  <c r="J937" i="1"/>
  <c r="K937" i="1"/>
  <c r="L937" i="1"/>
  <c r="M937" i="1"/>
  <c r="N937" i="1"/>
  <c r="O937" i="1"/>
  <c r="P937" i="1"/>
  <c r="Q937" i="1"/>
  <c r="R937" i="1"/>
  <c r="G938" i="1"/>
  <c r="H938" i="1"/>
  <c r="I938" i="1"/>
  <c r="J938" i="1"/>
  <c r="K938" i="1"/>
  <c r="L938" i="1"/>
  <c r="M938" i="1"/>
  <c r="N938" i="1"/>
  <c r="O938" i="1"/>
  <c r="P938" i="1"/>
  <c r="Q938" i="1"/>
  <c r="R938" i="1"/>
  <c r="G939" i="1"/>
  <c r="H939" i="1"/>
  <c r="I939" i="1"/>
  <c r="J939" i="1"/>
  <c r="K939" i="1"/>
  <c r="L939" i="1"/>
  <c r="M939" i="1"/>
  <c r="N939" i="1"/>
  <c r="O939" i="1"/>
  <c r="P939" i="1"/>
  <c r="Q939" i="1"/>
  <c r="R939" i="1"/>
  <c r="G940" i="1"/>
  <c r="H940" i="1"/>
  <c r="I940" i="1"/>
  <c r="J940" i="1"/>
  <c r="K940" i="1"/>
  <c r="L940" i="1"/>
  <c r="M940" i="1"/>
  <c r="N940" i="1"/>
  <c r="O940" i="1"/>
  <c r="P940" i="1"/>
  <c r="Q940" i="1"/>
  <c r="R940" i="1"/>
  <c r="G941" i="1"/>
  <c r="H941" i="1"/>
  <c r="I941" i="1"/>
  <c r="J941" i="1"/>
  <c r="K941" i="1"/>
  <c r="L941" i="1"/>
  <c r="M941" i="1"/>
  <c r="N941" i="1"/>
  <c r="O941" i="1"/>
  <c r="P941" i="1"/>
  <c r="Q941" i="1"/>
  <c r="R941" i="1"/>
  <c r="G942" i="1"/>
  <c r="H942" i="1"/>
  <c r="I942" i="1"/>
  <c r="J942" i="1"/>
  <c r="K942" i="1"/>
  <c r="L942" i="1"/>
  <c r="M942" i="1"/>
  <c r="N942" i="1"/>
  <c r="O942" i="1"/>
  <c r="P942" i="1"/>
  <c r="Q942" i="1"/>
  <c r="R942" i="1"/>
  <c r="G943" i="1"/>
  <c r="H943" i="1"/>
  <c r="I943" i="1"/>
  <c r="J943" i="1"/>
  <c r="K943" i="1"/>
  <c r="L943" i="1"/>
  <c r="M943" i="1"/>
  <c r="N943" i="1"/>
  <c r="O943" i="1"/>
  <c r="P943" i="1"/>
  <c r="Q943" i="1"/>
  <c r="R943" i="1"/>
  <c r="G944" i="1"/>
  <c r="H944" i="1"/>
  <c r="I944" i="1"/>
  <c r="J944" i="1"/>
  <c r="K944" i="1"/>
  <c r="L944" i="1"/>
  <c r="M944" i="1"/>
  <c r="N944" i="1"/>
  <c r="O944" i="1"/>
  <c r="P944" i="1"/>
  <c r="Q944" i="1"/>
  <c r="R944" i="1"/>
  <c r="G945" i="1"/>
  <c r="H945" i="1"/>
  <c r="I945" i="1"/>
  <c r="J945" i="1"/>
  <c r="K945" i="1"/>
  <c r="L945" i="1"/>
  <c r="M945" i="1"/>
  <c r="N945" i="1"/>
  <c r="O945" i="1"/>
  <c r="P945" i="1"/>
  <c r="Q945" i="1"/>
  <c r="R945" i="1"/>
  <c r="G946" i="1"/>
  <c r="H946" i="1"/>
  <c r="I946" i="1"/>
  <c r="J946" i="1"/>
  <c r="K946" i="1"/>
  <c r="L946" i="1"/>
  <c r="M946" i="1"/>
  <c r="N946" i="1"/>
  <c r="O946" i="1"/>
  <c r="P946" i="1"/>
  <c r="Q946" i="1"/>
  <c r="R946" i="1"/>
  <c r="G947" i="1"/>
  <c r="H947" i="1"/>
  <c r="I947" i="1"/>
  <c r="J947" i="1"/>
  <c r="K947" i="1"/>
  <c r="L947" i="1"/>
  <c r="M947" i="1"/>
  <c r="N947" i="1"/>
  <c r="O947" i="1"/>
  <c r="P947" i="1"/>
  <c r="Q947" i="1"/>
  <c r="R947" i="1"/>
  <c r="G948" i="1"/>
  <c r="H948" i="1"/>
  <c r="I948" i="1"/>
  <c r="J948" i="1"/>
  <c r="K948" i="1"/>
  <c r="L948" i="1"/>
  <c r="M948" i="1"/>
  <c r="N948" i="1"/>
  <c r="O948" i="1"/>
  <c r="P948" i="1"/>
  <c r="Q948" i="1"/>
  <c r="R948" i="1"/>
  <c r="G949" i="1"/>
  <c r="H949" i="1"/>
  <c r="I949" i="1"/>
  <c r="J949" i="1"/>
  <c r="K949" i="1"/>
  <c r="L949" i="1"/>
  <c r="M949" i="1"/>
  <c r="N949" i="1"/>
  <c r="O949" i="1"/>
  <c r="P949" i="1"/>
  <c r="Q949" i="1"/>
  <c r="R949" i="1"/>
  <c r="G950" i="1"/>
  <c r="H950" i="1"/>
  <c r="I950" i="1"/>
  <c r="J950" i="1"/>
  <c r="K950" i="1"/>
  <c r="L950" i="1"/>
  <c r="M950" i="1"/>
  <c r="N950" i="1"/>
  <c r="O950" i="1"/>
  <c r="P950" i="1"/>
  <c r="Q950" i="1"/>
  <c r="R950" i="1"/>
  <c r="G951" i="1"/>
  <c r="H951" i="1"/>
  <c r="I951" i="1"/>
  <c r="J951" i="1"/>
  <c r="K951" i="1"/>
  <c r="L951" i="1"/>
  <c r="M951" i="1"/>
  <c r="N951" i="1"/>
  <c r="O951" i="1"/>
  <c r="P951" i="1"/>
  <c r="Q951" i="1"/>
  <c r="R951" i="1"/>
  <c r="G952" i="1"/>
  <c r="H952" i="1"/>
  <c r="I952" i="1"/>
  <c r="J952" i="1"/>
  <c r="K952" i="1"/>
  <c r="L952" i="1"/>
  <c r="M952" i="1"/>
  <c r="N952" i="1"/>
  <c r="O952" i="1"/>
  <c r="P952" i="1"/>
  <c r="Q952" i="1"/>
  <c r="R952" i="1"/>
  <c r="G953" i="1"/>
  <c r="H953" i="1"/>
  <c r="I953" i="1"/>
  <c r="J953" i="1"/>
  <c r="K953" i="1"/>
  <c r="L953" i="1"/>
  <c r="M953" i="1"/>
  <c r="N953" i="1"/>
  <c r="O953" i="1"/>
  <c r="P953" i="1"/>
  <c r="Q953" i="1"/>
  <c r="R953" i="1"/>
  <c r="G954" i="1"/>
  <c r="H954" i="1"/>
  <c r="I954" i="1"/>
  <c r="J954" i="1"/>
  <c r="K954" i="1"/>
  <c r="L954" i="1"/>
  <c r="M954" i="1"/>
  <c r="N954" i="1"/>
  <c r="O954" i="1"/>
  <c r="P954" i="1"/>
  <c r="Q954" i="1"/>
  <c r="R954" i="1"/>
  <c r="G955" i="1"/>
  <c r="H955" i="1"/>
  <c r="I955" i="1"/>
  <c r="J955" i="1"/>
  <c r="K955" i="1"/>
  <c r="L955" i="1"/>
  <c r="M955" i="1"/>
  <c r="N955" i="1"/>
  <c r="O955" i="1"/>
  <c r="P955" i="1"/>
  <c r="Q955" i="1"/>
  <c r="R955" i="1"/>
  <c r="G956" i="1"/>
  <c r="H956" i="1"/>
  <c r="I956" i="1"/>
  <c r="J956" i="1"/>
  <c r="K956" i="1"/>
  <c r="L956" i="1"/>
  <c r="M956" i="1"/>
  <c r="N956" i="1"/>
  <c r="O956" i="1"/>
  <c r="P956" i="1"/>
  <c r="Q956" i="1"/>
  <c r="R956" i="1"/>
  <c r="G957" i="1"/>
  <c r="H957" i="1"/>
  <c r="I957" i="1"/>
  <c r="J957" i="1"/>
  <c r="K957" i="1"/>
  <c r="L957" i="1"/>
  <c r="M957" i="1"/>
  <c r="N957" i="1"/>
  <c r="O957" i="1"/>
  <c r="P957" i="1"/>
  <c r="Q957" i="1"/>
  <c r="R957" i="1"/>
  <c r="G958" i="1"/>
  <c r="H958" i="1"/>
  <c r="I958" i="1"/>
  <c r="J958" i="1"/>
  <c r="K958" i="1"/>
  <c r="L958" i="1"/>
  <c r="M958" i="1"/>
  <c r="N958" i="1"/>
  <c r="O958" i="1"/>
  <c r="P958" i="1"/>
  <c r="Q958" i="1"/>
  <c r="R958" i="1"/>
  <c r="G959" i="1"/>
  <c r="H959" i="1"/>
  <c r="I959" i="1"/>
  <c r="J959" i="1"/>
  <c r="K959" i="1"/>
  <c r="L959" i="1"/>
  <c r="M959" i="1"/>
  <c r="N959" i="1"/>
  <c r="O959" i="1"/>
  <c r="P959" i="1"/>
  <c r="Q959" i="1"/>
  <c r="R959" i="1"/>
  <c r="G960" i="1"/>
  <c r="H960" i="1"/>
  <c r="I960" i="1"/>
  <c r="J960" i="1"/>
  <c r="K960" i="1"/>
  <c r="L960" i="1"/>
  <c r="M960" i="1"/>
  <c r="N960" i="1"/>
  <c r="O960" i="1"/>
  <c r="P960" i="1"/>
  <c r="Q960" i="1"/>
  <c r="R960" i="1"/>
  <c r="G961" i="1"/>
  <c r="H961" i="1"/>
  <c r="I961" i="1"/>
  <c r="J961" i="1"/>
  <c r="K961" i="1"/>
  <c r="L961" i="1"/>
  <c r="M961" i="1"/>
  <c r="N961" i="1"/>
  <c r="O961" i="1"/>
  <c r="P961" i="1"/>
  <c r="Q961" i="1"/>
  <c r="R961" i="1"/>
  <c r="G962" i="1"/>
  <c r="H962" i="1"/>
  <c r="I962" i="1"/>
  <c r="J962" i="1"/>
  <c r="K962" i="1"/>
  <c r="L962" i="1"/>
  <c r="M962" i="1"/>
  <c r="N962" i="1"/>
  <c r="O962" i="1"/>
  <c r="P962" i="1"/>
  <c r="Q962" i="1"/>
  <c r="R962" i="1"/>
  <c r="G963" i="1"/>
  <c r="H963" i="1"/>
  <c r="I963" i="1"/>
  <c r="J963" i="1"/>
  <c r="K963" i="1"/>
  <c r="L963" i="1"/>
  <c r="M963" i="1"/>
  <c r="N963" i="1"/>
  <c r="O963" i="1"/>
  <c r="P963" i="1"/>
  <c r="Q963" i="1"/>
  <c r="R963" i="1"/>
  <c r="G964" i="1"/>
  <c r="H964" i="1"/>
  <c r="I964" i="1"/>
  <c r="J964" i="1"/>
  <c r="K964" i="1"/>
  <c r="L964" i="1"/>
  <c r="M964" i="1"/>
  <c r="N964" i="1"/>
  <c r="O964" i="1"/>
  <c r="P964" i="1"/>
  <c r="Q964" i="1"/>
  <c r="R964" i="1"/>
  <c r="G965" i="1"/>
  <c r="H965" i="1"/>
  <c r="I965" i="1"/>
  <c r="J965" i="1"/>
  <c r="K965" i="1"/>
  <c r="L965" i="1"/>
  <c r="M965" i="1"/>
  <c r="N965" i="1"/>
  <c r="O965" i="1"/>
  <c r="P965" i="1"/>
  <c r="Q965" i="1"/>
  <c r="R965" i="1"/>
  <c r="G966" i="1"/>
  <c r="H966" i="1"/>
  <c r="I966" i="1"/>
  <c r="J966" i="1"/>
  <c r="K966" i="1"/>
  <c r="L966" i="1"/>
  <c r="M966" i="1"/>
  <c r="N966" i="1"/>
  <c r="O966" i="1"/>
  <c r="P966" i="1"/>
  <c r="Q966" i="1"/>
  <c r="R966" i="1"/>
  <c r="G967" i="1"/>
  <c r="H967" i="1"/>
  <c r="I967" i="1"/>
  <c r="J967" i="1"/>
  <c r="K967" i="1"/>
  <c r="L967" i="1"/>
  <c r="M967" i="1"/>
  <c r="N967" i="1"/>
  <c r="O967" i="1"/>
  <c r="P967" i="1"/>
  <c r="Q967" i="1"/>
  <c r="R967" i="1"/>
  <c r="G968" i="1"/>
  <c r="H968" i="1"/>
  <c r="I968" i="1"/>
  <c r="J968" i="1"/>
  <c r="K968" i="1"/>
  <c r="L968" i="1"/>
  <c r="M968" i="1"/>
  <c r="N968" i="1"/>
  <c r="O968" i="1"/>
  <c r="P968" i="1"/>
  <c r="Q968" i="1"/>
  <c r="R968" i="1"/>
  <c r="G969" i="1"/>
  <c r="H969" i="1"/>
  <c r="I969" i="1"/>
  <c r="J969" i="1"/>
  <c r="K969" i="1"/>
  <c r="L969" i="1"/>
  <c r="M969" i="1"/>
  <c r="N969" i="1"/>
  <c r="O969" i="1"/>
  <c r="P969" i="1"/>
  <c r="Q969" i="1"/>
  <c r="R969" i="1"/>
  <c r="G970" i="1"/>
  <c r="H970" i="1"/>
  <c r="I970" i="1"/>
  <c r="J970" i="1"/>
  <c r="K970" i="1"/>
  <c r="L970" i="1"/>
  <c r="M970" i="1"/>
  <c r="N970" i="1"/>
  <c r="O970" i="1"/>
  <c r="P970" i="1"/>
  <c r="Q970" i="1"/>
  <c r="R970" i="1"/>
  <c r="G971" i="1"/>
  <c r="H971" i="1"/>
  <c r="I971" i="1"/>
  <c r="J971" i="1"/>
  <c r="K971" i="1"/>
  <c r="L971" i="1"/>
  <c r="M971" i="1"/>
  <c r="N971" i="1"/>
  <c r="O971" i="1"/>
  <c r="P971" i="1"/>
  <c r="Q971" i="1"/>
  <c r="R971" i="1"/>
  <c r="G972" i="1"/>
  <c r="H972" i="1"/>
  <c r="I972" i="1"/>
  <c r="J972" i="1"/>
  <c r="K972" i="1"/>
  <c r="L972" i="1"/>
  <c r="M972" i="1"/>
  <c r="N972" i="1"/>
  <c r="O972" i="1"/>
  <c r="P972" i="1"/>
  <c r="Q972" i="1"/>
  <c r="R972" i="1"/>
  <c r="G973" i="1"/>
  <c r="H973" i="1"/>
  <c r="I973" i="1"/>
  <c r="J973" i="1"/>
  <c r="K973" i="1"/>
  <c r="L973" i="1"/>
  <c r="M973" i="1"/>
  <c r="N973" i="1"/>
  <c r="O973" i="1"/>
  <c r="P973" i="1"/>
  <c r="Q973" i="1"/>
  <c r="R973" i="1"/>
  <c r="G974" i="1"/>
  <c r="H974" i="1"/>
  <c r="I974" i="1"/>
  <c r="J974" i="1"/>
  <c r="K974" i="1"/>
  <c r="L974" i="1"/>
  <c r="M974" i="1"/>
  <c r="N974" i="1"/>
  <c r="O974" i="1"/>
  <c r="P974" i="1"/>
  <c r="Q974" i="1"/>
  <c r="R974" i="1"/>
  <c r="G975" i="1"/>
  <c r="H975" i="1"/>
  <c r="I975" i="1"/>
  <c r="J975" i="1"/>
  <c r="K975" i="1"/>
  <c r="L975" i="1"/>
  <c r="M975" i="1"/>
  <c r="N975" i="1"/>
  <c r="O975" i="1"/>
  <c r="P975" i="1"/>
  <c r="Q975" i="1"/>
  <c r="R975" i="1"/>
  <c r="G976" i="1"/>
  <c r="H976" i="1"/>
  <c r="I976" i="1"/>
  <c r="J976" i="1"/>
  <c r="K976" i="1"/>
  <c r="L976" i="1"/>
  <c r="M976" i="1"/>
  <c r="N976" i="1"/>
  <c r="O976" i="1"/>
  <c r="P976" i="1"/>
  <c r="Q976" i="1"/>
  <c r="R976" i="1"/>
  <c r="G977" i="1"/>
  <c r="H977" i="1"/>
  <c r="I977" i="1"/>
  <c r="J977" i="1"/>
  <c r="K977" i="1"/>
  <c r="L977" i="1"/>
  <c r="M977" i="1"/>
  <c r="N977" i="1"/>
  <c r="O977" i="1"/>
  <c r="P977" i="1"/>
  <c r="Q977" i="1"/>
  <c r="R977" i="1"/>
  <c r="G978" i="1"/>
  <c r="H978" i="1"/>
  <c r="I978" i="1"/>
  <c r="J978" i="1"/>
  <c r="K978" i="1"/>
  <c r="L978" i="1"/>
  <c r="M978" i="1"/>
  <c r="N978" i="1"/>
  <c r="O978" i="1"/>
  <c r="P978" i="1"/>
  <c r="Q978" i="1"/>
  <c r="R978" i="1"/>
  <c r="G979" i="1"/>
  <c r="H979" i="1"/>
  <c r="I979" i="1"/>
  <c r="J979" i="1"/>
  <c r="K979" i="1"/>
  <c r="L979" i="1"/>
  <c r="M979" i="1"/>
  <c r="N979" i="1"/>
  <c r="O979" i="1"/>
  <c r="P979" i="1"/>
  <c r="Q979" i="1"/>
  <c r="R979" i="1"/>
  <c r="G980" i="1"/>
  <c r="H980" i="1"/>
  <c r="I980" i="1"/>
  <c r="J980" i="1"/>
  <c r="K980" i="1"/>
  <c r="L980" i="1"/>
  <c r="M980" i="1"/>
  <c r="N980" i="1"/>
  <c r="O980" i="1"/>
  <c r="P980" i="1"/>
  <c r="Q980" i="1"/>
  <c r="R980" i="1"/>
  <c r="G981" i="1"/>
  <c r="H981" i="1"/>
  <c r="I981" i="1"/>
  <c r="J981" i="1"/>
  <c r="K981" i="1"/>
  <c r="L981" i="1"/>
  <c r="M981" i="1"/>
  <c r="N981" i="1"/>
  <c r="O981" i="1"/>
  <c r="P981" i="1"/>
  <c r="Q981" i="1"/>
  <c r="R981" i="1"/>
  <c r="G982" i="1"/>
  <c r="H982" i="1"/>
  <c r="I982" i="1"/>
  <c r="J982" i="1"/>
  <c r="K982" i="1"/>
  <c r="L982" i="1"/>
  <c r="M982" i="1"/>
  <c r="N982" i="1"/>
  <c r="O982" i="1"/>
  <c r="P982" i="1"/>
  <c r="Q982" i="1"/>
  <c r="R982" i="1"/>
  <c r="G983" i="1"/>
  <c r="H983" i="1"/>
  <c r="I983" i="1"/>
  <c r="J983" i="1"/>
  <c r="K983" i="1"/>
  <c r="L983" i="1"/>
  <c r="M983" i="1"/>
  <c r="N983" i="1"/>
  <c r="O983" i="1"/>
  <c r="P983" i="1"/>
  <c r="Q983" i="1"/>
  <c r="R983" i="1"/>
  <c r="G984" i="1"/>
  <c r="H984" i="1"/>
  <c r="I984" i="1"/>
  <c r="J984" i="1"/>
  <c r="K984" i="1"/>
  <c r="L984" i="1"/>
  <c r="M984" i="1"/>
  <c r="N984" i="1"/>
  <c r="O984" i="1"/>
  <c r="P984" i="1"/>
  <c r="Q984" i="1"/>
  <c r="R984" i="1"/>
  <c r="G985" i="1"/>
  <c r="H985" i="1"/>
  <c r="I985" i="1"/>
  <c r="J985" i="1"/>
  <c r="K985" i="1"/>
  <c r="L985" i="1"/>
  <c r="M985" i="1"/>
  <c r="N985" i="1"/>
  <c r="O985" i="1"/>
  <c r="P985" i="1"/>
  <c r="Q985" i="1"/>
  <c r="R985" i="1"/>
  <c r="G986" i="1"/>
  <c r="H986" i="1"/>
  <c r="I986" i="1"/>
  <c r="J986" i="1"/>
  <c r="K986" i="1"/>
  <c r="L986" i="1"/>
  <c r="M986" i="1"/>
  <c r="N986" i="1"/>
  <c r="O986" i="1"/>
  <c r="P986" i="1"/>
  <c r="Q986" i="1"/>
  <c r="R986" i="1"/>
  <c r="G987" i="1"/>
  <c r="H987" i="1"/>
  <c r="I987" i="1"/>
  <c r="J987" i="1"/>
  <c r="K987" i="1"/>
  <c r="L987" i="1"/>
  <c r="M987" i="1"/>
  <c r="N987" i="1"/>
  <c r="O987" i="1"/>
  <c r="P987" i="1"/>
  <c r="Q987" i="1"/>
  <c r="R987" i="1"/>
  <c r="G988" i="1"/>
  <c r="H988" i="1"/>
  <c r="I988" i="1"/>
  <c r="J988" i="1"/>
  <c r="K988" i="1"/>
  <c r="L988" i="1"/>
  <c r="M988" i="1"/>
  <c r="N988" i="1"/>
  <c r="O988" i="1"/>
  <c r="P988" i="1"/>
  <c r="Q988" i="1"/>
  <c r="R988" i="1"/>
  <c r="G989" i="1"/>
  <c r="H989" i="1"/>
  <c r="I989" i="1"/>
  <c r="J989" i="1"/>
  <c r="K989" i="1"/>
  <c r="L989" i="1"/>
  <c r="M989" i="1"/>
  <c r="N989" i="1"/>
  <c r="O989" i="1"/>
  <c r="P989" i="1"/>
  <c r="Q989" i="1"/>
  <c r="R989" i="1"/>
  <c r="G990" i="1"/>
  <c r="H990" i="1"/>
  <c r="I990" i="1"/>
  <c r="J990" i="1"/>
  <c r="K990" i="1"/>
  <c r="L990" i="1"/>
  <c r="M990" i="1"/>
  <c r="N990" i="1"/>
  <c r="O990" i="1"/>
  <c r="P990" i="1"/>
  <c r="Q990" i="1"/>
  <c r="R990" i="1"/>
  <c r="G991" i="1"/>
  <c r="H991" i="1"/>
  <c r="I991" i="1"/>
  <c r="J991" i="1"/>
  <c r="K991" i="1"/>
  <c r="L991" i="1"/>
  <c r="M991" i="1"/>
  <c r="N991" i="1"/>
  <c r="O991" i="1"/>
  <c r="P991" i="1"/>
  <c r="Q991" i="1"/>
  <c r="R991" i="1"/>
  <c r="G992" i="1"/>
  <c r="H992" i="1"/>
  <c r="I992" i="1"/>
  <c r="J992" i="1"/>
  <c r="K992" i="1"/>
  <c r="L992" i="1"/>
  <c r="M992" i="1"/>
  <c r="N992" i="1"/>
  <c r="O992" i="1"/>
  <c r="P992" i="1"/>
  <c r="Q992" i="1"/>
  <c r="R992" i="1"/>
  <c r="G993" i="1"/>
  <c r="H993" i="1"/>
  <c r="I993" i="1"/>
  <c r="J993" i="1"/>
  <c r="K993" i="1"/>
  <c r="L993" i="1"/>
  <c r="M993" i="1"/>
  <c r="N993" i="1"/>
  <c r="O993" i="1"/>
  <c r="P993" i="1"/>
  <c r="Q993" i="1"/>
  <c r="R993" i="1"/>
  <c r="G994" i="1"/>
  <c r="H994" i="1"/>
  <c r="I994" i="1"/>
  <c r="J994" i="1"/>
  <c r="K994" i="1"/>
  <c r="L994" i="1"/>
  <c r="M994" i="1"/>
  <c r="N994" i="1"/>
  <c r="O994" i="1"/>
  <c r="P994" i="1"/>
  <c r="Q994" i="1"/>
  <c r="R994" i="1"/>
  <c r="G995" i="1"/>
  <c r="H995" i="1"/>
  <c r="I995" i="1"/>
  <c r="J995" i="1"/>
  <c r="K995" i="1"/>
  <c r="L995" i="1"/>
  <c r="M995" i="1"/>
  <c r="N995" i="1"/>
  <c r="O995" i="1"/>
  <c r="P995" i="1"/>
  <c r="Q995" i="1"/>
  <c r="R995" i="1"/>
  <c r="G996" i="1"/>
  <c r="H996" i="1"/>
  <c r="I996" i="1"/>
  <c r="J996" i="1"/>
  <c r="K996" i="1"/>
  <c r="L996" i="1"/>
  <c r="M996" i="1"/>
  <c r="N996" i="1"/>
  <c r="O996" i="1"/>
  <c r="P996" i="1"/>
  <c r="Q996" i="1"/>
  <c r="R996" i="1"/>
  <c r="G997" i="1"/>
  <c r="H997" i="1"/>
  <c r="I997" i="1"/>
  <c r="J997" i="1"/>
  <c r="K997" i="1"/>
  <c r="L997" i="1"/>
  <c r="M997" i="1"/>
  <c r="N997" i="1"/>
  <c r="O997" i="1"/>
  <c r="P997" i="1"/>
  <c r="Q997" i="1"/>
  <c r="R997" i="1"/>
  <c r="G998" i="1"/>
  <c r="H998" i="1"/>
  <c r="I998" i="1"/>
  <c r="J998" i="1"/>
  <c r="K998" i="1"/>
  <c r="L998" i="1"/>
  <c r="M998" i="1"/>
  <c r="N998" i="1"/>
  <c r="O998" i="1"/>
  <c r="P998" i="1"/>
  <c r="Q998" i="1"/>
  <c r="R998" i="1"/>
  <c r="G999" i="1"/>
  <c r="H999" i="1"/>
  <c r="I999" i="1"/>
  <c r="J999" i="1"/>
  <c r="K999" i="1"/>
  <c r="L999" i="1"/>
  <c r="M999" i="1"/>
  <c r="N999" i="1"/>
  <c r="O999" i="1"/>
  <c r="P999" i="1"/>
  <c r="Q999" i="1"/>
  <c r="R999" i="1"/>
  <c r="G1000" i="1"/>
  <c r="H1000" i="1"/>
  <c r="I1000" i="1"/>
  <c r="J1000" i="1"/>
  <c r="K1000" i="1"/>
  <c r="L1000" i="1"/>
  <c r="M1000" i="1"/>
  <c r="N1000" i="1"/>
  <c r="O1000" i="1"/>
  <c r="P1000" i="1"/>
  <c r="Q1000" i="1"/>
  <c r="R1000" i="1"/>
  <c r="G1001" i="1"/>
  <c r="H1001" i="1"/>
  <c r="I1001" i="1"/>
  <c r="J1001" i="1"/>
  <c r="K1001" i="1"/>
  <c r="L1001" i="1"/>
  <c r="M1001" i="1"/>
  <c r="N1001" i="1"/>
  <c r="O1001" i="1"/>
  <c r="P1001" i="1"/>
  <c r="Q1001" i="1"/>
  <c r="R1001" i="1"/>
  <c r="G1002" i="1"/>
  <c r="H1002" i="1"/>
  <c r="I1002" i="1"/>
  <c r="J1002" i="1"/>
  <c r="K1002" i="1"/>
  <c r="L1002" i="1"/>
  <c r="M1002" i="1"/>
  <c r="N1002" i="1"/>
  <c r="O1002" i="1"/>
  <c r="P1002" i="1"/>
  <c r="Q1002" i="1"/>
  <c r="R1002" i="1"/>
  <c r="G1003" i="1"/>
  <c r="H1003" i="1"/>
  <c r="I1003" i="1"/>
  <c r="J1003" i="1"/>
  <c r="K1003" i="1"/>
  <c r="L1003" i="1"/>
  <c r="M1003" i="1"/>
  <c r="N1003" i="1"/>
  <c r="O1003" i="1"/>
  <c r="P1003" i="1"/>
  <c r="Q1003" i="1"/>
  <c r="R1003" i="1"/>
  <c r="G1004" i="1"/>
  <c r="H1004" i="1"/>
  <c r="I1004" i="1"/>
  <c r="J1004" i="1"/>
  <c r="K1004" i="1"/>
  <c r="L1004" i="1"/>
  <c r="M1004" i="1"/>
  <c r="N1004" i="1"/>
  <c r="O1004" i="1"/>
  <c r="P1004" i="1"/>
  <c r="Q1004" i="1"/>
  <c r="R1004" i="1"/>
  <c r="G1005" i="1"/>
  <c r="H1005" i="1"/>
  <c r="I1005" i="1"/>
  <c r="J1005" i="1"/>
  <c r="K1005" i="1"/>
  <c r="L1005" i="1"/>
  <c r="M1005" i="1"/>
  <c r="N1005" i="1"/>
  <c r="O1005" i="1"/>
  <c r="P1005" i="1"/>
  <c r="Q1005" i="1"/>
  <c r="R1005" i="1"/>
  <c r="G1006" i="1"/>
  <c r="H1006" i="1"/>
  <c r="I1006" i="1"/>
  <c r="J1006" i="1"/>
  <c r="K1006" i="1"/>
  <c r="L1006" i="1"/>
  <c r="M1006" i="1"/>
  <c r="N1006" i="1"/>
  <c r="O1006" i="1"/>
  <c r="P1006" i="1"/>
  <c r="Q1006" i="1"/>
  <c r="R1006" i="1"/>
  <c r="G1007" i="1"/>
  <c r="H1007" i="1"/>
  <c r="I1007" i="1"/>
  <c r="J1007" i="1"/>
  <c r="K1007" i="1"/>
  <c r="L1007" i="1"/>
  <c r="M1007" i="1"/>
  <c r="N1007" i="1"/>
  <c r="O1007" i="1"/>
  <c r="P1007" i="1"/>
  <c r="Q1007" i="1"/>
  <c r="R1007" i="1"/>
  <c r="G1008" i="1"/>
  <c r="H1008" i="1"/>
  <c r="I1008" i="1"/>
  <c r="J1008" i="1"/>
  <c r="K1008" i="1"/>
  <c r="L1008" i="1"/>
  <c r="M1008" i="1"/>
  <c r="N1008" i="1"/>
  <c r="O1008" i="1"/>
  <c r="P1008" i="1"/>
  <c r="Q1008" i="1"/>
  <c r="R1008" i="1"/>
  <c r="G1009" i="1"/>
  <c r="H1009" i="1"/>
  <c r="I1009" i="1"/>
  <c r="J1009" i="1"/>
  <c r="K1009" i="1"/>
  <c r="L1009" i="1"/>
  <c r="M1009" i="1"/>
  <c r="N1009" i="1"/>
  <c r="O1009" i="1"/>
  <c r="P1009" i="1"/>
  <c r="Q1009" i="1"/>
  <c r="R1009" i="1"/>
  <c r="G1010" i="1"/>
  <c r="H1010" i="1"/>
  <c r="I1010" i="1"/>
  <c r="J1010" i="1"/>
  <c r="K1010" i="1"/>
  <c r="L1010" i="1"/>
  <c r="M1010" i="1"/>
  <c r="N1010" i="1"/>
  <c r="O1010" i="1"/>
  <c r="P1010" i="1"/>
  <c r="Q1010" i="1"/>
  <c r="R1010" i="1"/>
  <c r="G1011" i="1"/>
  <c r="H1011" i="1"/>
  <c r="I1011" i="1"/>
  <c r="J1011" i="1"/>
  <c r="K1011" i="1"/>
  <c r="L1011" i="1"/>
  <c r="M1011" i="1"/>
  <c r="N1011" i="1"/>
  <c r="O1011" i="1"/>
  <c r="P1011" i="1"/>
  <c r="Q1011" i="1"/>
  <c r="R1011" i="1"/>
  <c r="G1012" i="1"/>
  <c r="H1012" i="1"/>
  <c r="I1012" i="1"/>
  <c r="J1012" i="1"/>
  <c r="K1012" i="1"/>
  <c r="L1012" i="1"/>
  <c r="M1012" i="1"/>
  <c r="N1012" i="1"/>
  <c r="O1012" i="1"/>
  <c r="P1012" i="1"/>
  <c r="Q1012" i="1"/>
  <c r="R1012" i="1"/>
  <c r="G1013" i="1"/>
  <c r="H1013" i="1"/>
  <c r="I1013" i="1"/>
  <c r="J1013" i="1"/>
  <c r="K1013" i="1"/>
  <c r="L1013" i="1"/>
  <c r="M1013" i="1"/>
  <c r="N1013" i="1"/>
  <c r="O1013" i="1"/>
  <c r="P1013" i="1"/>
  <c r="Q1013" i="1"/>
  <c r="R1013" i="1"/>
  <c r="G1014" i="1"/>
  <c r="H1014" i="1"/>
  <c r="I1014" i="1"/>
  <c r="J1014" i="1"/>
  <c r="K1014" i="1"/>
  <c r="L1014" i="1"/>
  <c r="M1014" i="1"/>
  <c r="N1014" i="1"/>
  <c r="O1014" i="1"/>
  <c r="P1014" i="1"/>
  <c r="Q1014" i="1"/>
  <c r="R1014" i="1"/>
  <c r="G1015" i="1"/>
  <c r="H1015" i="1"/>
  <c r="I1015" i="1"/>
  <c r="J1015" i="1"/>
  <c r="K1015" i="1"/>
  <c r="L1015" i="1"/>
  <c r="M1015" i="1"/>
  <c r="N1015" i="1"/>
  <c r="O1015" i="1"/>
  <c r="P1015" i="1"/>
  <c r="Q1015" i="1"/>
  <c r="R1015" i="1"/>
  <c r="G1016" i="1"/>
  <c r="H1016" i="1"/>
  <c r="I1016" i="1"/>
  <c r="J1016" i="1"/>
  <c r="K1016" i="1"/>
  <c r="L1016" i="1"/>
  <c r="M1016" i="1"/>
  <c r="N1016" i="1"/>
  <c r="O1016" i="1"/>
  <c r="P1016" i="1"/>
  <c r="Q1016" i="1"/>
  <c r="R1016" i="1"/>
  <c r="G1017" i="1"/>
  <c r="H1017" i="1"/>
  <c r="I1017" i="1"/>
  <c r="J1017" i="1"/>
  <c r="K1017" i="1"/>
  <c r="L1017" i="1"/>
  <c r="M1017" i="1"/>
  <c r="N1017" i="1"/>
  <c r="O1017" i="1"/>
  <c r="P1017" i="1"/>
  <c r="Q1017" i="1"/>
  <c r="R1017" i="1"/>
  <c r="G1018" i="1"/>
  <c r="H1018" i="1"/>
  <c r="I1018" i="1"/>
  <c r="J1018" i="1"/>
  <c r="K1018" i="1"/>
  <c r="L1018" i="1"/>
  <c r="M1018" i="1"/>
  <c r="N1018" i="1"/>
  <c r="O1018" i="1"/>
  <c r="P1018" i="1"/>
  <c r="Q1018" i="1"/>
  <c r="R1018" i="1"/>
  <c r="G1019" i="1"/>
  <c r="H1019" i="1"/>
  <c r="I1019" i="1"/>
  <c r="J1019" i="1"/>
  <c r="K1019" i="1"/>
  <c r="L1019" i="1"/>
  <c r="M1019" i="1"/>
  <c r="N1019" i="1"/>
  <c r="O1019" i="1"/>
  <c r="P1019" i="1"/>
  <c r="Q1019" i="1"/>
  <c r="R1019" i="1"/>
  <c r="G1020" i="1"/>
  <c r="H1020" i="1"/>
  <c r="I1020" i="1"/>
  <c r="J1020" i="1"/>
  <c r="K1020" i="1"/>
  <c r="L1020" i="1"/>
  <c r="M1020" i="1"/>
  <c r="N1020" i="1"/>
  <c r="O1020" i="1"/>
  <c r="P1020" i="1"/>
  <c r="Q1020" i="1"/>
  <c r="R1020" i="1"/>
  <c r="G1021" i="1"/>
  <c r="H1021" i="1"/>
  <c r="I1021" i="1"/>
  <c r="J1021" i="1"/>
  <c r="K1021" i="1"/>
  <c r="L1021" i="1"/>
  <c r="M1021" i="1"/>
  <c r="N1021" i="1"/>
  <c r="O1021" i="1"/>
  <c r="P1021" i="1"/>
  <c r="Q1021" i="1"/>
  <c r="R1021" i="1"/>
  <c r="G1022" i="1"/>
  <c r="H1022" i="1"/>
  <c r="I1022" i="1"/>
  <c r="J1022" i="1"/>
  <c r="K1022" i="1"/>
  <c r="L1022" i="1"/>
  <c r="M1022" i="1"/>
  <c r="N1022" i="1"/>
  <c r="O1022" i="1"/>
  <c r="P1022" i="1"/>
  <c r="Q1022" i="1"/>
  <c r="R1022" i="1"/>
  <c r="G1023" i="1"/>
  <c r="H1023" i="1"/>
  <c r="I1023" i="1"/>
  <c r="J1023" i="1"/>
  <c r="K1023" i="1"/>
  <c r="L1023" i="1"/>
  <c r="M1023" i="1"/>
  <c r="N1023" i="1"/>
  <c r="O1023" i="1"/>
  <c r="P1023" i="1"/>
  <c r="Q1023" i="1"/>
  <c r="R1023" i="1"/>
  <c r="G1024" i="1"/>
  <c r="H1024" i="1"/>
  <c r="I1024" i="1"/>
  <c r="J1024" i="1"/>
  <c r="K1024" i="1"/>
  <c r="L1024" i="1"/>
  <c r="M1024" i="1"/>
  <c r="N1024" i="1"/>
  <c r="O1024" i="1"/>
  <c r="P1024" i="1"/>
  <c r="Q1024" i="1"/>
  <c r="R1024" i="1"/>
  <c r="G1025" i="1"/>
  <c r="H1025" i="1"/>
  <c r="I1025" i="1"/>
  <c r="J1025" i="1"/>
  <c r="K1025" i="1"/>
  <c r="L1025" i="1"/>
  <c r="M1025" i="1"/>
  <c r="N1025" i="1"/>
  <c r="O1025" i="1"/>
  <c r="P1025" i="1"/>
  <c r="Q1025" i="1"/>
  <c r="R1025" i="1"/>
  <c r="G1026" i="1"/>
  <c r="H1026" i="1"/>
  <c r="I1026" i="1"/>
  <c r="J1026" i="1"/>
  <c r="K1026" i="1"/>
  <c r="L1026" i="1"/>
  <c r="M1026" i="1"/>
  <c r="N1026" i="1"/>
  <c r="O1026" i="1"/>
  <c r="P1026" i="1"/>
  <c r="Q1026" i="1"/>
  <c r="R1026" i="1"/>
  <c r="G1027" i="1"/>
  <c r="H1027" i="1"/>
  <c r="I1027" i="1"/>
  <c r="J1027" i="1"/>
  <c r="K1027" i="1"/>
  <c r="L1027" i="1"/>
  <c r="M1027" i="1"/>
  <c r="N1027" i="1"/>
  <c r="O1027" i="1"/>
  <c r="P1027" i="1"/>
  <c r="Q1027" i="1"/>
  <c r="R1027" i="1"/>
  <c r="G1028" i="1"/>
  <c r="H1028" i="1"/>
  <c r="I1028" i="1"/>
  <c r="J1028" i="1"/>
  <c r="K1028" i="1"/>
  <c r="L1028" i="1"/>
  <c r="M1028" i="1"/>
  <c r="N1028" i="1"/>
  <c r="O1028" i="1"/>
  <c r="P1028" i="1"/>
  <c r="Q1028" i="1"/>
  <c r="R1028" i="1"/>
  <c r="G1029" i="1"/>
  <c r="H1029" i="1"/>
  <c r="I1029" i="1"/>
  <c r="J1029" i="1"/>
  <c r="K1029" i="1"/>
  <c r="L1029" i="1"/>
  <c r="M1029" i="1"/>
  <c r="N1029" i="1"/>
  <c r="O1029" i="1"/>
  <c r="P1029" i="1"/>
  <c r="Q1029" i="1"/>
  <c r="R1029" i="1"/>
  <c r="G1030" i="1"/>
  <c r="H1030" i="1"/>
  <c r="I1030" i="1"/>
  <c r="J1030" i="1"/>
  <c r="K1030" i="1"/>
  <c r="L1030" i="1"/>
  <c r="M1030" i="1"/>
  <c r="N1030" i="1"/>
  <c r="O1030" i="1"/>
  <c r="P1030" i="1"/>
  <c r="Q1030" i="1"/>
  <c r="R1030" i="1"/>
  <c r="G1031" i="1"/>
  <c r="H1031" i="1"/>
  <c r="I1031" i="1"/>
  <c r="J1031" i="1"/>
  <c r="K1031" i="1"/>
  <c r="L1031" i="1"/>
  <c r="M1031" i="1"/>
  <c r="N1031" i="1"/>
  <c r="O1031" i="1"/>
  <c r="P1031" i="1"/>
  <c r="Q1031" i="1"/>
  <c r="R1031" i="1"/>
  <c r="G1032" i="1"/>
  <c r="H1032" i="1"/>
  <c r="I1032" i="1"/>
  <c r="J1032" i="1"/>
  <c r="K1032" i="1"/>
  <c r="L1032" i="1"/>
  <c r="M1032" i="1"/>
  <c r="N1032" i="1"/>
  <c r="O1032" i="1"/>
  <c r="P1032" i="1"/>
  <c r="Q1032" i="1"/>
  <c r="R1032" i="1"/>
  <c r="G1033" i="1"/>
  <c r="H1033" i="1"/>
  <c r="I1033" i="1"/>
  <c r="J1033" i="1"/>
  <c r="K1033" i="1"/>
  <c r="L1033" i="1"/>
  <c r="M1033" i="1"/>
  <c r="N1033" i="1"/>
  <c r="O1033" i="1"/>
  <c r="P1033" i="1"/>
  <c r="Q1033" i="1"/>
  <c r="R1033" i="1"/>
  <c r="G1034" i="1"/>
  <c r="H1034" i="1"/>
  <c r="I1034" i="1"/>
  <c r="J1034" i="1"/>
  <c r="K1034" i="1"/>
  <c r="L1034" i="1"/>
  <c r="M1034" i="1"/>
  <c r="N1034" i="1"/>
  <c r="O1034" i="1"/>
  <c r="P1034" i="1"/>
  <c r="Q1034" i="1"/>
  <c r="R1034" i="1"/>
  <c r="G1035" i="1"/>
  <c r="H1035" i="1"/>
  <c r="I1035" i="1"/>
  <c r="J1035" i="1"/>
  <c r="K1035" i="1"/>
  <c r="L1035" i="1"/>
  <c r="M1035" i="1"/>
  <c r="N1035" i="1"/>
  <c r="O1035" i="1"/>
  <c r="P1035" i="1"/>
  <c r="Q1035" i="1"/>
  <c r="R1035" i="1"/>
  <c r="G1036" i="1"/>
  <c r="H1036" i="1"/>
  <c r="I1036" i="1"/>
  <c r="J1036" i="1"/>
  <c r="K1036" i="1"/>
  <c r="L1036" i="1"/>
  <c r="M1036" i="1"/>
  <c r="N1036" i="1"/>
  <c r="O1036" i="1"/>
  <c r="P1036" i="1"/>
  <c r="Q1036" i="1"/>
  <c r="R1036" i="1"/>
  <c r="G1037" i="1"/>
  <c r="H1037" i="1"/>
  <c r="I1037" i="1"/>
  <c r="J1037" i="1"/>
  <c r="K1037" i="1"/>
  <c r="L1037" i="1"/>
  <c r="M1037" i="1"/>
  <c r="N1037" i="1"/>
  <c r="O1037" i="1"/>
  <c r="P1037" i="1"/>
  <c r="Q1037" i="1"/>
  <c r="R1037" i="1"/>
  <c r="G1038" i="1"/>
  <c r="H1038" i="1"/>
  <c r="I1038" i="1"/>
  <c r="J1038" i="1"/>
  <c r="K1038" i="1"/>
  <c r="L1038" i="1"/>
  <c r="M1038" i="1"/>
  <c r="N1038" i="1"/>
  <c r="O1038" i="1"/>
  <c r="P1038" i="1"/>
  <c r="Q1038" i="1"/>
  <c r="R1038" i="1"/>
  <c r="G1039" i="1"/>
  <c r="H1039" i="1"/>
  <c r="I1039" i="1"/>
  <c r="J1039" i="1"/>
  <c r="K1039" i="1"/>
  <c r="L1039" i="1"/>
  <c r="M1039" i="1"/>
  <c r="N1039" i="1"/>
  <c r="O1039" i="1"/>
  <c r="P1039" i="1"/>
  <c r="Q1039" i="1"/>
  <c r="R1039" i="1"/>
  <c r="G1040" i="1"/>
  <c r="H1040" i="1"/>
  <c r="I1040" i="1"/>
  <c r="J1040" i="1"/>
  <c r="K1040" i="1"/>
  <c r="L1040" i="1"/>
  <c r="M1040" i="1"/>
  <c r="N1040" i="1"/>
  <c r="O1040" i="1"/>
  <c r="P1040" i="1"/>
  <c r="Q1040" i="1"/>
  <c r="R1040" i="1"/>
  <c r="G1041" i="1"/>
  <c r="H1041" i="1"/>
  <c r="I1041" i="1"/>
  <c r="J1041" i="1"/>
  <c r="K1041" i="1"/>
  <c r="L1041" i="1"/>
  <c r="M1041" i="1"/>
  <c r="N1041" i="1"/>
  <c r="O1041" i="1"/>
  <c r="P1041" i="1"/>
  <c r="Q1041" i="1"/>
  <c r="R1041" i="1"/>
  <c r="G1042" i="1"/>
  <c r="H1042" i="1"/>
  <c r="I1042" i="1"/>
  <c r="J1042" i="1"/>
  <c r="K1042" i="1"/>
  <c r="L1042" i="1"/>
  <c r="M1042" i="1"/>
  <c r="N1042" i="1"/>
  <c r="O1042" i="1"/>
  <c r="P1042" i="1"/>
  <c r="Q1042" i="1"/>
  <c r="R1042" i="1"/>
  <c r="G1043" i="1"/>
  <c r="H1043" i="1"/>
  <c r="I1043" i="1"/>
  <c r="J1043" i="1"/>
  <c r="K1043" i="1"/>
  <c r="L1043" i="1"/>
  <c r="M1043" i="1"/>
  <c r="N1043" i="1"/>
  <c r="O1043" i="1"/>
  <c r="P1043" i="1"/>
  <c r="Q1043" i="1"/>
  <c r="R1043" i="1"/>
  <c r="G1044" i="1"/>
  <c r="H1044" i="1"/>
  <c r="I1044" i="1"/>
  <c r="J1044" i="1"/>
  <c r="K1044" i="1"/>
  <c r="L1044" i="1"/>
  <c r="M1044" i="1"/>
  <c r="N1044" i="1"/>
  <c r="O1044" i="1"/>
  <c r="P1044" i="1"/>
  <c r="Q1044" i="1"/>
  <c r="R1044" i="1"/>
  <c r="G1045" i="1"/>
  <c r="H1045" i="1"/>
  <c r="I1045" i="1"/>
  <c r="J1045" i="1"/>
  <c r="K1045" i="1"/>
  <c r="L1045" i="1"/>
  <c r="M1045" i="1"/>
  <c r="N1045" i="1"/>
  <c r="O1045" i="1"/>
  <c r="P1045" i="1"/>
  <c r="Q1045" i="1"/>
  <c r="R1045" i="1"/>
  <c r="G1046" i="1"/>
  <c r="H1046" i="1"/>
  <c r="I1046" i="1"/>
  <c r="J1046" i="1"/>
  <c r="K1046" i="1"/>
  <c r="L1046" i="1"/>
  <c r="M1046" i="1"/>
  <c r="N1046" i="1"/>
  <c r="O1046" i="1"/>
  <c r="P1046" i="1"/>
  <c r="Q1046" i="1"/>
  <c r="R1046" i="1"/>
  <c r="G1047" i="1"/>
  <c r="H1047" i="1"/>
  <c r="I1047" i="1"/>
  <c r="J1047" i="1"/>
  <c r="K1047" i="1"/>
  <c r="L1047" i="1"/>
  <c r="M1047" i="1"/>
  <c r="N1047" i="1"/>
  <c r="O1047" i="1"/>
  <c r="P1047" i="1"/>
  <c r="Q1047" i="1"/>
  <c r="R1047" i="1"/>
  <c r="G1048" i="1"/>
  <c r="H1048" i="1"/>
  <c r="I1048" i="1"/>
  <c r="J1048" i="1"/>
  <c r="K1048" i="1"/>
  <c r="L1048" i="1"/>
  <c r="M1048" i="1"/>
  <c r="N1048" i="1"/>
  <c r="O1048" i="1"/>
  <c r="P1048" i="1"/>
  <c r="Q1048" i="1"/>
  <c r="R1048" i="1"/>
  <c r="G1049" i="1"/>
  <c r="H1049" i="1"/>
  <c r="I1049" i="1"/>
  <c r="J1049" i="1"/>
  <c r="K1049" i="1"/>
  <c r="L1049" i="1"/>
  <c r="M1049" i="1"/>
  <c r="N1049" i="1"/>
  <c r="O1049" i="1"/>
  <c r="P1049" i="1"/>
  <c r="Q1049" i="1"/>
  <c r="R1049" i="1"/>
  <c r="G1050" i="1"/>
  <c r="H1050" i="1"/>
  <c r="I1050" i="1"/>
  <c r="J1050" i="1"/>
  <c r="K1050" i="1"/>
  <c r="L1050" i="1"/>
  <c r="M1050" i="1"/>
  <c r="N1050" i="1"/>
  <c r="O1050" i="1"/>
  <c r="P1050" i="1"/>
  <c r="Q1050" i="1"/>
  <c r="R1050" i="1"/>
  <c r="G1051" i="1"/>
  <c r="H1051" i="1"/>
  <c r="I1051" i="1"/>
  <c r="J1051" i="1"/>
  <c r="K1051" i="1"/>
  <c r="L1051" i="1"/>
  <c r="M1051" i="1"/>
  <c r="N1051" i="1"/>
  <c r="O1051" i="1"/>
  <c r="P1051" i="1"/>
  <c r="Q1051" i="1"/>
  <c r="R1051" i="1"/>
  <c r="G1052" i="1"/>
  <c r="H1052" i="1"/>
  <c r="I1052" i="1"/>
  <c r="J1052" i="1"/>
  <c r="K1052" i="1"/>
  <c r="L1052" i="1"/>
  <c r="M1052" i="1"/>
  <c r="N1052" i="1"/>
  <c r="O1052" i="1"/>
  <c r="P1052" i="1"/>
  <c r="Q1052" i="1"/>
  <c r="R1052" i="1"/>
  <c r="G1053" i="1"/>
  <c r="H1053" i="1"/>
  <c r="I1053" i="1"/>
  <c r="J1053" i="1"/>
  <c r="K1053" i="1"/>
  <c r="L1053" i="1"/>
  <c r="M1053" i="1"/>
  <c r="N1053" i="1"/>
  <c r="O1053" i="1"/>
  <c r="P1053" i="1"/>
  <c r="Q1053" i="1"/>
  <c r="R1053" i="1"/>
  <c r="G1054" i="1"/>
  <c r="H1054" i="1"/>
  <c r="I1054" i="1"/>
  <c r="J1054" i="1"/>
  <c r="K1054" i="1"/>
  <c r="L1054" i="1"/>
  <c r="M1054" i="1"/>
  <c r="N1054" i="1"/>
  <c r="O1054" i="1"/>
  <c r="P1054" i="1"/>
  <c r="Q1054" i="1"/>
  <c r="R1054" i="1"/>
  <c r="G1055" i="1"/>
  <c r="H1055" i="1"/>
  <c r="I1055" i="1"/>
  <c r="J1055" i="1"/>
  <c r="K1055" i="1"/>
  <c r="L1055" i="1"/>
  <c r="M1055" i="1"/>
  <c r="N1055" i="1"/>
  <c r="O1055" i="1"/>
  <c r="P1055" i="1"/>
  <c r="Q1055" i="1"/>
  <c r="R1055" i="1"/>
  <c r="G1056" i="1"/>
  <c r="H1056" i="1"/>
  <c r="I1056" i="1"/>
  <c r="J1056" i="1"/>
  <c r="K1056" i="1"/>
  <c r="L1056" i="1"/>
  <c r="M1056" i="1"/>
  <c r="N1056" i="1"/>
  <c r="O1056" i="1"/>
  <c r="P1056" i="1"/>
  <c r="Q1056" i="1"/>
  <c r="R1056" i="1"/>
  <c r="G1057" i="1"/>
  <c r="H1057" i="1"/>
  <c r="I1057" i="1"/>
  <c r="J1057" i="1"/>
  <c r="K1057" i="1"/>
  <c r="L1057" i="1"/>
  <c r="M1057" i="1"/>
  <c r="N1057" i="1"/>
  <c r="O1057" i="1"/>
  <c r="P1057" i="1"/>
  <c r="Q1057" i="1"/>
  <c r="R1057" i="1"/>
  <c r="G1058" i="1"/>
  <c r="H1058" i="1"/>
  <c r="I1058" i="1"/>
  <c r="J1058" i="1"/>
  <c r="K1058" i="1"/>
  <c r="L1058" i="1"/>
  <c r="M1058" i="1"/>
  <c r="N1058" i="1"/>
  <c r="O1058" i="1"/>
  <c r="P1058" i="1"/>
  <c r="Q1058" i="1"/>
  <c r="R1058" i="1"/>
  <c r="G1059" i="1"/>
  <c r="H1059" i="1"/>
  <c r="I1059" i="1"/>
  <c r="J1059" i="1"/>
  <c r="K1059" i="1"/>
  <c r="L1059" i="1"/>
  <c r="M1059" i="1"/>
  <c r="N1059" i="1"/>
  <c r="O1059" i="1"/>
  <c r="P1059" i="1"/>
  <c r="Q1059" i="1"/>
  <c r="R1059" i="1"/>
  <c r="G1060" i="1"/>
  <c r="H1060" i="1"/>
  <c r="I1060" i="1"/>
  <c r="J1060" i="1"/>
  <c r="K1060" i="1"/>
  <c r="L1060" i="1"/>
  <c r="M1060" i="1"/>
  <c r="N1060" i="1"/>
  <c r="O1060" i="1"/>
  <c r="P1060" i="1"/>
  <c r="Q1060" i="1"/>
  <c r="R1060" i="1"/>
  <c r="G1061" i="1"/>
  <c r="H1061" i="1"/>
  <c r="I1061" i="1"/>
  <c r="J1061" i="1"/>
  <c r="K1061" i="1"/>
  <c r="L1061" i="1"/>
  <c r="M1061" i="1"/>
  <c r="N1061" i="1"/>
  <c r="O1061" i="1"/>
  <c r="P1061" i="1"/>
  <c r="Q1061" i="1"/>
  <c r="R1061" i="1"/>
  <c r="G1062" i="1"/>
  <c r="H1062" i="1"/>
  <c r="I1062" i="1"/>
  <c r="J1062" i="1"/>
  <c r="K1062" i="1"/>
  <c r="L1062" i="1"/>
  <c r="M1062" i="1"/>
  <c r="N1062" i="1"/>
  <c r="O1062" i="1"/>
  <c r="P1062" i="1"/>
  <c r="Q1062" i="1"/>
  <c r="R1062" i="1"/>
  <c r="G1063" i="1"/>
  <c r="H1063" i="1"/>
  <c r="I1063" i="1"/>
  <c r="J1063" i="1"/>
  <c r="K1063" i="1"/>
  <c r="L1063" i="1"/>
  <c r="M1063" i="1"/>
  <c r="N1063" i="1"/>
  <c r="O1063" i="1"/>
  <c r="P1063" i="1"/>
  <c r="Q1063" i="1"/>
  <c r="R1063" i="1"/>
  <c r="G1064" i="1"/>
  <c r="H1064" i="1"/>
  <c r="I1064" i="1"/>
  <c r="J1064" i="1"/>
  <c r="K1064" i="1"/>
  <c r="L1064" i="1"/>
  <c r="M1064" i="1"/>
  <c r="N1064" i="1"/>
  <c r="O1064" i="1"/>
  <c r="P1064" i="1"/>
  <c r="Q1064" i="1"/>
  <c r="R1064" i="1"/>
  <c r="G1065" i="1"/>
  <c r="H1065" i="1"/>
  <c r="I1065" i="1"/>
  <c r="J1065" i="1"/>
  <c r="K1065" i="1"/>
  <c r="L1065" i="1"/>
  <c r="M1065" i="1"/>
  <c r="N1065" i="1"/>
  <c r="O1065" i="1"/>
  <c r="P1065" i="1"/>
  <c r="Q1065" i="1"/>
  <c r="R1065" i="1"/>
  <c r="G1066" i="1"/>
  <c r="H1066" i="1"/>
  <c r="I1066" i="1"/>
  <c r="J1066" i="1"/>
  <c r="K1066" i="1"/>
  <c r="L1066" i="1"/>
  <c r="M1066" i="1"/>
  <c r="N1066" i="1"/>
  <c r="O1066" i="1"/>
  <c r="P1066" i="1"/>
  <c r="Q1066" i="1"/>
  <c r="R1066" i="1"/>
  <c r="G1067" i="1"/>
  <c r="H1067" i="1"/>
  <c r="I1067" i="1"/>
  <c r="J1067" i="1"/>
  <c r="K1067" i="1"/>
  <c r="L1067" i="1"/>
  <c r="M1067" i="1"/>
  <c r="N1067" i="1"/>
  <c r="O1067" i="1"/>
  <c r="P1067" i="1"/>
  <c r="Q1067" i="1"/>
  <c r="R1067" i="1"/>
  <c r="G1068" i="1"/>
  <c r="H1068" i="1"/>
  <c r="I1068" i="1"/>
  <c r="J1068" i="1"/>
  <c r="K1068" i="1"/>
  <c r="L1068" i="1"/>
  <c r="M1068" i="1"/>
  <c r="N1068" i="1"/>
  <c r="O1068" i="1"/>
  <c r="P1068" i="1"/>
  <c r="Q1068" i="1"/>
  <c r="R1068" i="1"/>
  <c r="G1069" i="1"/>
  <c r="H1069" i="1"/>
  <c r="I1069" i="1"/>
  <c r="J1069" i="1"/>
  <c r="K1069" i="1"/>
  <c r="L1069" i="1"/>
  <c r="M1069" i="1"/>
  <c r="N1069" i="1"/>
  <c r="O1069" i="1"/>
  <c r="P1069" i="1"/>
  <c r="Q1069" i="1"/>
  <c r="R1069" i="1"/>
  <c r="G1070" i="1"/>
  <c r="H1070" i="1"/>
  <c r="I1070" i="1"/>
  <c r="J1070" i="1"/>
  <c r="K1070" i="1"/>
  <c r="L1070" i="1"/>
  <c r="M1070" i="1"/>
  <c r="N1070" i="1"/>
  <c r="O1070" i="1"/>
  <c r="P1070" i="1"/>
  <c r="Q1070" i="1"/>
  <c r="R1070" i="1"/>
  <c r="G1071" i="1"/>
  <c r="H1071" i="1"/>
  <c r="I1071" i="1"/>
  <c r="J1071" i="1"/>
  <c r="K1071" i="1"/>
  <c r="L1071" i="1"/>
  <c r="M1071" i="1"/>
  <c r="N1071" i="1"/>
  <c r="O1071" i="1"/>
  <c r="P1071" i="1"/>
  <c r="Q1071" i="1"/>
  <c r="R1071" i="1"/>
  <c r="G1072" i="1"/>
  <c r="H1072" i="1"/>
  <c r="I1072" i="1"/>
  <c r="J1072" i="1"/>
  <c r="K1072" i="1"/>
  <c r="L1072" i="1"/>
  <c r="M1072" i="1"/>
  <c r="N1072" i="1"/>
  <c r="O1072" i="1"/>
  <c r="P1072" i="1"/>
  <c r="Q1072" i="1"/>
  <c r="R1072" i="1"/>
  <c r="G1073" i="1"/>
  <c r="H1073" i="1"/>
  <c r="I1073" i="1"/>
  <c r="J1073" i="1"/>
  <c r="K1073" i="1"/>
  <c r="L1073" i="1"/>
  <c r="M1073" i="1"/>
  <c r="N1073" i="1"/>
  <c r="O1073" i="1"/>
  <c r="P1073" i="1"/>
  <c r="Q1073" i="1"/>
  <c r="R1073" i="1"/>
  <c r="G1074" i="1"/>
  <c r="H1074" i="1"/>
  <c r="I1074" i="1"/>
  <c r="J1074" i="1"/>
  <c r="K1074" i="1"/>
  <c r="L1074" i="1"/>
  <c r="M1074" i="1"/>
  <c r="N1074" i="1"/>
  <c r="O1074" i="1"/>
  <c r="P1074" i="1"/>
  <c r="Q1074" i="1"/>
  <c r="R1074" i="1"/>
  <c r="G1075" i="1"/>
  <c r="H1075" i="1"/>
  <c r="I1075" i="1"/>
  <c r="J1075" i="1"/>
  <c r="K1075" i="1"/>
  <c r="L1075" i="1"/>
  <c r="M1075" i="1"/>
  <c r="N1075" i="1"/>
  <c r="O1075" i="1"/>
  <c r="P1075" i="1"/>
  <c r="Q1075" i="1"/>
  <c r="R1075" i="1"/>
  <c r="G1076" i="1"/>
  <c r="H1076" i="1"/>
  <c r="I1076" i="1"/>
  <c r="J1076" i="1"/>
  <c r="K1076" i="1"/>
  <c r="L1076" i="1"/>
  <c r="M1076" i="1"/>
  <c r="N1076" i="1"/>
  <c r="O1076" i="1"/>
  <c r="P1076" i="1"/>
  <c r="Q1076" i="1"/>
  <c r="R1076" i="1"/>
  <c r="G1077" i="1"/>
  <c r="H1077" i="1"/>
  <c r="I1077" i="1"/>
  <c r="J1077" i="1"/>
  <c r="K1077" i="1"/>
  <c r="L1077" i="1"/>
  <c r="M1077" i="1"/>
  <c r="N1077" i="1"/>
  <c r="O1077" i="1"/>
  <c r="P1077" i="1"/>
  <c r="Q1077" i="1"/>
  <c r="R1077" i="1"/>
  <c r="G1078" i="1"/>
  <c r="H1078" i="1"/>
  <c r="I1078" i="1"/>
  <c r="J1078" i="1"/>
  <c r="K1078" i="1"/>
  <c r="L1078" i="1"/>
  <c r="M1078" i="1"/>
  <c r="N1078" i="1"/>
  <c r="O1078" i="1"/>
  <c r="P1078" i="1"/>
  <c r="Q1078" i="1"/>
  <c r="R1078" i="1"/>
  <c r="G1079" i="1"/>
  <c r="H1079" i="1"/>
  <c r="I1079" i="1"/>
  <c r="J1079" i="1"/>
  <c r="K1079" i="1"/>
  <c r="L1079" i="1"/>
  <c r="M1079" i="1"/>
  <c r="N1079" i="1"/>
  <c r="O1079" i="1"/>
  <c r="P1079" i="1"/>
  <c r="Q1079" i="1"/>
  <c r="R1079" i="1"/>
  <c r="G1080" i="1"/>
  <c r="H1080" i="1"/>
  <c r="I1080" i="1"/>
  <c r="J1080" i="1"/>
  <c r="K1080" i="1"/>
  <c r="L1080" i="1"/>
  <c r="M1080" i="1"/>
  <c r="N1080" i="1"/>
  <c r="O1080" i="1"/>
  <c r="P1080" i="1"/>
  <c r="Q1080" i="1"/>
  <c r="R1080" i="1"/>
  <c r="G1081" i="1"/>
  <c r="H1081" i="1"/>
  <c r="I1081" i="1"/>
  <c r="J1081" i="1"/>
  <c r="K1081" i="1"/>
  <c r="L1081" i="1"/>
  <c r="M1081" i="1"/>
  <c r="N1081" i="1"/>
  <c r="O1081" i="1"/>
  <c r="P1081" i="1"/>
  <c r="Q1081" i="1"/>
  <c r="R1081" i="1"/>
  <c r="G1082" i="1"/>
  <c r="H1082" i="1"/>
  <c r="I1082" i="1"/>
  <c r="J1082" i="1"/>
  <c r="K1082" i="1"/>
  <c r="L1082" i="1"/>
  <c r="M1082" i="1"/>
  <c r="N1082" i="1"/>
  <c r="O1082" i="1"/>
  <c r="P1082" i="1"/>
  <c r="Q1082" i="1"/>
  <c r="R1082" i="1"/>
  <c r="G1083" i="1"/>
  <c r="H1083" i="1"/>
  <c r="I1083" i="1"/>
  <c r="J1083" i="1"/>
  <c r="K1083" i="1"/>
  <c r="L1083" i="1"/>
  <c r="M1083" i="1"/>
  <c r="N1083" i="1"/>
  <c r="O1083" i="1"/>
  <c r="P1083" i="1"/>
  <c r="Q1083" i="1"/>
  <c r="R1083" i="1"/>
  <c r="G1084" i="1"/>
  <c r="H1084" i="1"/>
  <c r="I1084" i="1"/>
  <c r="J1084" i="1"/>
  <c r="K1084" i="1"/>
  <c r="L1084" i="1"/>
  <c r="M1084" i="1"/>
  <c r="N1084" i="1"/>
  <c r="O1084" i="1"/>
  <c r="P1084" i="1"/>
  <c r="Q1084" i="1"/>
  <c r="R1084" i="1"/>
  <c r="G1085" i="1"/>
  <c r="H1085" i="1"/>
  <c r="I1085" i="1"/>
  <c r="J1085" i="1"/>
  <c r="K1085" i="1"/>
  <c r="L1085" i="1"/>
  <c r="M1085" i="1"/>
  <c r="N1085" i="1"/>
  <c r="O1085" i="1"/>
  <c r="P1085" i="1"/>
  <c r="Q1085" i="1"/>
  <c r="R1085" i="1"/>
  <c r="G1086" i="1"/>
  <c r="H1086" i="1"/>
  <c r="I1086" i="1"/>
  <c r="J1086" i="1"/>
  <c r="K1086" i="1"/>
  <c r="L1086" i="1"/>
  <c r="M1086" i="1"/>
  <c r="N1086" i="1"/>
  <c r="O1086" i="1"/>
  <c r="P1086" i="1"/>
  <c r="Q1086" i="1"/>
  <c r="R1086" i="1"/>
  <c r="G1087" i="1"/>
  <c r="H1087" i="1"/>
  <c r="I1087" i="1"/>
  <c r="J1087" i="1"/>
  <c r="K1087" i="1"/>
  <c r="L1087" i="1"/>
  <c r="M1087" i="1"/>
  <c r="N1087" i="1"/>
  <c r="O1087" i="1"/>
  <c r="P1087" i="1"/>
  <c r="Q1087" i="1"/>
  <c r="R1087" i="1"/>
  <c r="G1088" i="1"/>
  <c r="H1088" i="1"/>
  <c r="I1088" i="1"/>
  <c r="J1088" i="1"/>
  <c r="K1088" i="1"/>
  <c r="L1088" i="1"/>
  <c r="M1088" i="1"/>
  <c r="N1088" i="1"/>
  <c r="O1088" i="1"/>
  <c r="P1088" i="1"/>
  <c r="Q1088" i="1"/>
  <c r="R1088" i="1"/>
  <c r="G1089" i="1"/>
  <c r="H1089" i="1"/>
  <c r="I1089" i="1"/>
  <c r="J1089" i="1"/>
  <c r="K1089" i="1"/>
  <c r="L1089" i="1"/>
  <c r="M1089" i="1"/>
  <c r="N1089" i="1"/>
  <c r="O1089" i="1"/>
  <c r="P1089" i="1"/>
  <c r="Q1089" i="1"/>
  <c r="R1089" i="1"/>
  <c r="G1090" i="1"/>
  <c r="H1090" i="1"/>
  <c r="I1090" i="1"/>
  <c r="J1090" i="1"/>
  <c r="K1090" i="1"/>
  <c r="L1090" i="1"/>
  <c r="M1090" i="1"/>
  <c r="N1090" i="1"/>
  <c r="O1090" i="1"/>
  <c r="P1090" i="1"/>
  <c r="Q1090" i="1"/>
  <c r="R1090" i="1"/>
  <c r="G1091" i="1"/>
  <c r="H1091" i="1"/>
  <c r="I1091" i="1"/>
  <c r="J1091" i="1"/>
  <c r="K1091" i="1"/>
  <c r="L1091" i="1"/>
  <c r="M1091" i="1"/>
  <c r="N1091" i="1"/>
  <c r="O1091" i="1"/>
  <c r="P1091" i="1"/>
  <c r="Q1091" i="1"/>
  <c r="R1091" i="1"/>
  <c r="G1092" i="1"/>
  <c r="H1092" i="1"/>
  <c r="I1092" i="1"/>
  <c r="J1092" i="1"/>
  <c r="K1092" i="1"/>
  <c r="L1092" i="1"/>
  <c r="M1092" i="1"/>
  <c r="N1092" i="1"/>
  <c r="O1092" i="1"/>
  <c r="P1092" i="1"/>
  <c r="Q1092" i="1"/>
  <c r="R1092" i="1"/>
  <c r="G1093" i="1"/>
  <c r="H1093" i="1"/>
  <c r="I1093" i="1"/>
  <c r="J1093" i="1"/>
  <c r="K1093" i="1"/>
  <c r="L1093" i="1"/>
  <c r="M1093" i="1"/>
  <c r="N1093" i="1"/>
  <c r="O1093" i="1"/>
  <c r="P1093" i="1"/>
  <c r="Q1093" i="1"/>
  <c r="R1093" i="1"/>
  <c r="G1094" i="1"/>
  <c r="H1094" i="1"/>
  <c r="I1094" i="1"/>
  <c r="J1094" i="1"/>
  <c r="K1094" i="1"/>
  <c r="L1094" i="1"/>
  <c r="M1094" i="1"/>
  <c r="N1094" i="1"/>
  <c r="O1094" i="1"/>
  <c r="P1094" i="1"/>
  <c r="Q1094" i="1"/>
  <c r="R1094" i="1"/>
  <c r="G1095" i="1"/>
  <c r="H1095" i="1"/>
  <c r="I1095" i="1"/>
  <c r="J1095" i="1"/>
  <c r="K1095" i="1"/>
  <c r="L1095" i="1"/>
  <c r="M1095" i="1"/>
  <c r="N1095" i="1"/>
  <c r="O1095" i="1"/>
  <c r="P1095" i="1"/>
  <c r="Q1095" i="1"/>
  <c r="R1095" i="1"/>
  <c r="G1096" i="1"/>
  <c r="H1096" i="1"/>
  <c r="I1096" i="1"/>
  <c r="J1096" i="1"/>
  <c r="K1096" i="1"/>
  <c r="L1096" i="1"/>
  <c r="M1096" i="1"/>
  <c r="N1096" i="1"/>
  <c r="O1096" i="1"/>
  <c r="P1096" i="1"/>
  <c r="Q1096" i="1"/>
  <c r="R1096" i="1"/>
  <c r="G1097" i="1"/>
  <c r="H1097" i="1"/>
  <c r="I1097" i="1"/>
  <c r="J1097" i="1"/>
  <c r="K1097" i="1"/>
  <c r="L1097" i="1"/>
  <c r="M1097" i="1"/>
  <c r="N1097" i="1"/>
  <c r="O1097" i="1"/>
  <c r="P1097" i="1"/>
  <c r="Q1097" i="1"/>
  <c r="R1097" i="1"/>
  <c r="G1098" i="1"/>
  <c r="H1098" i="1"/>
  <c r="I1098" i="1"/>
  <c r="J1098" i="1"/>
  <c r="K1098" i="1"/>
  <c r="L1098" i="1"/>
  <c r="M1098" i="1"/>
  <c r="N1098" i="1"/>
  <c r="O1098" i="1"/>
  <c r="P1098" i="1"/>
  <c r="Q1098" i="1"/>
  <c r="R1098" i="1"/>
  <c r="G1099" i="1"/>
  <c r="H1099" i="1"/>
  <c r="I1099" i="1"/>
  <c r="J1099" i="1"/>
  <c r="K1099" i="1"/>
  <c r="L1099" i="1"/>
  <c r="M1099" i="1"/>
  <c r="N1099" i="1"/>
  <c r="O1099" i="1"/>
  <c r="P1099" i="1"/>
  <c r="Q1099" i="1"/>
  <c r="R1099" i="1"/>
  <c r="G1100" i="1"/>
  <c r="H1100" i="1"/>
  <c r="I1100" i="1"/>
  <c r="J1100" i="1"/>
  <c r="K1100" i="1"/>
  <c r="L1100" i="1"/>
  <c r="M1100" i="1"/>
  <c r="N1100" i="1"/>
  <c r="O1100" i="1"/>
  <c r="P1100" i="1"/>
  <c r="Q1100" i="1"/>
  <c r="R1100" i="1"/>
  <c r="G1101" i="1"/>
  <c r="H1101" i="1"/>
  <c r="I1101" i="1"/>
  <c r="J1101" i="1"/>
  <c r="K1101" i="1"/>
  <c r="L1101" i="1"/>
  <c r="M1101" i="1"/>
  <c r="N1101" i="1"/>
  <c r="O1101" i="1"/>
  <c r="P1101" i="1"/>
  <c r="Q1101" i="1"/>
  <c r="R1101" i="1"/>
  <c r="G1102" i="1"/>
  <c r="H1102" i="1"/>
  <c r="I1102" i="1"/>
  <c r="J1102" i="1"/>
  <c r="K1102" i="1"/>
  <c r="L1102" i="1"/>
  <c r="M1102" i="1"/>
  <c r="N1102" i="1"/>
  <c r="O1102" i="1"/>
  <c r="P1102" i="1"/>
  <c r="Q1102" i="1"/>
  <c r="R1102" i="1"/>
  <c r="G1103" i="1"/>
  <c r="H1103" i="1"/>
  <c r="I1103" i="1"/>
  <c r="J1103" i="1"/>
  <c r="K1103" i="1"/>
  <c r="L1103" i="1"/>
  <c r="M1103" i="1"/>
  <c r="N1103" i="1"/>
  <c r="O1103" i="1"/>
  <c r="P1103" i="1"/>
  <c r="Q1103" i="1"/>
  <c r="R1103" i="1"/>
  <c r="G1104" i="1"/>
  <c r="H1104" i="1"/>
  <c r="I1104" i="1"/>
  <c r="J1104" i="1"/>
  <c r="K1104" i="1"/>
  <c r="L1104" i="1"/>
  <c r="M1104" i="1"/>
  <c r="N1104" i="1"/>
  <c r="O1104" i="1"/>
  <c r="P1104" i="1"/>
  <c r="Q1104" i="1"/>
  <c r="R1104" i="1"/>
  <c r="G1105" i="1"/>
  <c r="H1105" i="1"/>
  <c r="I1105" i="1"/>
  <c r="J1105" i="1"/>
  <c r="K1105" i="1"/>
  <c r="L1105" i="1"/>
  <c r="M1105" i="1"/>
  <c r="N1105" i="1"/>
  <c r="O1105" i="1"/>
  <c r="P1105" i="1"/>
  <c r="Q1105" i="1"/>
  <c r="R1105" i="1"/>
  <c r="G1106" i="1"/>
  <c r="H1106" i="1"/>
  <c r="I1106" i="1"/>
  <c r="J1106" i="1"/>
  <c r="K1106" i="1"/>
  <c r="L1106" i="1"/>
  <c r="M1106" i="1"/>
  <c r="N1106" i="1"/>
  <c r="O1106" i="1"/>
  <c r="P1106" i="1"/>
  <c r="Q1106" i="1"/>
  <c r="R1106" i="1"/>
  <c r="G1107" i="1"/>
  <c r="H1107" i="1"/>
  <c r="I1107" i="1"/>
  <c r="J1107" i="1"/>
  <c r="K1107" i="1"/>
  <c r="L1107" i="1"/>
  <c r="M1107" i="1"/>
  <c r="N1107" i="1"/>
  <c r="O1107" i="1"/>
  <c r="P1107" i="1"/>
  <c r="Q1107" i="1"/>
  <c r="R1107" i="1"/>
  <c r="G1108" i="1"/>
  <c r="H1108" i="1"/>
  <c r="I1108" i="1"/>
  <c r="J1108" i="1"/>
  <c r="K1108" i="1"/>
  <c r="L1108" i="1"/>
  <c r="M1108" i="1"/>
  <c r="N1108" i="1"/>
  <c r="O1108" i="1"/>
  <c r="P1108" i="1"/>
  <c r="Q1108" i="1"/>
  <c r="R1108" i="1"/>
  <c r="G1109" i="1"/>
  <c r="H1109" i="1"/>
  <c r="I1109" i="1"/>
  <c r="J1109" i="1"/>
  <c r="K1109" i="1"/>
  <c r="L1109" i="1"/>
  <c r="M1109" i="1"/>
  <c r="N1109" i="1"/>
  <c r="O1109" i="1"/>
  <c r="P1109" i="1"/>
  <c r="Q1109" i="1"/>
  <c r="R1109" i="1"/>
  <c r="G1110" i="1"/>
  <c r="H1110" i="1"/>
  <c r="I1110" i="1"/>
  <c r="J1110" i="1"/>
  <c r="K1110" i="1"/>
  <c r="L1110" i="1"/>
  <c r="M1110" i="1"/>
  <c r="N1110" i="1"/>
  <c r="O1110" i="1"/>
  <c r="P1110" i="1"/>
  <c r="Q1110" i="1"/>
  <c r="R1110" i="1"/>
  <c r="G1111" i="1"/>
  <c r="H1111" i="1"/>
  <c r="I1111" i="1"/>
  <c r="J1111" i="1"/>
  <c r="K1111" i="1"/>
  <c r="L1111" i="1"/>
  <c r="M1111" i="1"/>
  <c r="N1111" i="1"/>
  <c r="O1111" i="1"/>
  <c r="P1111" i="1"/>
  <c r="Q1111" i="1"/>
  <c r="R1111" i="1"/>
  <c r="G1112" i="1"/>
  <c r="H1112" i="1"/>
  <c r="I1112" i="1"/>
  <c r="J1112" i="1"/>
  <c r="K1112" i="1"/>
  <c r="L1112" i="1"/>
  <c r="M1112" i="1"/>
  <c r="N1112" i="1"/>
  <c r="O1112" i="1"/>
  <c r="P1112" i="1"/>
  <c r="Q1112" i="1"/>
  <c r="R1112" i="1"/>
  <c r="G1113" i="1"/>
  <c r="H1113" i="1"/>
  <c r="I1113" i="1"/>
  <c r="J1113" i="1"/>
  <c r="K1113" i="1"/>
  <c r="L1113" i="1"/>
  <c r="M1113" i="1"/>
  <c r="N1113" i="1"/>
  <c r="O1113" i="1"/>
  <c r="P1113" i="1"/>
  <c r="Q1113" i="1"/>
  <c r="R1113" i="1"/>
  <c r="G1114" i="1"/>
  <c r="H1114" i="1"/>
  <c r="I1114" i="1"/>
  <c r="J1114" i="1"/>
  <c r="K1114" i="1"/>
  <c r="L1114" i="1"/>
  <c r="M1114" i="1"/>
  <c r="N1114" i="1"/>
  <c r="O1114" i="1"/>
  <c r="P1114" i="1"/>
  <c r="Q1114" i="1"/>
  <c r="R1114" i="1"/>
  <c r="G1115" i="1"/>
  <c r="H1115" i="1"/>
  <c r="I1115" i="1"/>
  <c r="J1115" i="1"/>
  <c r="K1115" i="1"/>
  <c r="L1115" i="1"/>
  <c r="M1115" i="1"/>
  <c r="N1115" i="1"/>
  <c r="O1115" i="1"/>
  <c r="P1115" i="1"/>
  <c r="Q1115" i="1"/>
  <c r="R1115" i="1"/>
  <c r="G1116" i="1"/>
  <c r="H1116" i="1"/>
  <c r="I1116" i="1"/>
  <c r="J1116" i="1"/>
  <c r="K1116" i="1"/>
  <c r="L1116" i="1"/>
  <c r="M1116" i="1"/>
  <c r="N1116" i="1"/>
  <c r="O1116" i="1"/>
  <c r="P1116" i="1"/>
  <c r="Q1116" i="1"/>
  <c r="R1116" i="1"/>
  <c r="G1117" i="1"/>
  <c r="H1117" i="1"/>
  <c r="I1117" i="1"/>
  <c r="J1117" i="1"/>
  <c r="K1117" i="1"/>
  <c r="L1117" i="1"/>
  <c r="M1117" i="1"/>
  <c r="N1117" i="1"/>
  <c r="O1117" i="1"/>
  <c r="P1117" i="1"/>
  <c r="Q1117" i="1"/>
  <c r="R1117" i="1"/>
  <c r="G1118" i="1"/>
  <c r="H1118" i="1"/>
  <c r="I1118" i="1"/>
  <c r="J1118" i="1"/>
  <c r="K1118" i="1"/>
  <c r="L1118" i="1"/>
  <c r="M1118" i="1"/>
  <c r="N1118" i="1"/>
  <c r="O1118" i="1"/>
  <c r="P1118" i="1"/>
  <c r="Q1118" i="1"/>
  <c r="R1118" i="1"/>
  <c r="G1119" i="1"/>
  <c r="H1119" i="1"/>
  <c r="I1119" i="1"/>
  <c r="J1119" i="1"/>
  <c r="K1119" i="1"/>
  <c r="L1119" i="1"/>
  <c r="M1119" i="1"/>
  <c r="N1119" i="1"/>
  <c r="O1119" i="1"/>
  <c r="P1119" i="1"/>
  <c r="Q1119" i="1"/>
  <c r="R1119" i="1"/>
  <c r="G1120" i="1"/>
  <c r="H1120" i="1"/>
  <c r="I1120" i="1"/>
  <c r="J1120" i="1"/>
  <c r="K1120" i="1"/>
  <c r="L1120" i="1"/>
  <c r="M1120" i="1"/>
  <c r="N1120" i="1"/>
  <c r="O1120" i="1"/>
  <c r="P1120" i="1"/>
  <c r="Q1120" i="1"/>
  <c r="R1120" i="1"/>
  <c r="G1121" i="1"/>
  <c r="H1121" i="1"/>
  <c r="I1121" i="1"/>
  <c r="J1121" i="1"/>
  <c r="K1121" i="1"/>
  <c r="L1121" i="1"/>
  <c r="M1121" i="1"/>
  <c r="N1121" i="1"/>
  <c r="O1121" i="1"/>
  <c r="P1121" i="1"/>
  <c r="Q1121" i="1"/>
  <c r="R1121" i="1"/>
  <c r="G1122" i="1"/>
  <c r="H1122" i="1"/>
  <c r="I1122" i="1"/>
  <c r="J1122" i="1"/>
  <c r="K1122" i="1"/>
  <c r="L1122" i="1"/>
  <c r="M1122" i="1"/>
  <c r="N1122" i="1"/>
  <c r="O1122" i="1"/>
  <c r="P1122" i="1"/>
  <c r="Q1122" i="1"/>
  <c r="R1122" i="1"/>
  <c r="G1123" i="1"/>
  <c r="H1123" i="1"/>
  <c r="I1123" i="1"/>
  <c r="J1123" i="1"/>
  <c r="K1123" i="1"/>
  <c r="L1123" i="1"/>
  <c r="M1123" i="1"/>
  <c r="N1123" i="1"/>
  <c r="O1123" i="1"/>
  <c r="P1123" i="1"/>
  <c r="Q1123" i="1"/>
  <c r="R1123" i="1"/>
  <c r="G1124" i="1"/>
  <c r="H1124" i="1"/>
  <c r="I1124" i="1"/>
  <c r="J1124" i="1"/>
  <c r="K1124" i="1"/>
  <c r="L1124" i="1"/>
  <c r="M1124" i="1"/>
  <c r="N1124" i="1"/>
  <c r="O1124" i="1"/>
  <c r="P1124" i="1"/>
  <c r="Q1124" i="1"/>
  <c r="R1124" i="1"/>
  <c r="G1125" i="1"/>
  <c r="H1125" i="1"/>
  <c r="I1125" i="1"/>
  <c r="J1125" i="1"/>
  <c r="K1125" i="1"/>
  <c r="L1125" i="1"/>
  <c r="M1125" i="1"/>
  <c r="N1125" i="1"/>
  <c r="O1125" i="1"/>
  <c r="P1125" i="1"/>
  <c r="Q1125" i="1"/>
  <c r="R1125" i="1"/>
  <c r="G1126" i="1"/>
  <c r="H1126" i="1"/>
  <c r="I1126" i="1"/>
  <c r="J1126" i="1"/>
  <c r="K1126" i="1"/>
  <c r="L1126" i="1"/>
  <c r="M1126" i="1"/>
  <c r="N1126" i="1"/>
  <c r="O1126" i="1"/>
  <c r="P1126" i="1"/>
  <c r="Q1126" i="1"/>
  <c r="R1126" i="1"/>
  <c r="G1127" i="1"/>
  <c r="H1127" i="1"/>
  <c r="I1127" i="1"/>
  <c r="J1127" i="1"/>
  <c r="K1127" i="1"/>
  <c r="L1127" i="1"/>
  <c r="M1127" i="1"/>
  <c r="N1127" i="1"/>
  <c r="O1127" i="1"/>
  <c r="P1127" i="1"/>
  <c r="Q1127" i="1"/>
  <c r="R1127" i="1"/>
  <c r="G1128" i="1"/>
  <c r="H1128" i="1"/>
  <c r="I1128" i="1"/>
  <c r="J1128" i="1"/>
  <c r="K1128" i="1"/>
  <c r="L1128" i="1"/>
  <c r="M1128" i="1"/>
  <c r="N1128" i="1"/>
  <c r="O1128" i="1"/>
  <c r="P1128" i="1"/>
  <c r="Q1128" i="1"/>
  <c r="R1128" i="1"/>
  <c r="G1129" i="1"/>
  <c r="H1129" i="1"/>
  <c r="I1129" i="1"/>
  <c r="J1129" i="1"/>
  <c r="K1129" i="1"/>
  <c r="L1129" i="1"/>
  <c r="M1129" i="1"/>
  <c r="N1129" i="1"/>
  <c r="O1129" i="1"/>
  <c r="P1129" i="1"/>
  <c r="Q1129" i="1"/>
  <c r="R1129" i="1"/>
  <c r="G1130" i="1"/>
  <c r="H1130" i="1"/>
  <c r="I1130" i="1"/>
  <c r="J1130" i="1"/>
  <c r="K1130" i="1"/>
  <c r="L1130" i="1"/>
  <c r="M1130" i="1"/>
  <c r="N1130" i="1"/>
  <c r="O1130" i="1"/>
  <c r="P1130" i="1"/>
  <c r="Q1130" i="1"/>
  <c r="R1130" i="1"/>
  <c r="G1131" i="1"/>
  <c r="H1131" i="1"/>
  <c r="I1131" i="1"/>
  <c r="J1131" i="1"/>
  <c r="K1131" i="1"/>
  <c r="L1131" i="1"/>
  <c r="M1131" i="1"/>
  <c r="N1131" i="1"/>
  <c r="O1131" i="1"/>
  <c r="P1131" i="1"/>
  <c r="Q1131" i="1"/>
  <c r="R1131" i="1"/>
  <c r="G1132" i="1"/>
  <c r="H1132" i="1"/>
  <c r="I1132" i="1"/>
  <c r="J1132" i="1"/>
  <c r="K1132" i="1"/>
  <c r="L1132" i="1"/>
  <c r="M1132" i="1"/>
  <c r="N1132" i="1"/>
  <c r="O1132" i="1"/>
  <c r="P1132" i="1"/>
  <c r="Q1132" i="1"/>
  <c r="R1132" i="1"/>
  <c r="G1133" i="1"/>
  <c r="H1133" i="1"/>
  <c r="I1133" i="1"/>
  <c r="J1133" i="1"/>
  <c r="K1133" i="1"/>
  <c r="L1133" i="1"/>
  <c r="M1133" i="1"/>
  <c r="N1133" i="1"/>
  <c r="O1133" i="1"/>
  <c r="P1133" i="1"/>
  <c r="Q1133" i="1"/>
  <c r="R1133" i="1"/>
  <c r="G1134" i="1"/>
  <c r="H1134" i="1"/>
  <c r="I1134" i="1"/>
  <c r="J1134" i="1"/>
  <c r="K1134" i="1"/>
  <c r="L1134" i="1"/>
  <c r="M1134" i="1"/>
  <c r="N1134" i="1"/>
  <c r="O1134" i="1"/>
  <c r="P1134" i="1"/>
  <c r="Q1134" i="1"/>
  <c r="R1134" i="1"/>
  <c r="G1135" i="1"/>
  <c r="H1135" i="1"/>
  <c r="I1135" i="1"/>
  <c r="J1135" i="1"/>
  <c r="K1135" i="1"/>
  <c r="L1135" i="1"/>
  <c r="M1135" i="1"/>
  <c r="N1135" i="1"/>
  <c r="O1135" i="1"/>
  <c r="P1135" i="1"/>
  <c r="Q1135" i="1"/>
  <c r="R1135" i="1"/>
  <c r="G1136" i="1"/>
  <c r="H1136" i="1"/>
  <c r="I1136" i="1"/>
  <c r="J1136" i="1"/>
  <c r="K1136" i="1"/>
  <c r="L1136" i="1"/>
  <c r="M1136" i="1"/>
  <c r="N1136" i="1"/>
  <c r="O1136" i="1"/>
  <c r="P1136" i="1"/>
  <c r="Q1136" i="1"/>
  <c r="R1136" i="1"/>
  <c r="G1137" i="1"/>
  <c r="H1137" i="1"/>
  <c r="I1137" i="1"/>
  <c r="J1137" i="1"/>
  <c r="K1137" i="1"/>
  <c r="L1137" i="1"/>
  <c r="M1137" i="1"/>
  <c r="N1137" i="1"/>
  <c r="O1137" i="1"/>
  <c r="P1137" i="1"/>
  <c r="Q1137" i="1"/>
  <c r="R1137" i="1"/>
  <c r="G1138" i="1"/>
  <c r="H1138" i="1"/>
  <c r="I1138" i="1"/>
  <c r="J1138" i="1"/>
  <c r="K1138" i="1"/>
  <c r="L1138" i="1"/>
  <c r="M1138" i="1"/>
  <c r="N1138" i="1"/>
  <c r="O1138" i="1"/>
  <c r="P1138" i="1"/>
  <c r="Q1138" i="1"/>
  <c r="R1138" i="1"/>
  <c r="G1139" i="1"/>
  <c r="H1139" i="1"/>
  <c r="I1139" i="1"/>
  <c r="J1139" i="1"/>
  <c r="K1139" i="1"/>
  <c r="L1139" i="1"/>
  <c r="M1139" i="1"/>
  <c r="N1139" i="1"/>
  <c r="O1139" i="1"/>
  <c r="P1139" i="1"/>
  <c r="Q1139" i="1"/>
  <c r="R1139" i="1"/>
  <c r="G1140" i="1"/>
  <c r="H1140" i="1"/>
  <c r="I1140" i="1"/>
  <c r="J1140" i="1"/>
  <c r="K1140" i="1"/>
  <c r="L1140" i="1"/>
  <c r="M1140" i="1"/>
  <c r="N1140" i="1"/>
  <c r="O1140" i="1"/>
  <c r="P1140" i="1"/>
  <c r="Q1140" i="1"/>
  <c r="R1140" i="1"/>
  <c r="G1141" i="1"/>
  <c r="H1141" i="1"/>
  <c r="I1141" i="1"/>
  <c r="J1141" i="1"/>
  <c r="K1141" i="1"/>
  <c r="L1141" i="1"/>
  <c r="M1141" i="1"/>
  <c r="N1141" i="1"/>
  <c r="O1141" i="1"/>
  <c r="P1141" i="1"/>
  <c r="Q1141" i="1"/>
  <c r="R1141" i="1"/>
  <c r="G1142" i="1"/>
  <c r="H1142" i="1"/>
  <c r="I1142" i="1"/>
  <c r="J1142" i="1"/>
  <c r="K1142" i="1"/>
  <c r="L1142" i="1"/>
  <c r="M1142" i="1"/>
  <c r="N1142" i="1"/>
  <c r="O1142" i="1"/>
  <c r="P1142" i="1"/>
  <c r="Q1142" i="1"/>
  <c r="R1142" i="1"/>
  <c r="G1143" i="1"/>
  <c r="H1143" i="1"/>
  <c r="I1143" i="1"/>
  <c r="J1143" i="1"/>
  <c r="K1143" i="1"/>
  <c r="L1143" i="1"/>
  <c r="M1143" i="1"/>
  <c r="N1143" i="1"/>
  <c r="O1143" i="1"/>
  <c r="P1143" i="1"/>
  <c r="Q1143" i="1"/>
  <c r="R1143" i="1"/>
  <c r="G1144" i="1"/>
  <c r="H1144" i="1"/>
  <c r="I1144" i="1"/>
  <c r="J1144" i="1"/>
  <c r="K1144" i="1"/>
  <c r="L1144" i="1"/>
  <c r="M1144" i="1"/>
  <c r="N1144" i="1"/>
  <c r="O1144" i="1"/>
  <c r="P1144" i="1"/>
  <c r="Q1144" i="1"/>
  <c r="R1144" i="1"/>
  <c r="G1145" i="1"/>
  <c r="H1145" i="1"/>
  <c r="I1145" i="1"/>
  <c r="J1145" i="1"/>
  <c r="K1145" i="1"/>
  <c r="L1145" i="1"/>
  <c r="M1145" i="1"/>
  <c r="N1145" i="1"/>
  <c r="O1145" i="1"/>
  <c r="P1145" i="1"/>
  <c r="Q1145" i="1"/>
  <c r="R1145" i="1"/>
  <c r="G1146" i="1"/>
  <c r="H1146" i="1"/>
  <c r="I1146" i="1"/>
  <c r="J1146" i="1"/>
  <c r="K1146" i="1"/>
  <c r="L1146" i="1"/>
  <c r="M1146" i="1"/>
  <c r="N1146" i="1"/>
  <c r="O1146" i="1"/>
  <c r="P1146" i="1"/>
  <c r="Q1146" i="1"/>
  <c r="R1146" i="1"/>
  <c r="G1147" i="1"/>
  <c r="H1147" i="1"/>
  <c r="I1147" i="1"/>
  <c r="J1147" i="1"/>
  <c r="K1147" i="1"/>
  <c r="L1147" i="1"/>
  <c r="M1147" i="1"/>
  <c r="N1147" i="1"/>
  <c r="O1147" i="1"/>
  <c r="P1147" i="1"/>
  <c r="Q1147" i="1"/>
  <c r="R1147" i="1"/>
  <c r="G1148" i="1"/>
  <c r="H1148" i="1"/>
  <c r="I1148" i="1"/>
  <c r="J1148" i="1"/>
  <c r="K1148" i="1"/>
  <c r="L1148" i="1"/>
  <c r="M1148" i="1"/>
  <c r="N1148" i="1"/>
  <c r="O1148" i="1"/>
  <c r="P1148" i="1"/>
  <c r="Q1148" i="1"/>
  <c r="R1148" i="1"/>
  <c r="G1149" i="1"/>
  <c r="H1149" i="1"/>
  <c r="I1149" i="1"/>
  <c r="J1149" i="1"/>
  <c r="K1149" i="1"/>
  <c r="L1149" i="1"/>
  <c r="M1149" i="1"/>
  <c r="N1149" i="1"/>
  <c r="O1149" i="1"/>
  <c r="P1149" i="1"/>
  <c r="Q1149" i="1"/>
  <c r="R1149" i="1"/>
  <c r="G1150" i="1"/>
  <c r="H1150" i="1"/>
  <c r="I1150" i="1"/>
  <c r="J1150" i="1"/>
  <c r="K1150" i="1"/>
  <c r="L1150" i="1"/>
  <c r="M1150" i="1"/>
  <c r="N1150" i="1"/>
  <c r="O1150" i="1"/>
  <c r="P1150" i="1"/>
  <c r="Q1150" i="1"/>
  <c r="R1150" i="1"/>
  <c r="G1151" i="1"/>
  <c r="H1151" i="1"/>
  <c r="I1151" i="1"/>
  <c r="J1151" i="1"/>
  <c r="K1151" i="1"/>
  <c r="L1151" i="1"/>
  <c r="M1151" i="1"/>
  <c r="N1151" i="1"/>
  <c r="O1151" i="1"/>
  <c r="P1151" i="1"/>
  <c r="Q1151" i="1"/>
  <c r="R1151" i="1"/>
  <c r="G1152" i="1"/>
  <c r="H1152" i="1"/>
  <c r="I1152" i="1"/>
  <c r="J1152" i="1"/>
  <c r="K1152" i="1"/>
  <c r="L1152" i="1"/>
  <c r="M1152" i="1"/>
  <c r="N1152" i="1"/>
  <c r="O1152" i="1"/>
  <c r="P1152" i="1"/>
  <c r="Q1152" i="1"/>
  <c r="R1152" i="1"/>
  <c r="G1153" i="1"/>
  <c r="H1153" i="1"/>
  <c r="I1153" i="1"/>
  <c r="J1153" i="1"/>
  <c r="K1153" i="1"/>
  <c r="L1153" i="1"/>
  <c r="M1153" i="1"/>
  <c r="N1153" i="1"/>
  <c r="O1153" i="1"/>
  <c r="P1153" i="1"/>
  <c r="Q1153" i="1"/>
  <c r="R1153" i="1"/>
  <c r="G1154" i="1"/>
  <c r="H1154" i="1"/>
  <c r="I1154" i="1"/>
  <c r="J1154" i="1"/>
  <c r="K1154" i="1"/>
  <c r="L1154" i="1"/>
  <c r="M1154" i="1"/>
  <c r="N1154" i="1"/>
  <c r="O1154" i="1"/>
  <c r="P1154" i="1"/>
  <c r="Q1154" i="1"/>
  <c r="R1154" i="1"/>
  <c r="G1155" i="1"/>
  <c r="H1155" i="1"/>
  <c r="I1155" i="1"/>
  <c r="J1155" i="1"/>
  <c r="K1155" i="1"/>
  <c r="L1155" i="1"/>
  <c r="M1155" i="1"/>
  <c r="N1155" i="1"/>
  <c r="O1155" i="1"/>
  <c r="P1155" i="1"/>
  <c r="Q1155" i="1"/>
  <c r="R1155" i="1"/>
  <c r="G1156" i="1"/>
  <c r="H1156" i="1"/>
  <c r="I1156" i="1"/>
  <c r="J1156" i="1"/>
  <c r="K1156" i="1"/>
  <c r="L1156" i="1"/>
  <c r="M1156" i="1"/>
  <c r="N1156" i="1"/>
  <c r="O1156" i="1"/>
  <c r="P1156" i="1"/>
  <c r="Q1156" i="1"/>
  <c r="R1156" i="1"/>
  <c r="G1157" i="1"/>
  <c r="H1157" i="1"/>
  <c r="I1157" i="1"/>
  <c r="J1157" i="1"/>
  <c r="K1157" i="1"/>
  <c r="L1157" i="1"/>
  <c r="M1157" i="1"/>
  <c r="N1157" i="1"/>
  <c r="O1157" i="1"/>
  <c r="P1157" i="1"/>
  <c r="Q1157" i="1"/>
  <c r="R1157" i="1"/>
  <c r="G1158" i="1"/>
  <c r="H1158" i="1"/>
  <c r="I1158" i="1"/>
  <c r="J1158" i="1"/>
  <c r="K1158" i="1"/>
  <c r="L1158" i="1"/>
  <c r="M1158" i="1"/>
  <c r="N1158" i="1"/>
  <c r="O1158" i="1"/>
  <c r="P1158" i="1"/>
  <c r="Q1158" i="1"/>
  <c r="R1158" i="1"/>
  <c r="G1159" i="1"/>
  <c r="H1159" i="1"/>
  <c r="I1159" i="1"/>
  <c r="J1159" i="1"/>
  <c r="K1159" i="1"/>
  <c r="L1159" i="1"/>
  <c r="M1159" i="1"/>
  <c r="N1159" i="1"/>
  <c r="O1159" i="1"/>
  <c r="P1159" i="1"/>
  <c r="Q1159" i="1"/>
  <c r="R1159" i="1"/>
  <c r="G1160" i="1"/>
  <c r="H1160" i="1"/>
  <c r="I1160" i="1"/>
  <c r="J1160" i="1"/>
  <c r="K1160" i="1"/>
  <c r="L1160" i="1"/>
  <c r="M1160" i="1"/>
  <c r="N1160" i="1"/>
  <c r="O1160" i="1"/>
  <c r="P1160" i="1"/>
  <c r="Q1160" i="1"/>
  <c r="R1160" i="1"/>
  <c r="G1161" i="1"/>
  <c r="H1161" i="1"/>
  <c r="I1161" i="1"/>
  <c r="J1161" i="1"/>
  <c r="K1161" i="1"/>
  <c r="L1161" i="1"/>
  <c r="M1161" i="1"/>
  <c r="N1161" i="1"/>
  <c r="O1161" i="1"/>
  <c r="P1161" i="1"/>
  <c r="Q1161" i="1"/>
  <c r="R1161" i="1"/>
  <c r="G1162" i="1"/>
  <c r="H1162" i="1"/>
  <c r="I1162" i="1"/>
  <c r="J1162" i="1"/>
  <c r="K1162" i="1"/>
  <c r="L1162" i="1"/>
  <c r="M1162" i="1"/>
  <c r="N1162" i="1"/>
  <c r="O1162" i="1"/>
  <c r="P1162" i="1"/>
  <c r="Q1162" i="1"/>
  <c r="R1162" i="1"/>
  <c r="G1163" i="1"/>
  <c r="H1163" i="1"/>
  <c r="I1163" i="1"/>
  <c r="J1163" i="1"/>
  <c r="K1163" i="1"/>
  <c r="L1163" i="1"/>
  <c r="M1163" i="1"/>
  <c r="N1163" i="1"/>
  <c r="O1163" i="1"/>
  <c r="P1163" i="1"/>
  <c r="Q1163" i="1"/>
  <c r="R1163" i="1"/>
  <c r="G1164" i="1"/>
  <c r="H1164" i="1"/>
  <c r="I1164" i="1"/>
  <c r="J1164" i="1"/>
  <c r="K1164" i="1"/>
  <c r="L1164" i="1"/>
  <c r="M1164" i="1"/>
  <c r="N1164" i="1"/>
  <c r="O1164" i="1"/>
  <c r="P1164" i="1"/>
  <c r="Q1164" i="1"/>
  <c r="R1164" i="1"/>
  <c r="G1165" i="1"/>
  <c r="H1165" i="1"/>
  <c r="I1165" i="1"/>
  <c r="J1165" i="1"/>
  <c r="K1165" i="1"/>
  <c r="L1165" i="1"/>
  <c r="M1165" i="1"/>
  <c r="N1165" i="1"/>
  <c r="O1165" i="1"/>
  <c r="P1165" i="1"/>
  <c r="Q1165" i="1"/>
  <c r="R1165" i="1"/>
  <c r="G1166" i="1"/>
  <c r="H1166" i="1"/>
  <c r="I1166" i="1"/>
  <c r="J1166" i="1"/>
  <c r="K1166" i="1"/>
  <c r="L1166" i="1"/>
  <c r="M1166" i="1"/>
  <c r="N1166" i="1"/>
  <c r="O1166" i="1"/>
  <c r="P1166" i="1"/>
  <c r="Q1166" i="1"/>
  <c r="R1166" i="1"/>
  <c r="G1167" i="1"/>
  <c r="H1167" i="1"/>
  <c r="I1167" i="1"/>
  <c r="J1167" i="1"/>
  <c r="K1167" i="1"/>
  <c r="L1167" i="1"/>
  <c r="M1167" i="1"/>
  <c r="N1167" i="1"/>
  <c r="O1167" i="1"/>
  <c r="P1167" i="1"/>
  <c r="Q1167" i="1"/>
  <c r="R1167" i="1"/>
  <c r="G1168" i="1"/>
  <c r="H1168" i="1"/>
  <c r="I1168" i="1"/>
  <c r="J1168" i="1"/>
  <c r="K1168" i="1"/>
  <c r="L1168" i="1"/>
  <c r="M1168" i="1"/>
  <c r="N1168" i="1"/>
  <c r="O1168" i="1"/>
  <c r="P1168" i="1"/>
  <c r="Q1168" i="1"/>
  <c r="R1168" i="1"/>
  <c r="G1169" i="1"/>
  <c r="H1169" i="1"/>
  <c r="I1169" i="1"/>
  <c r="J1169" i="1"/>
  <c r="K1169" i="1"/>
  <c r="L1169" i="1"/>
  <c r="M1169" i="1"/>
  <c r="N1169" i="1"/>
  <c r="O1169" i="1"/>
  <c r="P1169" i="1"/>
  <c r="Q1169" i="1"/>
  <c r="R1169" i="1"/>
  <c r="G1170" i="1"/>
  <c r="H1170" i="1"/>
  <c r="I1170" i="1"/>
  <c r="J1170" i="1"/>
  <c r="K1170" i="1"/>
  <c r="L1170" i="1"/>
  <c r="M1170" i="1"/>
  <c r="N1170" i="1"/>
  <c r="O1170" i="1"/>
  <c r="P1170" i="1"/>
  <c r="Q1170" i="1"/>
  <c r="R1170" i="1"/>
  <c r="G1171" i="1"/>
  <c r="H1171" i="1"/>
  <c r="I1171" i="1"/>
  <c r="J1171" i="1"/>
  <c r="K1171" i="1"/>
  <c r="L1171" i="1"/>
  <c r="M1171" i="1"/>
  <c r="N1171" i="1"/>
  <c r="O1171" i="1"/>
  <c r="P1171" i="1"/>
  <c r="Q1171" i="1"/>
  <c r="R1171" i="1"/>
  <c r="G1172" i="1"/>
  <c r="H1172" i="1"/>
  <c r="I1172" i="1"/>
  <c r="J1172" i="1"/>
  <c r="K1172" i="1"/>
  <c r="L1172" i="1"/>
  <c r="M1172" i="1"/>
  <c r="N1172" i="1"/>
  <c r="O1172" i="1"/>
  <c r="P1172" i="1"/>
  <c r="Q1172" i="1"/>
  <c r="R1172" i="1"/>
  <c r="G1173" i="1"/>
  <c r="H1173" i="1"/>
  <c r="I1173" i="1"/>
  <c r="J1173" i="1"/>
  <c r="K1173" i="1"/>
  <c r="L1173" i="1"/>
  <c r="M1173" i="1"/>
  <c r="N1173" i="1"/>
  <c r="O1173" i="1"/>
  <c r="P1173" i="1"/>
  <c r="Q1173" i="1"/>
  <c r="R1173" i="1"/>
  <c r="G1174" i="1"/>
  <c r="H1174" i="1"/>
  <c r="I1174" i="1"/>
  <c r="J1174" i="1"/>
  <c r="K1174" i="1"/>
  <c r="L1174" i="1"/>
  <c r="M1174" i="1"/>
  <c r="N1174" i="1"/>
  <c r="O1174" i="1"/>
  <c r="P1174" i="1"/>
  <c r="Q1174" i="1"/>
  <c r="R1174" i="1"/>
  <c r="G1175" i="1"/>
  <c r="H1175" i="1"/>
  <c r="I1175" i="1"/>
  <c r="J1175" i="1"/>
  <c r="K1175" i="1"/>
  <c r="L1175" i="1"/>
  <c r="M1175" i="1"/>
  <c r="N1175" i="1"/>
  <c r="O1175" i="1"/>
  <c r="P1175" i="1"/>
  <c r="Q1175" i="1"/>
  <c r="R1175" i="1"/>
  <c r="G1176" i="1"/>
  <c r="H1176" i="1"/>
  <c r="I1176" i="1"/>
  <c r="J1176" i="1"/>
  <c r="K1176" i="1"/>
  <c r="L1176" i="1"/>
  <c r="M1176" i="1"/>
  <c r="N1176" i="1"/>
  <c r="O1176" i="1"/>
  <c r="P1176" i="1"/>
  <c r="Q1176" i="1"/>
  <c r="R1176" i="1"/>
  <c r="G1177" i="1"/>
  <c r="H1177" i="1"/>
  <c r="I1177" i="1"/>
  <c r="J1177" i="1"/>
  <c r="K1177" i="1"/>
  <c r="L1177" i="1"/>
  <c r="M1177" i="1"/>
  <c r="N1177" i="1"/>
  <c r="O1177" i="1"/>
  <c r="P1177" i="1"/>
  <c r="Q1177" i="1"/>
  <c r="R1177" i="1"/>
  <c r="G1178" i="1"/>
  <c r="H1178" i="1"/>
  <c r="I1178" i="1"/>
  <c r="J1178" i="1"/>
  <c r="K1178" i="1"/>
  <c r="L1178" i="1"/>
  <c r="M1178" i="1"/>
  <c r="N1178" i="1"/>
  <c r="O1178" i="1"/>
  <c r="P1178" i="1"/>
  <c r="Q1178" i="1"/>
  <c r="R1178" i="1"/>
  <c r="G1179" i="1"/>
  <c r="H1179" i="1"/>
  <c r="I1179" i="1"/>
  <c r="J1179" i="1"/>
  <c r="K1179" i="1"/>
  <c r="L1179" i="1"/>
  <c r="M1179" i="1"/>
  <c r="N1179" i="1"/>
  <c r="O1179" i="1"/>
  <c r="P1179" i="1"/>
  <c r="Q1179" i="1"/>
  <c r="R1179" i="1"/>
  <c r="G1180" i="1"/>
  <c r="H1180" i="1"/>
  <c r="I1180" i="1"/>
  <c r="J1180" i="1"/>
  <c r="K1180" i="1"/>
  <c r="L1180" i="1"/>
  <c r="M1180" i="1"/>
  <c r="N1180" i="1"/>
  <c r="O1180" i="1"/>
  <c r="P1180" i="1"/>
  <c r="Q1180" i="1"/>
  <c r="R1180" i="1"/>
  <c r="G1181" i="1"/>
  <c r="H1181" i="1"/>
  <c r="I1181" i="1"/>
  <c r="J1181" i="1"/>
  <c r="K1181" i="1"/>
  <c r="L1181" i="1"/>
  <c r="M1181" i="1"/>
  <c r="N1181" i="1"/>
  <c r="O1181" i="1"/>
  <c r="P1181" i="1"/>
  <c r="Q1181" i="1"/>
  <c r="R1181" i="1"/>
  <c r="G1182" i="1"/>
  <c r="H1182" i="1"/>
  <c r="I1182" i="1"/>
  <c r="J1182" i="1"/>
  <c r="K1182" i="1"/>
  <c r="L1182" i="1"/>
  <c r="M1182" i="1"/>
  <c r="N1182" i="1"/>
  <c r="O1182" i="1"/>
  <c r="P1182" i="1"/>
  <c r="Q1182" i="1"/>
  <c r="R1182" i="1"/>
  <c r="G1183" i="1"/>
  <c r="H1183" i="1"/>
  <c r="I1183" i="1"/>
  <c r="J1183" i="1"/>
  <c r="K1183" i="1"/>
  <c r="L1183" i="1"/>
  <c r="M1183" i="1"/>
  <c r="N1183" i="1"/>
  <c r="O1183" i="1"/>
  <c r="P1183" i="1"/>
  <c r="Q1183" i="1"/>
  <c r="R1183" i="1"/>
  <c r="G1184" i="1"/>
  <c r="H1184" i="1"/>
  <c r="I1184" i="1"/>
  <c r="J1184" i="1"/>
  <c r="K1184" i="1"/>
  <c r="L1184" i="1"/>
  <c r="M1184" i="1"/>
  <c r="N1184" i="1"/>
  <c r="O1184" i="1"/>
  <c r="P1184" i="1"/>
  <c r="Q1184" i="1"/>
  <c r="R1184" i="1"/>
  <c r="G1185" i="1"/>
  <c r="H1185" i="1"/>
  <c r="I1185" i="1"/>
  <c r="J1185" i="1"/>
  <c r="K1185" i="1"/>
  <c r="L1185" i="1"/>
  <c r="M1185" i="1"/>
  <c r="N1185" i="1"/>
  <c r="O1185" i="1"/>
  <c r="P1185" i="1"/>
  <c r="Q1185" i="1"/>
  <c r="R1185" i="1"/>
  <c r="G1186" i="1"/>
  <c r="H1186" i="1"/>
  <c r="I1186" i="1"/>
  <c r="J1186" i="1"/>
  <c r="K1186" i="1"/>
  <c r="L1186" i="1"/>
  <c r="M1186" i="1"/>
  <c r="N1186" i="1"/>
  <c r="O1186" i="1"/>
  <c r="P1186" i="1"/>
  <c r="Q1186" i="1"/>
  <c r="R1186" i="1"/>
  <c r="G1187" i="1"/>
  <c r="H1187" i="1"/>
  <c r="I1187" i="1"/>
  <c r="J1187" i="1"/>
  <c r="K1187" i="1"/>
  <c r="L1187" i="1"/>
  <c r="M1187" i="1"/>
  <c r="N1187" i="1"/>
  <c r="O1187" i="1"/>
  <c r="P1187" i="1"/>
  <c r="Q1187" i="1"/>
  <c r="R1187" i="1"/>
  <c r="G1188" i="1"/>
  <c r="H1188" i="1"/>
  <c r="I1188" i="1"/>
  <c r="J1188" i="1"/>
  <c r="K1188" i="1"/>
  <c r="L1188" i="1"/>
  <c r="M1188" i="1"/>
  <c r="N1188" i="1"/>
  <c r="O1188" i="1"/>
  <c r="P1188" i="1"/>
  <c r="Q1188" i="1"/>
  <c r="R1188" i="1"/>
  <c r="G1189" i="1"/>
  <c r="H1189" i="1"/>
  <c r="I1189" i="1"/>
  <c r="J1189" i="1"/>
  <c r="K1189" i="1"/>
  <c r="L1189" i="1"/>
  <c r="M1189" i="1"/>
  <c r="N1189" i="1"/>
  <c r="O1189" i="1"/>
  <c r="P1189" i="1"/>
  <c r="Q1189" i="1"/>
  <c r="R1189" i="1"/>
  <c r="G1190" i="1"/>
  <c r="H1190" i="1"/>
  <c r="I1190" i="1"/>
  <c r="J1190" i="1"/>
  <c r="K1190" i="1"/>
  <c r="L1190" i="1"/>
  <c r="M1190" i="1"/>
  <c r="N1190" i="1"/>
  <c r="O1190" i="1"/>
  <c r="P1190" i="1"/>
  <c r="Q1190" i="1"/>
  <c r="R1190" i="1"/>
  <c r="G1191" i="1"/>
  <c r="H1191" i="1"/>
  <c r="I1191" i="1"/>
  <c r="J1191" i="1"/>
  <c r="K1191" i="1"/>
  <c r="L1191" i="1"/>
  <c r="M1191" i="1"/>
  <c r="N1191" i="1"/>
  <c r="O1191" i="1"/>
  <c r="P1191" i="1"/>
  <c r="Q1191" i="1"/>
  <c r="R1191" i="1"/>
  <c r="G1192" i="1"/>
  <c r="H1192" i="1"/>
  <c r="I1192" i="1"/>
  <c r="J1192" i="1"/>
  <c r="K1192" i="1"/>
  <c r="L1192" i="1"/>
  <c r="M1192" i="1"/>
  <c r="N1192" i="1"/>
  <c r="O1192" i="1"/>
  <c r="P1192" i="1"/>
  <c r="Q1192" i="1"/>
  <c r="R1192" i="1"/>
  <c r="G1193" i="1"/>
  <c r="H1193" i="1"/>
  <c r="I1193" i="1"/>
  <c r="J1193" i="1"/>
  <c r="K1193" i="1"/>
  <c r="L1193" i="1"/>
  <c r="M1193" i="1"/>
  <c r="N1193" i="1"/>
  <c r="O1193" i="1"/>
  <c r="P1193" i="1"/>
  <c r="Q1193" i="1"/>
  <c r="R1193" i="1"/>
  <c r="G1194" i="1"/>
  <c r="H1194" i="1"/>
  <c r="I1194" i="1"/>
  <c r="J1194" i="1"/>
  <c r="K1194" i="1"/>
  <c r="L1194" i="1"/>
  <c r="M1194" i="1"/>
  <c r="N1194" i="1"/>
  <c r="O1194" i="1"/>
  <c r="P1194" i="1"/>
  <c r="Q1194" i="1"/>
  <c r="R1194" i="1"/>
  <c r="G1195" i="1"/>
  <c r="H1195" i="1"/>
  <c r="I1195" i="1"/>
  <c r="J1195" i="1"/>
  <c r="K1195" i="1"/>
  <c r="L1195" i="1"/>
  <c r="M1195" i="1"/>
  <c r="N1195" i="1"/>
  <c r="O1195" i="1"/>
  <c r="P1195" i="1"/>
  <c r="Q1195" i="1"/>
  <c r="R1195" i="1"/>
  <c r="G1196" i="1"/>
  <c r="H1196" i="1"/>
  <c r="I1196" i="1"/>
  <c r="J1196" i="1"/>
  <c r="K1196" i="1"/>
  <c r="L1196" i="1"/>
  <c r="M1196" i="1"/>
  <c r="N1196" i="1"/>
  <c r="O1196" i="1"/>
  <c r="P1196" i="1"/>
  <c r="Q1196" i="1"/>
  <c r="R1196" i="1"/>
  <c r="G1197" i="1"/>
  <c r="H1197" i="1"/>
  <c r="I1197" i="1"/>
  <c r="J1197" i="1"/>
  <c r="K1197" i="1"/>
  <c r="L1197" i="1"/>
  <c r="M1197" i="1"/>
  <c r="N1197" i="1"/>
  <c r="O1197" i="1"/>
  <c r="P1197" i="1"/>
  <c r="Q1197" i="1"/>
  <c r="R1197" i="1"/>
  <c r="G1198" i="1"/>
  <c r="H1198" i="1"/>
  <c r="I1198" i="1"/>
  <c r="J1198" i="1"/>
  <c r="K1198" i="1"/>
  <c r="L1198" i="1"/>
  <c r="M1198" i="1"/>
  <c r="N1198" i="1"/>
  <c r="O1198" i="1"/>
  <c r="P1198" i="1"/>
  <c r="Q1198" i="1"/>
  <c r="R1198" i="1"/>
  <c r="G1199" i="1"/>
  <c r="H1199" i="1"/>
  <c r="I1199" i="1"/>
  <c r="J1199" i="1"/>
  <c r="K1199" i="1"/>
  <c r="L1199" i="1"/>
  <c r="M1199" i="1"/>
  <c r="N1199" i="1"/>
  <c r="O1199" i="1"/>
  <c r="P1199" i="1"/>
  <c r="Q1199" i="1"/>
  <c r="R1199" i="1"/>
  <c r="G1200" i="1"/>
  <c r="H1200" i="1"/>
  <c r="I1200" i="1"/>
  <c r="J1200" i="1"/>
  <c r="K1200" i="1"/>
  <c r="L1200" i="1"/>
  <c r="M1200" i="1"/>
  <c r="N1200" i="1"/>
  <c r="O1200" i="1"/>
  <c r="P1200" i="1"/>
  <c r="Q1200" i="1"/>
  <c r="R1200" i="1"/>
  <c r="G1201" i="1"/>
  <c r="H1201" i="1"/>
  <c r="I1201" i="1"/>
  <c r="J1201" i="1"/>
  <c r="K1201" i="1"/>
  <c r="L1201" i="1"/>
  <c r="M1201" i="1"/>
  <c r="N1201" i="1"/>
  <c r="O1201" i="1"/>
  <c r="P1201" i="1"/>
  <c r="Q1201" i="1"/>
  <c r="R1201" i="1"/>
  <c r="G1202" i="1"/>
  <c r="H1202" i="1"/>
  <c r="I1202" i="1"/>
  <c r="J1202" i="1"/>
  <c r="K1202" i="1"/>
  <c r="L1202" i="1"/>
  <c r="M1202" i="1"/>
  <c r="N1202" i="1"/>
  <c r="O1202" i="1"/>
  <c r="P1202" i="1"/>
  <c r="Q1202" i="1"/>
  <c r="R1202" i="1"/>
  <c r="G1203" i="1"/>
  <c r="H1203" i="1"/>
  <c r="I1203" i="1"/>
  <c r="J1203" i="1"/>
  <c r="K1203" i="1"/>
  <c r="L1203" i="1"/>
  <c r="M1203" i="1"/>
  <c r="N1203" i="1"/>
  <c r="O1203" i="1"/>
  <c r="P1203" i="1"/>
  <c r="Q1203" i="1"/>
  <c r="R1203" i="1"/>
  <c r="G1204" i="1"/>
  <c r="H1204" i="1"/>
  <c r="I1204" i="1"/>
  <c r="J1204" i="1"/>
  <c r="K1204" i="1"/>
  <c r="L1204" i="1"/>
  <c r="M1204" i="1"/>
  <c r="N1204" i="1"/>
  <c r="O1204" i="1"/>
  <c r="P1204" i="1"/>
  <c r="Q1204" i="1"/>
  <c r="R1204" i="1"/>
  <c r="G1205" i="1"/>
  <c r="H1205" i="1"/>
  <c r="I1205" i="1"/>
  <c r="J1205" i="1"/>
  <c r="K1205" i="1"/>
  <c r="L1205" i="1"/>
  <c r="M1205" i="1"/>
  <c r="N1205" i="1"/>
  <c r="O1205" i="1"/>
  <c r="P1205" i="1"/>
  <c r="Q1205" i="1"/>
  <c r="R1205" i="1"/>
  <c r="G1206" i="1"/>
  <c r="H1206" i="1"/>
  <c r="I1206" i="1"/>
  <c r="J1206" i="1"/>
  <c r="K1206" i="1"/>
  <c r="L1206" i="1"/>
  <c r="M1206" i="1"/>
  <c r="N1206" i="1"/>
  <c r="O1206" i="1"/>
  <c r="P1206" i="1"/>
  <c r="Q1206" i="1"/>
  <c r="R1206" i="1"/>
  <c r="G1207" i="1"/>
  <c r="H1207" i="1"/>
  <c r="I1207" i="1"/>
  <c r="J1207" i="1"/>
  <c r="K1207" i="1"/>
  <c r="L1207" i="1"/>
  <c r="M1207" i="1"/>
  <c r="N1207" i="1"/>
  <c r="O1207" i="1"/>
  <c r="P1207" i="1"/>
  <c r="Q1207" i="1"/>
  <c r="R1207" i="1"/>
  <c r="G1208" i="1"/>
  <c r="H1208" i="1"/>
  <c r="I1208" i="1"/>
  <c r="J1208" i="1"/>
  <c r="K1208" i="1"/>
  <c r="L1208" i="1"/>
  <c r="M1208" i="1"/>
  <c r="N1208" i="1"/>
  <c r="O1208" i="1"/>
  <c r="P1208" i="1"/>
  <c r="Q1208" i="1"/>
  <c r="R1208" i="1"/>
  <c r="G1209" i="1"/>
  <c r="H1209" i="1"/>
  <c r="I1209" i="1"/>
  <c r="J1209" i="1"/>
  <c r="K1209" i="1"/>
  <c r="L1209" i="1"/>
  <c r="M1209" i="1"/>
  <c r="N1209" i="1"/>
  <c r="O1209" i="1"/>
  <c r="P1209" i="1"/>
  <c r="Q1209" i="1"/>
  <c r="R1209" i="1"/>
  <c r="R3" i="1"/>
  <c r="Q3" i="1"/>
  <c r="P3" i="1"/>
  <c r="O3" i="1"/>
  <c r="N3" i="1"/>
  <c r="M3" i="1"/>
  <c r="L3" i="1"/>
  <c r="K3" i="1"/>
  <c r="J3" i="1"/>
  <c r="I3" i="1"/>
  <c r="H3" i="1"/>
  <c r="G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3" i="1"/>
</calcChain>
</file>

<file path=xl/sharedStrings.xml><?xml version="1.0" encoding="utf-8"?>
<sst xmlns="http://schemas.openxmlformats.org/spreadsheetml/2006/main" count="8924" uniqueCount="2542">
  <si>
    <t>ID do Procedimento</t>
  </si>
  <si>
    <t>Descrição do Procedimento</t>
  </si>
  <si>
    <t>Porte</t>
  </si>
  <si>
    <t>40305015</t>
  </si>
  <si>
    <t>1,25-dihidroxi vitamina D, dosagem</t>
  </si>
  <si>
    <t>1A</t>
  </si>
  <si>
    <t>5,330</t>
  </si>
  <si>
    <t>10,11 Epóxido carbamazepina, soro</t>
  </si>
  <si>
    <t>40305740</t>
  </si>
  <si>
    <t>11-desoxicorticosterona, dosagem</t>
  </si>
  <si>
    <t>5,994</t>
  </si>
  <si>
    <t>40316017</t>
  </si>
  <si>
    <t>17-alfa-hidroxiprogesterona, dosagem</t>
  </si>
  <si>
    <t>3,000</t>
  </si>
  <si>
    <t>40305040</t>
  </si>
  <si>
    <t>17-cetogênicos (17-CGS), dosagem</t>
  </si>
  <si>
    <t>1,670</t>
  </si>
  <si>
    <t>40305058</t>
  </si>
  <si>
    <t>17-cetogênicos cromatografia</t>
  </si>
  <si>
    <t>2,330</t>
  </si>
  <si>
    <t>40305066</t>
  </si>
  <si>
    <t>17-cetosteróides (17-CTS) - cromatografia</t>
  </si>
  <si>
    <t>40305074</t>
  </si>
  <si>
    <t>17-cetosteróides relação alfa/beta</t>
  </si>
  <si>
    <t>40305082</t>
  </si>
  <si>
    <t>17-cetosteróides totais (17-CTS), dosagem</t>
  </si>
  <si>
    <t>40305783</t>
  </si>
  <si>
    <t>17-hidroxicorticosteróides (17-OHS), dosagem</t>
  </si>
  <si>
    <t>40305090</t>
  </si>
  <si>
    <t>17-hidroxipregnenolona, dosagem</t>
  </si>
  <si>
    <t>10,990</t>
  </si>
  <si>
    <t>40311236</t>
  </si>
  <si>
    <t>2,5-hexanodiona, dosagem na urina</t>
  </si>
  <si>
    <t>2,097</t>
  </si>
  <si>
    <t>40316025</t>
  </si>
  <si>
    <t>3 alfa androstonediol glucoronídeo (3ALFDADIOL), dosagem</t>
  </si>
  <si>
    <t>4,000</t>
  </si>
  <si>
    <t>40301010</t>
  </si>
  <si>
    <t>3-metil histidina, dosagem no soro</t>
  </si>
  <si>
    <t>3,267</t>
  </si>
  <si>
    <t>40301028</t>
  </si>
  <si>
    <t>5-nucleotidase, dosagem</t>
  </si>
  <si>
    <t>1,764</t>
  </si>
  <si>
    <t>40310019</t>
  </si>
  <si>
    <t>A fresco, exame</t>
  </si>
  <si>
    <t>0,693</t>
  </si>
  <si>
    <t>40301036</t>
  </si>
  <si>
    <t>Acetaminofen, dosagem</t>
  </si>
  <si>
    <t>40308901</t>
  </si>
  <si>
    <t>Acetilcolina, anticorpos bloqueador receptor</t>
  </si>
  <si>
    <t>35,788</t>
  </si>
  <si>
    <t>40323030</t>
  </si>
  <si>
    <t>Acetilcolina, anticorpos ligador receptor</t>
  </si>
  <si>
    <t>40323048</t>
  </si>
  <si>
    <t>Acetilcolina, anticorpos modulador receptor</t>
  </si>
  <si>
    <t>44,100</t>
  </si>
  <si>
    <t>40301044</t>
  </si>
  <si>
    <t>Acetilcolinesterase, em eritrócitos, dosagem</t>
  </si>
  <si>
    <t>40301052</t>
  </si>
  <si>
    <t>Acetona, dosagem no soro</t>
  </si>
  <si>
    <t>40311260</t>
  </si>
  <si>
    <t>Acidez titulável</t>
  </si>
  <si>
    <t>0,434</t>
  </si>
  <si>
    <t>40305112</t>
  </si>
  <si>
    <t>Ácido 5 hidróxi indol acético, dosagem na urina</t>
  </si>
  <si>
    <t>40313298</t>
  </si>
  <si>
    <t>Ácido acético</t>
  </si>
  <si>
    <t>40301060</t>
  </si>
  <si>
    <t>Ácido ascórbico (vitamina C), dosagem</t>
  </si>
  <si>
    <t>40301079</t>
  </si>
  <si>
    <t>Ácido beta hidroxi butírico, dosagem</t>
  </si>
  <si>
    <t>Ácido cítrico (Citrato), dosagem no esperma</t>
  </si>
  <si>
    <t>Ácido cítrico (Citrato), dosagem no sangue</t>
  </si>
  <si>
    <t>40311015</t>
  </si>
  <si>
    <t>Ácido cítrico, dosagem na urina</t>
  </si>
  <si>
    <t>40313018</t>
  </si>
  <si>
    <t>Ácido delta aminolevulínico (para chumbo inorgânico), pesquisa e/ou dosagem</t>
  </si>
  <si>
    <t>1,053</t>
  </si>
  <si>
    <t>40313026</t>
  </si>
  <si>
    <t>Ácido delta aminolevulínico desidratase (para chumbo inorgânico), pesquisa e/ou dosagem</t>
  </si>
  <si>
    <t>1,647</t>
  </si>
  <si>
    <t>40313034</t>
  </si>
  <si>
    <t>Ácido fenilglioxílico (para estireno), pesquisa e/ou dosagem</t>
  </si>
  <si>
    <t>Ácido fitânico</t>
  </si>
  <si>
    <t>4C</t>
  </si>
  <si>
    <t>40301087</t>
  </si>
  <si>
    <t>Ácido fólico, dosagem nos eritrócitos</t>
  </si>
  <si>
    <t>40301095</t>
  </si>
  <si>
    <t>Ácido glioxílico, pesquisa e/ou dosagem</t>
  </si>
  <si>
    <t>Ácido hialurônico (líquido sinovial)</t>
  </si>
  <si>
    <t>40313042</t>
  </si>
  <si>
    <t>Ácido hipúrico (para tolueno), pesquisa e/ou dosagem</t>
  </si>
  <si>
    <t>1,440</t>
  </si>
  <si>
    <t>40305120</t>
  </si>
  <si>
    <t>Ácido homo vanílico, dosagem</t>
  </si>
  <si>
    <t>40311023</t>
  </si>
  <si>
    <t>Ácido homogentísico, pesquisa e/ou dosagem na urina</t>
  </si>
  <si>
    <t>40301109</t>
  </si>
  <si>
    <t>Ácido láctico (lactato), dosagem</t>
  </si>
  <si>
    <t>0,720</t>
  </si>
  <si>
    <t>40313050</t>
  </si>
  <si>
    <t>Ácido mandélico (para estireno), pesquisa e/ou dosagem</t>
  </si>
  <si>
    <t>40313301</t>
  </si>
  <si>
    <t>Ácido metil malônico, pesquisa e/ou dosagem</t>
  </si>
  <si>
    <t>29,790</t>
  </si>
  <si>
    <t>40313069</t>
  </si>
  <si>
    <t>Ácido metilhipúrico (para xilenos), pesquisa e/ou dosagem</t>
  </si>
  <si>
    <t>Ácido micofenólico, dosagem soro</t>
  </si>
  <si>
    <t>40301117</t>
  </si>
  <si>
    <t>Ácido orótico, dosagem</t>
  </si>
  <si>
    <t>45,234</t>
  </si>
  <si>
    <t>40301125</t>
  </si>
  <si>
    <t>Ácido oxálico, dosagem</t>
  </si>
  <si>
    <t>40301133</t>
  </si>
  <si>
    <t>Ácido pirúvico, dosagem</t>
  </si>
  <si>
    <t>4,500</t>
  </si>
  <si>
    <t>40313077</t>
  </si>
  <si>
    <t>Ácido salicílico, pesquisa e/ou dosagem</t>
  </si>
  <si>
    <t>40301141</t>
  </si>
  <si>
    <t>Ácido siálico, dosagem</t>
  </si>
  <si>
    <t>40301150</t>
  </si>
  <si>
    <t>Ácido úrico, dosagem</t>
  </si>
  <si>
    <t>0,387</t>
  </si>
  <si>
    <t>40301168</t>
  </si>
  <si>
    <t>Ácido valpróico, dosagem</t>
  </si>
  <si>
    <t>40316033</t>
  </si>
  <si>
    <t>Ácido vanilmandélico (VMA)</t>
  </si>
  <si>
    <t>40301176</t>
  </si>
  <si>
    <t>Ácidos biliares, dosagem</t>
  </si>
  <si>
    <t>Ácidos graxos cadeia longa</t>
  </si>
  <si>
    <t>Ácidos graxos cadeia muito longa</t>
  </si>
  <si>
    <t>40301184</t>
  </si>
  <si>
    <t>Ácidos graxos livres, dosagem</t>
  </si>
  <si>
    <t>40301192</t>
  </si>
  <si>
    <t>Ácidos orgânicos (perfil quantitativo)</t>
  </si>
  <si>
    <t>35,000</t>
  </si>
  <si>
    <t>40301206</t>
  </si>
  <si>
    <t>Acilcarnitinas (perfil qualitativo)</t>
  </si>
  <si>
    <t>29,970</t>
  </si>
  <si>
    <t>40301214</t>
  </si>
  <si>
    <t>Acilcarnitinas (perfil quantitativo)</t>
  </si>
  <si>
    <t>44,955</t>
  </si>
  <si>
    <t>40403017</t>
  </si>
  <si>
    <t>Acompanhamento hospitalar/dia do transplante de medula óssea por médico hematologista e/ou hemoterapeuta</t>
  </si>
  <si>
    <t>4A</t>
  </si>
  <si>
    <t>40309010</t>
  </si>
  <si>
    <t>Adenosina de aminase (ADA), dosagem em líquidos orgânicos</t>
  </si>
  <si>
    <t>40306011</t>
  </si>
  <si>
    <t>Adenovírus, IgG, dosagem</t>
  </si>
  <si>
    <t>1,800</t>
  </si>
  <si>
    <t>40306020</t>
  </si>
  <si>
    <t>Adenovírus, IgM - dosagem</t>
  </si>
  <si>
    <t>2,484</t>
  </si>
  <si>
    <t>Adesividade plaquetária</t>
  </si>
  <si>
    <t>40316041</t>
  </si>
  <si>
    <t>Adrenocorticotrófico, hormônio (ACTH), dosagem</t>
  </si>
  <si>
    <t>6,000</t>
  </si>
  <si>
    <t>Aférese para paciente ABO incompatível</t>
  </si>
  <si>
    <t>5A</t>
  </si>
  <si>
    <t>40301222</t>
  </si>
  <si>
    <t>Albumina, dosagem</t>
  </si>
  <si>
    <t>Albumina, liquor</t>
  </si>
  <si>
    <t>40311031</t>
  </si>
  <si>
    <t>Alcaptonúria, pesquisa</t>
  </si>
  <si>
    <t>0,603</t>
  </si>
  <si>
    <t>40301230</t>
  </si>
  <si>
    <t>Aldolase, dosagem</t>
  </si>
  <si>
    <t>40316050</t>
  </si>
  <si>
    <t>Aldosterona, dosagem</t>
  </si>
  <si>
    <t>3,900</t>
  </si>
  <si>
    <t>40307905</t>
  </si>
  <si>
    <t>Alérgenos - perfil antigênico (painel com 36 antígenos), pesquisa</t>
  </si>
  <si>
    <t>64,800</t>
  </si>
  <si>
    <t>Alfa fetoproteína L3, líquor</t>
  </si>
  <si>
    <t>Alfa L-iduronase, plasma</t>
  </si>
  <si>
    <t>Alfa talassemia por biologia molecular</t>
  </si>
  <si>
    <t>40303012</t>
  </si>
  <si>
    <t>Alfa-1-antitripsina, (fezes), pesquisa e/ou dosagem</t>
  </si>
  <si>
    <t>1,413</t>
  </si>
  <si>
    <t>40301249</t>
  </si>
  <si>
    <t>Alfa-1-antitripsina, dosagem no soro</t>
  </si>
  <si>
    <t>1,170</t>
  </si>
  <si>
    <t>40301257</t>
  </si>
  <si>
    <t>Alfa-1-glicoproteína ácida, dosagem</t>
  </si>
  <si>
    <t>40304663</t>
  </si>
  <si>
    <t>Alfa-2antiplasmina, teste funcional</t>
  </si>
  <si>
    <t>10,188</t>
  </si>
  <si>
    <t>40301265</t>
  </si>
  <si>
    <t>Alfa-2-macroglobulina, dosagem</t>
  </si>
  <si>
    <t>40316068</t>
  </si>
  <si>
    <t>Alfa-fetoproteína, dosagem</t>
  </si>
  <si>
    <t>2,844</t>
  </si>
  <si>
    <t>Alfa-galactosidade, dosagem plasmática</t>
  </si>
  <si>
    <t>40301273</t>
  </si>
  <si>
    <t>Alumínio, dosagem no soro</t>
  </si>
  <si>
    <t>Ameba, pesquisa</t>
  </si>
  <si>
    <t>40308308</t>
  </si>
  <si>
    <t>Amebíase, IgG, dosagem</t>
  </si>
  <si>
    <t>40308316</t>
  </si>
  <si>
    <t>Amebíase, IgM, dosagem</t>
  </si>
  <si>
    <t>40302130</t>
  </si>
  <si>
    <t>Amilase ou alfa-amilase, isoenzimas, dosagem</t>
  </si>
  <si>
    <t>40301281</t>
  </si>
  <si>
    <t>Amilase, dosagem</t>
  </si>
  <si>
    <t>Amiloidose – TTR</t>
  </si>
  <si>
    <t>Aminoácidos no líquido cefalorraquidiano</t>
  </si>
  <si>
    <t>40301290</t>
  </si>
  <si>
    <t>Aminoácidos, fracionamento e quantificação</t>
  </si>
  <si>
    <t>20,000</t>
  </si>
  <si>
    <t>40301303</t>
  </si>
  <si>
    <t>Amiodarona, dosagem</t>
  </si>
  <si>
    <t>13,455</t>
  </si>
  <si>
    <t>40301311</t>
  </si>
  <si>
    <t>Amitriptilina, nortriptilina (cada), dosagem</t>
  </si>
  <si>
    <t>40301320</t>
  </si>
  <si>
    <t>Amônia, dosagem</t>
  </si>
  <si>
    <t>AMP cíclico nefrogênico na urina (24h)</t>
  </si>
  <si>
    <t>AMP cíclico nefrogênico na urina (amostra isolada)</t>
  </si>
  <si>
    <t>40305163</t>
  </si>
  <si>
    <t>AMP cíclico, dosagem</t>
  </si>
  <si>
    <t>40314260</t>
  </si>
  <si>
    <t>Amplificação de material por biologia molecular (outros agentes)</t>
  </si>
  <si>
    <t>10,701</t>
  </si>
  <si>
    <t>40503143</t>
  </si>
  <si>
    <t>Amplificação do material genético (por PCR, PCR em tempo Real, LCR, RT-PCR ou outras técnicas), por primer utilizado, por amostra</t>
  </si>
  <si>
    <t>32,640</t>
  </si>
  <si>
    <t>40303020</t>
  </si>
  <si>
    <t>Anal Swab, pesquisa de oxiúrus</t>
  </si>
  <si>
    <t>0,423</t>
  </si>
  <si>
    <t>40503011</t>
  </si>
  <si>
    <t>Análise de DNA com enzimas de restrição por enzima utilizada, por amostra</t>
  </si>
  <si>
    <t>1C</t>
  </si>
  <si>
    <t>17,320</t>
  </si>
  <si>
    <t>40503020</t>
  </si>
  <si>
    <t>Análise de DNA fetal por enzima de restrição, por enzima utilizada, por amostra</t>
  </si>
  <si>
    <t>3C</t>
  </si>
  <si>
    <t>4,824</t>
  </si>
  <si>
    <t>40503160</t>
  </si>
  <si>
    <t>Análise de DNA pela técnica de Southern Blot, por sonda utilizada, por amostra</t>
  </si>
  <si>
    <t>20,880</t>
  </si>
  <si>
    <t>40503046</t>
  </si>
  <si>
    <t>Análise de DNA pela técnica multiplex por locus extra, por amostra</t>
  </si>
  <si>
    <t>4,848</t>
  </si>
  <si>
    <t>40503054</t>
  </si>
  <si>
    <t>Análise de DNA pela técnica multiplex por locus, por amostra</t>
  </si>
  <si>
    <t>22,256</t>
  </si>
  <si>
    <t>40503151</t>
  </si>
  <si>
    <t>Análise de DNA por MLPA, por sonda de DNA utilizada, por amostra</t>
  </si>
  <si>
    <t>40503224</t>
  </si>
  <si>
    <t>Análise de expressão gênica por locus, por amostra, por CGH array, SNP array ou outras técnicas</t>
  </si>
  <si>
    <t>3B</t>
  </si>
  <si>
    <t>34,100</t>
  </si>
  <si>
    <t>40319318</t>
  </si>
  <si>
    <t>Análise de multímeros para pacientes com doença de Von Willebrand</t>
  </si>
  <si>
    <t>2C</t>
  </si>
  <si>
    <t>33,380</t>
  </si>
  <si>
    <t>40404048</t>
  </si>
  <si>
    <t>Análise HLA doador - VNTR ou STR - pré-transplante</t>
  </si>
  <si>
    <t>62,400</t>
  </si>
  <si>
    <t>40404056</t>
  </si>
  <si>
    <t>Análise HLA paciente - VNTR ou STR - pré-transplante</t>
  </si>
  <si>
    <t>40404064</t>
  </si>
  <si>
    <t>Análise quimerismo receptor - VNTR ou STR - pós-transplante</t>
  </si>
  <si>
    <t>40316076</t>
  </si>
  <si>
    <t>Androstenediona, dosagem</t>
  </si>
  <si>
    <t>4,792</t>
  </si>
  <si>
    <t>40301338</t>
  </si>
  <si>
    <t>Anfetaminas, dosagem</t>
  </si>
  <si>
    <t>11,385</t>
  </si>
  <si>
    <t>Anti HU (ANNA1), dosagem líquor</t>
  </si>
  <si>
    <t>Anti HU (ANNA1), dosagem sangue</t>
  </si>
  <si>
    <t>40308553</t>
  </si>
  <si>
    <t>Anti transglutaminase tecidual - IgA</t>
  </si>
  <si>
    <t>4,815</t>
  </si>
  <si>
    <t>Anti YO (PCA1), dosagem líquor</t>
  </si>
  <si>
    <t>Anti YO (PCA1), dosagem sangue</t>
  </si>
  <si>
    <t>40306054</t>
  </si>
  <si>
    <t>Anti-actina, dosagem</t>
  </si>
  <si>
    <t>5,094</t>
  </si>
  <si>
    <t>40310418</t>
  </si>
  <si>
    <t>Antibiograma (teste de sensibilidade e antibióticos e quimioterápicos), por bactéria - não automatizado</t>
  </si>
  <si>
    <t>40310426</t>
  </si>
  <si>
    <t>Antibiograma automatizado</t>
  </si>
  <si>
    <t>4,014</t>
  </si>
  <si>
    <t>40310035</t>
  </si>
  <si>
    <t>Antibiograma p/ bacilos álcool-resistentes - drogas de 2 linhas</t>
  </si>
  <si>
    <t>3,177</t>
  </si>
  <si>
    <t>40301346</t>
  </si>
  <si>
    <t>Antibióticos, dosagem no soro, cada</t>
  </si>
  <si>
    <t>40306046</t>
  </si>
  <si>
    <t>Anticandida - IgG e IgM (cada), dosagem</t>
  </si>
  <si>
    <t>40306135</t>
  </si>
  <si>
    <t>Anticardiolipina - IgA, dosagem</t>
  </si>
  <si>
    <t>40306143</t>
  </si>
  <si>
    <t>Anticardiolipina - IgG, dosagem</t>
  </si>
  <si>
    <t>40306151</t>
  </si>
  <si>
    <t>Anticardiolipina - IgM, dosagem</t>
  </si>
  <si>
    <t>40306160</t>
  </si>
  <si>
    <t>Anticentrômero, pesquisa</t>
  </si>
  <si>
    <t>40304019</t>
  </si>
  <si>
    <t>Anticoagulante lúpico, pesquisa</t>
  </si>
  <si>
    <t>1,854</t>
  </si>
  <si>
    <t>40304027</t>
  </si>
  <si>
    <t>Anticorpo anti A e B, pesquisa e/ou dosagem</t>
  </si>
  <si>
    <t>1,350</t>
  </si>
  <si>
    <t>40308219</t>
  </si>
  <si>
    <t>Anticorpo anti Saccharamyces - ASCA, dosagem</t>
  </si>
  <si>
    <t>31,230</t>
  </si>
  <si>
    <t>Anticorpo anti-AMPAR, dosagem líquor</t>
  </si>
  <si>
    <t>Anticorpo anti-AMPAR, dosagem sangue</t>
  </si>
  <si>
    <t>40306178</t>
  </si>
  <si>
    <t>Anticorpo anti-DNAse B, pesquisa e/ou dosagem</t>
  </si>
  <si>
    <t>40309304</t>
  </si>
  <si>
    <t>Anticorpo antiespermatozóide, pesquisa</t>
  </si>
  <si>
    <t>2,187</t>
  </si>
  <si>
    <t>40306186</t>
  </si>
  <si>
    <t>Anticorpo anti-hormônio do crescimento, dosagem</t>
  </si>
  <si>
    <t>21,789</t>
  </si>
  <si>
    <t>Anticorpo anti-LGI1, pesquisa líquor</t>
  </si>
  <si>
    <t>40304671</t>
  </si>
  <si>
    <t>Anticorpo antimieloperoxidase, MPO, dosagem</t>
  </si>
  <si>
    <t>14,985</t>
  </si>
  <si>
    <t>Anticorpo anti-MOG</t>
  </si>
  <si>
    <t>Anticorpo anti-NMDAR</t>
  </si>
  <si>
    <t>40316084</t>
  </si>
  <si>
    <t>Anticorpo anti-receptor de TSH (TRAB), dosagem</t>
  </si>
  <si>
    <t>6,660</t>
  </si>
  <si>
    <t>Anticorpo anti-VGKC, dosagem</t>
  </si>
  <si>
    <t>40306194</t>
  </si>
  <si>
    <t>Anticorpo antivírus da hepatite E (total), pesquisa</t>
  </si>
  <si>
    <t>3,294</t>
  </si>
  <si>
    <t xml:space="preserve">Anticorpos anti peptídeo citrulinado cítrico </t>
  </si>
  <si>
    <t xml:space="preserve">Anticorpos anti tiroquinase músculo específico (anti-MUSK), dosagem </t>
  </si>
  <si>
    <t>Anticorpos anti-CASPR2</t>
  </si>
  <si>
    <t>40323897</t>
  </si>
  <si>
    <t>Anticorpos antidifteria</t>
  </si>
  <si>
    <t>46,670</t>
  </si>
  <si>
    <t>40306259</t>
  </si>
  <si>
    <t>Anticorpos antiendomisio - IgG, IgM, IgA (cada), dosagem</t>
  </si>
  <si>
    <t>Anticorpos anti-GABAR</t>
  </si>
  <si>
    <t>Anticorpos anti-HMG-CoA redutase (anti-HMGCoAR), dosagem</t>
  </si>
  <si>
    <t>40306208</t>
  </si>
  <si>
    <t>Anticorpos anti-ilhota de langherans, dosagem</t>
  </si>
  <si>
    <t>40306216</t>
  </si>
  <si>
    <t>Anticorpos anti-influenza A,  IgG, pesquisa e/ou dosagem</t>
  </si>
  <si>
    <t>40306224</t>
  </si>
  <si>
    <t>Anticorpos anti-influenza A,  IgM, pesquisa e/ou dosagem</t>
  </si>
  <si>
    <t>40306232</t>
  </si>
  <si>
    <t>Anticorpos anti-influenza B, IgG, dosagem</t>
  </si>
  <si>
    <t>40306240</t>
  </si>
  <si>
    <t>Anticorpos anti-influenza B, IgM, dosagem</t>
  </si>
  <si>
    <t>40316092</t>
  </si>
  <si>
    <t>Anticorpos antiinsulina, dosagem</t>
  </si>
  <si>
    <t>Anticorpos anti-LGI1, dosagem sangue</t>
  </si>
  <si>
    <t>40304035</t>
  </si>
  <si>
    <t>Anticorpos antiplaquetários, citometria de fluxo</t>
  </si>
  <si>
    <t>3,654</t>
  </si>
  <si>
    <t>40308529</t>
  </si>
  <si>
    <t>Anticorpos antipneumococos</t>
  </si>
  <si>
    <t>13,729</t>
  </si>
  <si>
    <t>40323900</t>
  </si>
  <si>
    <t>Anticorpos antitétano</t>
  </si>
  <si>
    <t>6,570</t>
  </si>
  <si>
    <t>40316106</t>
  </si>
  <si>
    <t>Anticorpos antitireóide (tireoglobulina), dosagem</t>
  </si>
  <si>
    <t>Anticorpos Beta 2 glicoproteína I - IgG/IgM/IgA</t>
  </si>
  <si>
    <t>40403025</t>
  </si>
  <si>
    <t>Anticorpos eritrocitários naturais e imunes - titulagem</t>
  </si>
  <si>
    <t>1,590</t>
  </si>
  <si>
    <t>40304051</t>
  </si>
  <si>
    <t>Anticorpos irregulares, pesquisa (meio salino a temperatura ambiente e 37º e teste indireto de coombs)</t>
  </si>
  <si>
    <t>0,837</t>
  </si>
  <si>
    <t>40304043</t>
  </si>
  <si>
    <t>Anticorpos irregulares, pesquisa e/ou dosagem</t>
  </si>
  <si>
    <t>3,204</t>
  </si>
  <si>
    <t>40306267</t>
  </si>
  <si>
    <t>Anticorpos naturais - isoaglutininas, pesquisas</t>
  </si>
  <si>
    <t>40306275</t>
  </si>
  <si>
    <t>Anticorpos naturais - isoaglutininas, titulagem</t>
  </si>
  <si>
    <t>40306283</t>
  </si>
  <si>
    <t>Anticortex supra-renal, pesquisa e/ou dosagem</t>
  </si>
  <si>
    <t>4,050</t>
  </si>
  <si>
    <t>40307930</t>
  </si>
  <si>
    <t>Antidesoxiribonuclease B, neutralização quantitativa</t>
  </si>
  <si>
    <t>4,100</t>
  </si>
  <si>
    <t>40307913</t>
  </si>
  <si>
    <t>Anti-DMP, pesquisa e/ou dosagem</t>
  </si>
  <si>
    <t>40306062</t>
  </si>
  <si>
    <t>Anti-DNA, pesquisa e/ou dosagem</t>
  </si>
  <si>
    <t>40306291</t>
  </si>
  <si>
    <t>Antiescleroderma (SCL 70), pesquisa</t>
  </si>
  <si>
    <t>40307948</t>
  </si>
  <si>
    <t>Antifígado (glomérulo, tub. Renal corte rim de rato), IFI, pesquisa</t>
  </si>
  <si>
    <t>8,532</t>
  </si>
  <si>
    <t>40310604</t>
  </si>
  <si>
    <t>Antifungigrama</t>
  </si>
  <si>
    <t>5,600</t>
  </si>
  <si>
    <t>40404030</t>
  </si>
  <si>
    <t>Antigenemia para diagnóstico de CMV pós-transplante</t>
  </si>
  <si>
    <t>25,245</t>
  </si>
  <si>
    <t>40316114</t>
  </si>
  <si>
    <t>Antígeno Austrália (HBSAG), pesquisa</t>
  </si>
  <si>
    <t>2,600</t>
  </si>
  <si>
    <t>40316122</t>
  </si>
  <si>
    <t>Antígeno carcinoembriogênico (CEA), dosagem</t>
  </si>
  <si>
    <t>40316130</t>
  </si>
  <si>
    <t>Antígeno específico prostático livre (PSA livre), dosagem</t>
  </si>
  <si>
    <t>3,160</t>
  </si>
  <si>
    <t>40316149</t>
  </si>
  <si>
    <t>Antígeno específico prostático total (PSA), dosagem</t>
  </si>
  <si>
    <t>2,430</t>
  </si>
  <si>
    <t>Antígeno NS1 do vírus da Dengue, pesquisa</t>
  </si>
  <si>
    <t>Antígenos bacterianos - vários materiais</t>
  </si>
  <si>
    <t>40310043</t>
  </si>
  <si>
    <t>Antígenos fúngicos, pesquisa</t>
  </si>
  <si>
    <t>40307956</t>
  </si>
  <si>
    <t>Antígenos metílicos solúveis do BCG (1 aplicação)</t>
  </si>
  <si>
    <t>1,514</t>
  </si>
  <si>
    <t>40306305</t>
  </si>
  <si>
    <t>Antigliadina (glúten) - IgA, dosagem</t>
  </si>
  <si>
    <t>40306313</t>
  </si>
  <si>
    <t>Antigliadina (glúten) - IgG, dosagem</t>
  </si>
  <si>
    <t>40306321</t>
  </si>
  <si>
    <t>Antigliadina (glúten) - IgM, dosagem</t>
  </si>
  <si>
    <t>40307921</t>
  </si>
  <si>
    <t>Anti-hialuronidase, determinação da</t>
  </si>
  <si>
    <t>6,017</t>
  </si>
  <si>
    <t>40306070</t>
  </si>
  <si>
    <t>Anti-JO1, pesquisa</t>
  </si>
  <si>
    <t>40306089</t>
  </si>
  <si>
    <t>Anti-LA/SSB, pesquisa</t>
  </si>
  <si>
    <t>40306097</t>
  </si>
  <si>
    <t>Anti-LKM-1, pesquisa</t>
  </si>
  <si>
    <t>40306330</t>
  </si>
  <si>
    <t>Antimembrana basal, pesquisa</t>
  </si>
  <si>
    <t>40306364</t>
  </si>
  <si>
    <t>Antimitocondria, M2, pesquisa</t>
  </si>
  <si>
    <t>40306356</t>
  </si>
  <si>
    <t>Antimitocondria, pesquisa</t>
  </si>
  <si>
    <t>40306372</t>
  </si>
  <si>
    <t>Antimúsculo cardíaco, pesquisa</t>
  </si>
  <si>
    <t>40306380</t>
  </si>
  <si>
    <t>Antimúsculo estriado, pesquisa</t>
  </si>
  <si>
    <t>40306399</t>
  </si>
  <si>
    <t>Antimúsculo liso, pesquisa</t>
  </si>
  <si>
    <t>40306402</t>
  </si>
  <si>
    <t>Antineutrófilos (anca)  C, pesquisa</t>
  </si>
  <si>
    <t>40306410</t>
  </si>
  <si>
    <t>Antineutrófilos (anca)  P, pesquisa</t>
  </si>
  <si>
    <t>40306429</t>
  </si>
  <si>
    <t>Antiparietal, pesquisa</t>
  </si>
  <si>
    <t>40306437</t>
  </si>
  <si>
    <t>Antiperoxidase tireoideana, pesquisa</t>
  </si>
  <si>
    <t>3,130</t>
  </si>
  <si>
    <t>40306100</t>
  </si>
  <si>
    <t>Anti-RNP, pesquisa</t>
  </si>
  <si>
    <t>40306119</t>
  </si>
  <si>
    <t>Anti-Ro/SSA, pesquisa</t>
  </si>
  <si>
    <t>40306127</t>
  </si>
  <si>
    <t>Anti-Sm, pesquisa</t>
  </si>
  <si>
    <t>40316157</t>
  </si>
  <si>
    <t>Anti-TPO, dosagem</t>
  </si>
  <si>
    <t>40304060</t>
  </si>
  <si>
    <t>Antitrombina III, dosagem</t>
  </si>
  <si>
    <t>40403033</t>
  </si>
  <si>
    <t>Aplicação de medula óssea ou células tronco</t>
  </si>
  <si>
    <t>4,260</t>
  </si>
  <si>
    <t>40301354</t>
  </si>
  <si>
    <t>Apolipoproteína A (Apo A), dosagem</t>
  </si>
  <si>
    <t>40301362</t>
  </si>
  <si>
    <t>Apolipoproteína B (Apo B), dosagem</t>
  </si>
  <si>
    <t>40314014</t>
  </si>
  <si>
    <t>Apolipoproteína E, genotipagem</t>
  </si>
  <si>
    <t>21,852</t>
  </si>
  <si>
    <t>Aquaporina 4 (AQP4)</t>
  </si>
  <si>
    <t>40306445</t>
  </si>
  <si>
    <t>Aslo, pesquisa (látex)</t>
  </si>
  <si>
    <t>40308405</t>
  </si>
  <si>
    <t>Aslo, quantitativo, dosagem (turbidimetria ou nefelometria)</t>
  </si>
  <si>
    <t>2,166</t>
  </si>
  <si>
    <t>40306453</t>
  </si>
  <si>
    <t>Aspergilus, reação sorológica</t>
  </si>
  <si>
    <t>40304078</t>
  </si>
  <si>
    <t>Ativador tissular de plasminogênio (TPA), dosagem</t>
  </si>
  <si>
    <t>14,742</t>
  </si>
  <si>
    <t>40306461</t>
  </si>
  <si>
    <t>Avidez de IgG para toxoplasmose, citomegalia, rubéloa, EB e outros, cada, dosagem</t>
  </si>
  <si>
    <t>40313085</t>
  </si>
  <si>
    <t>Azida sódica, teste da (para deissulfeto de carbono)</t>
  </si>
  <si>
    <t>40310051</t>
  </si>
  <si>
    <t>B.A.A.R. (Ziehl ou fluorescência, pesquisa direta e após homogeneização), pesquisa</t>
  </si>
  <si>
    <t>40304930</t>
  </si>
  <si>
    <t>Baço, exame de esfregaço de aspirado</t>
  </si>
  <si>
    <t>8,270</t>
  </si>
  <si>
    <t>40310060</t>
  </si>
  <si>
    <t>Bacterioscopia (Gram, Ziehl, Albert  etc), por lâmina</t>
  </si>
  <si>
    <t>40301370</t>
  </si>
  <si>
    <t>Barbitúricos, antidepressivos tricíclicos (cada), dosagem</t>
  </si>
  <si>
    <t>40311279</t>
  </si>
  <si>
    <t>Bartituratos, pesquisa e/ou dosagem na urina</t>
  </si>
  <si>
    <t>40301745</t>
  </si>
  <si>
    <t>Benzodiazepínicos e similares (cada), dosagem</t>
  </si>
  <si>
    <t>40311287</t>
  </si>
  <si>
    <t>Beta mercapto-lactato-disulfidúria, pesquisa na urina</t>
  </si>
  <si>
    <t>40306470</t>
  </si>
  <si>
    <t>Beta-2-microglobulina, dosagem</t>
  </si>
  <si>
    <t>40301389</t>
  </si>
  <si>
    <t>Beta-glicuronidase, dosagem</t>
  </si>
  <si>
    <t>1,804</t>
  </si>
  <si>
    <t>Bicarbonato na urina, amostra isolada</t>
  </si>
  <si>
    <t>40301397</t>
  </si>
  <si>
    <t>Bilirrubinas (direta, indireta e total), dosagem</t>
  </si>
  <si>
    <t>40309029</t>
  </si>
  <si>
    <t>Bioquímica LCR (proteínas + pandy + glicose + cloro)</t>
  </si>
  <si>
    <t>40306488</t>
  </si>
  <si>
    <t>Biotinidase atividade da, qualitativo, dosagem</t>
  </si>
  <si>
    <t>40306496</t>
  </si>
  <si>
    <t>Blastomicose, reação sorológica</t>
  </si>
  <si>
    <t>40306500</t>
  </si>
  <si>
    <t>Brucela - IgG, dosagem</t>
  </si>
  <si>
    <t>40306518</t>
  </si>
  <si>
    <t>Brucela - IgM, dosagem</t>
  </si>
  <si>
    <t>40306526</t>
  </si>
  <si>
    <t>Brucela, prova rápida</t>
  </si>
  <si>
    <t>40306534</t>
  </si>
  <si>
    <t>C1q, dosagem</t>
  </si>
  <si>
    <t>40306542</t>
  </si>
  <si>
    <t>C3 proativador, dosagem</t>
  </si>
  <si>
    <t>40306550</t>
  </si>
  <si>
    <t>C3A (fator B), dosagem</t>
  </si>
  <si>
    <t>40306569</t>
  </si>
  <si>
    <t>CA 50, dosagem</t>
  </si>
  <si>
    <t>4,797</t>
  </si>
  <si>
    <t>40306577</t>
  </si>
  <si>
    <t>CA-242, dosagem</t>
  </si>
  <si>
    <t>40306585</t>
  </si>
  <si>
    <t>CA-27-29, dosagem</t>
  </si>
  <si>
    <t>13,815</t>
  </si>
  <si>
    <t>Cadeia Kappa-Lambda leve livre - sangue ou urina</t>
  </si>
  <si>
    <t>Cadeias leves livres Kappa/Lambda, dosagem, sangue</t>
  </si>
  <si>
    <t>40301419</t>
  </si>
  <si>
    <t>Cálcio iônico, dosagem</t>
  </si>
  <si>
    <t>40301400</t>
  </si>
  <si>
    <t>Cálcio, dosagem</t>
  </si>
  <si>
    <t>40316165</t>
  </si>
  <si>
    <t>Calcitonina, dosagem</t>
  </si>
  <si>
    <t>6,930</t>
  </si>
  <si>
    <t>40311040</t>
  </si>
  <si>
    <t>Cálculos urinários, análise</t>
  </si>
  <si>
    <t>40301427</t>
  </si>
  <si>
    <t>Capacidade de fixação de ferro, dosagem</t>
  </si>
  <si>
    <t>0,540</t>
  </si>
  <si>
    <t>Captura/Amplificação e subsequente sequenciamento de regiões genômicas DE 1 MEGABASE A 30 MEGABASES DE DNA TUMORAL PARA ANÁLISE DE MUTAÇÕES SOMÁTICAS por qualquer técnica de sequenciamento (Sanger ou qualquer forma de sequenciamento de nova geração – NGS) (valoração a ser definida)</t>
  </si>
  <si>
    <t xml:space="preserve">Captura/Amplificação e subsequente sequenciamento de regiões genômicas DE 20 KILOBASES A 1 MEGABASE DE DNA TUMORAL PARA ANÁLISE DE MUTAÇÕES SOMÁTICAS por qualquer técnica de sequenciamento (Sanger ou qualquer forma de sequenciamento de nova geração – NGS) </t>
  </si>
  <si>
    <t xml:space="preserve">Captura/Amplificação e subsequente sequenciamento de regiões genômicas DE ATÉ 20 KILOBASES DE DNA TUMORAL PARA ANÁLISE DE MUTAÇÕES SOMÁTICAS por qualquer técnica de sequenciamento (Sanger ou qualquer forma de sequenciamento de nova geração – NGS) </t>
  </si>
  <si>
    <t xml:space="preserve">Captura/Amplificação e subsequente sequenciamento de regiões genômicas DE MAIS DE 30 MEGABASES DE DNA TUMORAL PARA ANÁLISE DE MUTAÇÕES SOMÁTICAS por qualquer técnica de sequenciamento (Sanger ou qualquer forma de sequenciamento de nova geração – NGS); INCLUI EXOMA TUMORAL </t>
  </si>
  <si>
    <t>40301435</t>
  </si>
  <si>
    <t>Carbamazepina, dosagem</t>
  </si>
  <si>
    <t>Carbapenem, dosagem – Meropenem e Imipenem</t>
  </si>
  <si>
    <t>40313093</t>
  </si>
  <si>
    <t>Carboxihemoglobina (para monóxido de carbono diclorometano), pesquisa e/ou dosagem</t>
  </si>
  <si>
    <t>0,900</t>
  </si>
  <si>
    <t>40501019</t>
  </si>
  <si>
    <t>Cariótipo com bandas de pele, tumor e demais tecidos</t>
  </si>
  <si>
    <t>2B</t>
  </si>
  <si>
    <t>63,600</t>
  </si>
  <si>
    <t>40501027</t>
  </si>
  <si>
    <t>Cariótipo com pesquisa de troca de cromátides irmãs</t>
  </si>
  <si>
    <t>3A</t>
  </si>
  <si>
    <t>38,240</t>
  </si>
  <si>
    <t>40501035</t>
  </si>
  <si>
    <t>Cariótipo com técnicas de alta resolução</t>
  </si>
  <si>
    <t>51,470</t>
  </si>
  <si>
    <t>40501043</t>
  </si>
  <si>
    <t>Cariótipo de medula (técnicas com bandas)</t>
  </si>
  <si>
    <t>40,480</t>
  </si>
  <si>
    <t>40501051</t>
  </si>
  <si>
    <t>Cariótipo de sangue (técnicas com bandas)</t>
  </si>
  <si>
    <t>28,350</t>
  </si>
  <si>
    <t>40501221</t>
  </si>
  <si>
    <t>Cariótipo de sangue (técnicas com bandas) - Análise de 50 células para detecção de mosaicismo</t>
  </si>
  <si>
    <t>60,000</t>
  </si>
  <si>
    <t>40501060</t>
  </si>
  <si>
    <t>Cariótipo de sangue obtido por cordocentese pré-natal</t>
  </si>
  <si>
    <t>31,550</t>
  </si>
  <si>
    <t>40501078</t>
  </si>
  <si>
    <t>Cariótipo de sangue-pesquisa de marcadores tumorais</t>
  </si>
  <si>
    <t>39,860</t>
  </si>
  <si>
    <t>40501086</t>
  </si>
  <si>
    <t>Cariótipo de sangue-pesquisa de sítio frágil X</t>
  </si>
  <si>
    <t>39,380</t>
  </si>
  <si>
    <t>40501094</t>
  </si>
  <si>
    <t>Cariótipo em vilosidades coriônicas (cultivo de trofoblastos)</t>
  </si>
  <si>
    <t>56,340</t>
  </si>
  <si>
    <t>40501108</t>
  </si>
  <si>
    <t>Cariótipo para pesquisa de instabilidade cromossômica</t>
  </si>
  <si>
    <t>40301443</t>
  </si>
  <si>
    <t>Carnitina livre, dosagem</t>
  </si>
  <si>
    <t>4,455</t>
  </si>
  <si>
    <t>40301451</t>
  </si>
  <si>
    <t>Carnitina total e frações, dosagem</t>
  </si>
  <si>
    <t>40301460</t>
  </si>
  <si>
    <t>Caroteno, dosagem</t>
  </si>
  <si>
    <t>40311058</t>
  </si>
  <si>
    <t>Catecolaminas fracionadas - dopamina, epinefrina, norepinefrina (cada), pesquisa e/ou dosagem na urina</t>
  </si>
  <si>
    <t>40316173</t>
  </si>
  <si>
    <t>Catecolaminas, dosagem</t>
  </si>
  <si>
    <t>1,960</t>
  </si>
  <si>
    <t>40306593</t>
  </si>
  <si>
    <t>Caxumba, IgG, dosagem</t>
  </si>
  <si>
    <t>40306607</t>
  </si>
  <si>
    <t>Caxumba, IgM, dosagem</t>
  </si>
  <si>
    <t>40304086</t>
  </si>
  <si>
    <t>CD... (antígeno de dif. Celular, cada determinação), pesquisa e/ou dosagem</t>
  </si>
  <si>
    <t>7,434</t>
  </si>
  <si>
    <t>CD3, imunofenotipagem</t>
  </si>
  <si>
    <t>CD34, imunofenotipagem</t>
  </si>
  <si>
    <t>CD52, marcador isolado</t>
  </si>
  <si>
    <t>Ceftriaxona, dosagem</t>
  </si>
  <si>
    <t>40309037</t>
  </si>
  <si>
    <t>Células, contagem total e específica</t>
  </si>
  <si>
    <t>0,783</t>
  </si>
  <si>
    <t>40309045</t>
  </si>
  <si>
    <t>Células, pesquisa de células neoplásicas (citologia oncótica), pesquisa em líquidos orgânicos</t>
  </si>
  <si>
    <t>3,474</t>
  </si>
  <si>
    <t>40301478</t>
  </si>
  <si>
    <t>Ceruloplasmina, dosagem</t>
  </si>
  <si>
    <t>40306615</t>
  </si>
  <si>
    <t>Chagas IgG, dosagem</t>
  </si>
  <si>
    <t>40306623</t>
  </si>
  <si>
    <t>Chagas IgM, dosagem</t>
  </si>
  <si>
    <t>Chikungunya, anticorpos</t>
  </si>
  <si>
    <t>40306631</t>
  </si>
  <si>
    <t>Chlamydia - IgG, dosagem</t>
  </si>
  <si>
    <t>40306640</t>
  </si>
  <si>
    <t>Chlamydia - IgM, dosagem</t>
  </si>
  <si>
    <t>40314243</t>
  </si>
  <si>
    <t>Chlamydia por biologia molecular, pesquisa</t>
  </si>
  <si>
    <t>Chlamydia, amplificação de DNA por PCR</t>
  </si>
  <si>
    <t>40310078</t>
  </si>
  <si>
    <t>Chlamydia, cultura</t>
  </si>
  <si>
    <t>40313107</t>
  </si>
  <si>
    <t>Chumbo, dosagem</t>
  </si>
  <si>
    <t>2,727</t>
  </si>
  <si>
    <t>Ciclina D1, imunofenotipagem</t>
  </si>
  <si>
    <t>40301486</t>
  </si>
  <si>
    <t>Ciclosporina, methotrexate - cada, dosagem</t>
  </si>
  <si>
    <t>40306658</t>
  </si>
  <si>
    <t>Cisticercose, AC, pesquisa e/ou dosagem</t>
  </si>
  <si>
    <t>40311244</t>
  </si>
  <si>
    <t>Cistina, pesquisa e/ou dosagem na urina</t>
  </si>
  <si>
    <t>40311066</t>
  </si>
  <si>
    <t>Cistinúria, pesquisa</t>
  </si>
  <si>
    <t>0,810</t>
  </si>
  <si>
    <t>40314251</t>
  </si>
  <si>
    <t>Citogenética de medula óssea</t>
  </si>
  <si>
    <t>40314022</t>
  </si>
  <si>
    <t>Citomegalovírus - qualitativo, por PCR, pesquisa</t>
  </si>
  <si>
    <t>17,982</t>
  </si>
  <si>
    <t>40314030</t>
  </si>
  <si>
    <t>Citomegalovírus - quantitativo, por PCR</t>
  </si>
  <si>
    <t>40310361</t>
  </si>
  <si>
    <t>Citomegalovírus - shell vial, pesquisa</t>
  </si>
  <si>
    <t>36,594</t>
  </si>
  <si>
    <t>40306666</t>
  </si>
  <si>
    <t>Citomegalovírus IgG, dosagem</t>
  </si>
  <si>
    <t>40306674</t>
  </si>
  <si>
    <t>Citomegalovírus IgM, dosagem</t>
  </si>
  <si>
    <t>40304094</t>
  </si>
  <si>
    <t>Citoquímica para classificar leucemia: esterase, fosfatase leucocitária, PAS, peroxidase ou SB,  etc - cada</t>
  </si>
  <si>
    <t>40301494</t>
  </si>
  <si>
    <t>Clearance de ácido úrico</t>
  </si>
  <si>
    <t>40301508</t>
  </si>
  <si>
    <t>Clearance de creatinina</t>
  </si>
  <si>
    <t>40301516</t>
  </si>
  <si>
    <t>Clearance de fosfato</t>
  </si>
  <si>
    <t>40301524</t>
  </si>
  <si>
    <t>Clearance de uréia</t>
  </si>
  <si>
    <t>40301532</t>
  </si>
  <si>
    <t>Clearance osmolar</t>
  </si>
  <si>
    <t>40309401</t>
  </si>
  <si>
    <t>Clements, teste</t>
  </si>
  <si>
    <t>Clindamicina, dosagem</t>
  </si>
  <si>
    <t>Clobazam, dosagem</t>
  </si>
  <si>
    <t>40301540</t>
  </si>
  <si>
    <t>Clomipramina, dosagem</t>
  </si>
  <si>
    <t>Clonazepan, dosagem</t>
  </si>
  <si>
    <t>40301559</t>
  </si>
  <si>
    <t>Cloro, dosagem</t>
  </si>
  <si>
    <t>40306682</t>
  </si>
  <si>
    <t>Clostridium difficile, toxina A, pesquisa e/ou dosagem</t>
  </si>
  <si>
    <t>Clozapina, dosagem</t>
  </si>
  <si>
    <t>40304922</t>
  </si>
  <si>
    <t>Coagulograma (TS, TC, prova do laço, retração do coágulo, contagem de plaquetas, tempo de protrombina, tempo de tromboplastina, parcial ativado)</t>
  </si>
  <si>
    <t>Cobre eritrocitário, dosagem</t>
  </si>
  <si>
    <t>40301567</t>
  </si>
  <si>
    <t>Cobre, dosagem</t>
  </si>
  <si>
    <t>40301575</t>
  </si>
  <si>
    <t>Cocaína, dosagem</t>
  </si>
  <si>
    <t>11,178</t>
  </si>
  <si>
    <t>40310086</t>
  </si>
  <si>
    <t>Cólera - identificação (sorotipagem incluída)</t>
  </si>
  <si>
    <t>40301583</t>
  </si>
  <si>
    <t>Colesterol (HDL), dosagem</t>
  </si>
  <si>
    <t>40301591</t>
  </si>
  <si>
    <t>Colesterol (LDL), dosagem</t>
  </si>
  <si>
    <t>40302695</t>
  </si>
  <si>
    <t>Colesterol (VLDL), dosagem</t>
  </si>
  <si>
    <t>40301605</t>
  </si>
  <si>
    <t>Colesterol total, dosagem</t>
  </si>
  <si>
    <t>40403068</t>
  </si>
  <si>
    <t>Coleta de biópsia de medula óssea por agulha</t>
  </si>
  <si>
    <t>21,570</t>
  </si>
  <si>
    <t>Coleta de catarro induzida</t>
  </si>
  <si>
    <t>40403041</t>
  </si>
  <si>
    <t>Coleta de células tronco de sangue de cordão umbilical para transplante de medula óssea</t>
  </si>
  <si>
    <t>35,300</t>
  </si>
  <si>
    <t>40403050</t>
  </si>
  <si>
    <t>Coleta de células tronco por processadora automática para transplante de medula óssea - por procedimento de aféreses</t>
  </si>
  <si>
    <t>101,000</t>
  </si>
  <si>
    <t>40404072</t>
  </si>
  <si>
    <t>Coleta de linfócitos de sangue periférico por aférese para tratamento de recidivas pós-Transplante de Células-Tronco Hematopoéticas (TCTH) alogênico - por procedimento</t>
  </si>
  <si>
    <t>40403076</t>
  </si>
  <si>
    <t>Coleta de medula óssea para transplante - por procedimento</t>
  </si>
  <si>
    <t>6C</t>
  </si>
  <si>
    <t>28,920</t>
  </si>
  <si>
    <t>40313115</t>
  </si>
  <si>
    <t>Colinesterase (para carbamatos  organofosforados), dosagem</t>
  </si>
  <si>
    <t>Colinesterase com inibição de Dibucaina</t>
  </si>
  <si>
    <t>40503208</t>
  </si>
  <si>
    <t>Coloração de gel e Fotodocumentação da análise molecular, por amostra</t>
  </si>
  <si>
    <t>40306690</t>
  </si>
  <si>
    <t>Complemento C2, dosagem</t>
  </si>
  <si>
    <t>40307999</t>
  </si>
  <si>
    <t>Complemento C3, C4 - turbid. ou nefolométrico C3A, dosagem</t>
  </si>
  <si>
    <t>2,826</t>
  </si>
  <si>
    <t>40306704</t>
  </si>
  <si>
    <t>Complemento C3, dosagem</t>
  </si>
  <si>
    <t>40306712</t>
  </si>
  <si>
    <t>Complemento C4, dosagem</t>
  </si>
  <si>
    <t>40306720</t>
  </si>
  <si>
    <t>Complemento C5, dosagem</t>
  </si>
  <si>
    <t>40306739</t>
  </si>
  <si>
    <t>Complemento CH-100, pesquisa e/ou dosagem</t>
  </si>
  <si>
    <t>40306747</t>
  </si>
  <si>
    <t>Complemento CH-50, pesquisa e/ou dosagem</t>
  </si>
  <si>
    <t>40316181</t>
  </si>
  <si>
    <t>Composto S (11-desoxicortisol), dosagem</t>
  </si>
  <si>
    <t>40304809</t>
  </si>
  <si>
    <t>Consumo de protrombina</t>
  </si>
  <si>
    <t>40311295</t>
  </si>
  <si>
    <t>Contagem sedimentar de Addis</t>
  </si>
  <si>
    <t>0,906</t>
  </si>
  <si>
    <t>Controle bacteriológico para concentrado de plaquetas</t>
  </si>
  <si>
    <t>40404080</t>
  </si>
  <si>
    <t>Controle microbiológico da medula óssea no Transplante de Células-Tronco Hematopoéticas (TCTH) alogênico</t>
  </si>
  <si>
    <t>40404099</t>
  </si>
  <si>
    <t>Controle microbiológico das células tronco periféricas no Transplante de Células-Tronco Hematopoéticas (TCTH) alogênico</t>
  </si>
  <si>
    <t>40304108</t>
  </si>
  <si>
    <t>Coombs direto</t>
  </si>
  <si>
    <t>0,630</t>
  </si>
  <si>
    <t>40304884</t>
  </si>
  <si>
    <t>Coombs indireto</t>
  </si>
  <si>
    <t>40303039</t>
  </si>
  <si>
    <t>Coprológico funcional (caracteres, pH, digestibilidade, amônia, ácidos orgânicos e interpretação)</t>
  </si>
  <si>
    <t>1,584</t>
  </si>
  <si>
    <t>40311074</t>
  </si>
  <si>
    <t>Coproporfirina III, pesquisa e/ou dosagem na urina</t>
  </si>
  <si>
    <t>40313123</t>
  </si>
  <si>
    <t>Coproporfirinas (para chumbo inorgânico), pesquisa e/ou dosagem</t>
  </si>
  <si>
    <t>40311082</t>
  </si>
  <si>
    <t>Corpos cetônicos, pesquisa na urina</t>
  </si>
  <si>
    <t>0,450</t>
  </si>
  <si>
    <t>40310094</t>
  </si>
  <si>
    <t>Corpúsculos de Donovani, pesquisa direta de</t>
  </si>
  <si>
    <t>40305210</t>
  </si>
  <si>
    <t>Cortisol livre, dosagem</t>
  </si>
  <si>
    <t xml:space="preserve">Cortisol ritmo (2 dosagens) </t>
  </si>
  <si>
    <t>40316190</t>
  </si>
  <si>
    <t>Cortisol, dosagem</t>
  </si>
  <si>
    <t>3,030</t>
  </si>
  <si>
    <t>40301613</t>
  </si>
  <si>
    <t>Cotinina, dosagem</t>
  </si>
  <si>
    <t>9,144</t>
  </si>
  <si>
    <t xml:space="preserve">Coxsackie A9, anticorpos IgM </t>
  </si>
  <si>
    <t>Coxsackie B1-6, anticorpos IgM</t>
  </si>
  <si>
    <t>40301621</t>
  </si>
  <si>
    <t>Creatina, dosagem</t>
  </si>
  <si>
    <t>40301630</t>
  </si>
  <si>
    <t>Creatinina, dosagem</t>
  </si>
  <si>
    <t>40301664</t>
  </si>
  <si>
    <t>Creatino fosfoquinase - fração MB - atividade, dosagem</t>
  </si>
  <si>
    <t>40301656</t>
  </si>
  <si>
    <t>Creatino fosfoquinase - fração MB - massa, dosagem</t>
  </si>
  <si>
    <t>40301648</t>
  </si>
  <si>
    <t>Creatino fosfoquinase total (CK), dosagem</t>
  </si>
  <si>
    <t>40316203</t>
  </si>
  <si>
    <t>Crescimento, hormônio do (HGH), dosagem</t>
  </si>
  <si>
    <t>40306755</t>
  </si>
  <si>
    <t>Crio-aglutinina, globulina, dosagem, cada</t>
  </si>
  <si>
    <t>40306763</t>
  </si>
  <si>
    <t>Crio-aglutinina, globulina, pesquisa, cada</t>
  </si>
  <si>
    <t>40308014</t>
  </si>
  <si>
    <t>Crioglobulinas, caracterização - imunoeletroforese</t>
  </si>
  <si>
    <t>40310108</t>
  </si>
  <si>
    <t>Criptococo (tinta da China), pesquisa de</t>
  </si>
  <si>
    <t>40309053</t>
  </si>
  <si>
    <t>Criptococose, cândida, aspérgilus (látex), pesquisa</t>
  </si>
  <si>
    <t>40310116</t>
  </si>
  <si>
    <t>Criptosporidium, pesquisa</t>
  </si>
  <si>
    <t>40309509</t>
  </si>
  <si>
    <t>Cristais com luz polarizada, pesquisa</t>
  </si>
  <si>
    <t>40312011</t>
  </si>
  <si>
    <t>Cristalização do muco cervical, pequisa</t>
  </si>
  <si>
    <t>40312020</t>
  </si>
  <si>
    <t>Cromatina sexual, pesquisa</t>
  </si>
  <si>
    <t>40501116</t>
  </si>
  <si>
    <t>Cromatina X ou Y</t>
  </si>
  <si>
    <t>5,420</t>
  </si>
  <si>
    <t>40311090</t>
  </si>
  <si>
    <t>Cromatografia de açúcares na urina</t>
  </si>
  <si>
    <t>2,880</t>
  </si>
  <si>
    <t>40301672</t>
  </si>
  <si>
    <t>Cromatografia de aminoácidos (perfil qualitatitivo), dosagem</t>
  </si>
  <si>
    <t>40313310</t>
  </si>
  <si>
    <t>Cromo, pesquisa e/ou dosagem</t>
  </si>
  <si>
    <t>40314049</t>
  </si>
  <si>
    <t>Cromossomo philadelfia, pesquisa</t>
  </si>
  <si>
    <t>40306771</t>
  </si>
  <si>
    <t>Cross match (prova cruzada de histocompatibilidade para transplante renal)</t>
  </si>
  <si>
    <t>Cross match plaquetário</t>
  </si>
  <si>
    <t>40310400</t>
  </si>
  <si>
    <t>Cultura automatizada</t>
  </si>
  <si>
    <t>4,977</t>
  </si>
  <si>
    <t>40310124</t>
  </si>
  <si>
    <t>Cultura bacteriana (em diversos materiais biológicos)</t>
  </si>
  <si>
    <t>2,214</t>
  </si>
  <si>
    <t>40501124</t>
  </si>
  <si>
    <t>Cultura de material de aborto e obtenção de cariótipo</t>
  </si>
  <si>
    <t>40501132</t>
  </si>
  <si>
    <t>Cultura de tecido para ensaio enzimático e/ou extração de DNA</t>
  </si>
  <si>
    <t>56,270</t>
  </si>
  <si>
    <t>Cultura em leite materno</t>
  </si>
  <si>
    <t>40306780</t>
  </si>
  <si>
    <t>Cultura ou estimulação dos linfócitos "in vitro" por concanavalina, PHA ou pokweed</t>
  </si>
  <si>
    <t>Cultura para agentes multirresistentes, por material</t>
  </si>
  <si>
    <t>40310132</t>
  </si>
  <si>
    <t>Cultura para bactérias anaeróbicas</t>
  </si>
  <si>
    <t>40310140</t>
  </si>
  <si>
    <t>Cultura para fungos</t>
  </si>
  <si>
    <t>40310159</t>
  </si>
  <si>
    <t>Cultura para mycobacterium</t>
  </si>
  <si>
    <t>40310167</t>
  </si>
  <si>
    <t>Cultura quantitativa de secreções pulmonares, quando necessitar tratamento prévio com N.C.A.</t>
  </si>
  <si>
    <t>Cultura quantitativa queimados (pele)</t>
  </si>
  <si>
    <t>40310175</t>
  </si>
  <si>
    <t>Cultura, fezes: salmonela, shigellae e esc. Coli enteropatogênicas, enteroinvasora (sorol. Incluída) + campylobacter SP. + E. Coli entero-hemorrágica</t>
  </si>
  <si>
    <t>40310183</t>
  </si>
  <si>
    <t>Cultura, fezes: salmonella, shigella e escherichia coli enteropatogênicas (sorologia incluída)</t>
  </si>
  <si>
    <t>40310191</t>
  </si>
  <si>
    <t>Cultura, herpesvírus ou outro</t>
  </si>
  <si>
    <t>5,697</t>
  </si>
  <si>
    <t>40310205</t>
  </si>
  <si>
    <t>Cultura, micoplasma ou ureaplasma</t>
  </si>
  <si>
    <t>40310213</t>
  </si>
  <si>
    <t>Cultura, urina com contagem de colônias</t>
  </si>
  <si>
    <t>40301680</t>
  </si>
  <si>
    <t>Curva glicêmica (4 dosagens) via oral ou endovenosa</t>
  </si>
  <si>
    <t>40305228</t>
  </si>
  <si>
    <t>Curva glicêmica (6 dosagens), dosagem</t>
  </si>
  <si>
    <t>Curva glicêmica clássica (5 dosagens)</t>
  </si>
  <si>
    <t>40305236</t>
  </si>
  <si>
    <t>Curva insulínica  (6 dosagens), dosagem</t>
  </si>
  <si>
    <t>Curva insulínica  e glicêmica (2 dosagens), dosagem</t>
  </si>
  <si>
    <t>Curva insulínica  e glicêmica (3 dosagens), dosagem</t>
  </si>
  <si>
    <t>Curva insulínica  e glicêmica (4 dosagens), dosagem</t>
  </si>
  <si>
    <t>Curva insulínica  e glicêmica (5 dosagens), dosagem</t>
  </si>
  <si>
    <t>Curva insulínica  e glicêmica (6 dosagens), dosagem</t>
  </si>
  <si>
    <t>Deficiência da MCAD</t>
  </si>
  <si>
    <t>40316211</t>
  </si>
  <si>
    <t>Dehidroepiandrosterona (DHEA), dosagem</t>
  </si>
  <si>
    <t>40316220</t>
  </si>
  <si>
    <t>Dehidrotestosterona (DHT), dosagem</t>
  </si>
  <si>
    <t>40402118</t>
  </si>
  <si>
    <t>Deleucotização de unidade de concentrado de hemácias - por unidade</t>
  </si>
  <si>
    <t>17,170</t>
  </si>
  <si>
    <t>40402126</t>
  </si>
  <si>
    <t>Deleucotização de unidade de concentrado de plaquetas - até 6 unidades</t>
  </si>
  <si>
    <t>20,170</t>
  </si>
  <si>
    <t>40402142</t>
  </si>
  <si>
    <t>Deleucotização de unidade de concentrado de plaquetas - entre 7 e 12 unidades</t>
  </si>
  <si>
    <t>40306798</t>
  </si>
  <si>
    <t>Dengue - IgG e IgM (cada), dosagem</t>
  </si>
  <si>
    <t>Dengue, anticorpos IgG, soro (teste rápido)</t>
  </si>
  <si>
    <t>Dengue, anticorpos IgM, soro (teste rápido)</t>
  </si>
  <si>
    <t>Deoxicorticosterona, dosagem</t>
  </si>
  <si>
    <t>Depleção de plasma em Transplante de Células-Tronco Homopoéticas alogênicos com incompatibilidade ABO menor</t>
  </si>
  <si>
    <t>40301699</t>
  </si>
  <si>
    <t>Desidrogenase alfa-hidroxibutírica, dosagem</t>
  </si>
  <si>
    <t>40301702</t>
  </si>
  <si>
    <t>Desidrogenase glutâmica, dosagem</t>
  </si>
  <si>
    <t>40301710</t>
  </si>
  <si>
    <t>Desidrogenase isocítrica, dosagem</t>
  </si>
  <si>
    <t>40301737</t>
  </si>
  <si>
    <t>Desidrogenase láctica - isoenzimas fracionadas, dosagem</t>
  </si>
  <si>
    <t>40301729</t>
  </si>
  <si>
    <t>Desidrogenase láctica, dosagem</t>
  </si>
  <si>
    <t>Detecção  de  anticorpo  IgG  anti-HTLV-1/2  no  líquido  cefalorraquidiano  (LCR)</t>
  </si>
  <si>
    <t>40503232</t>
  </si>
  <si>
    <t>Detecção pré-natal ou pós-natal de alterações cromossômicas submicroscópicas reconhecidamente causadoras de síndrome de genes contíguos, por FISH, qPCR ou outra técnica, por locus, por amostra</t>
  </si>
  <si>
    <t>141,000</t>
  </si>
  <si>
    <t>Determinação da razão dos níveis séricos in vitro da tirosina-quinase-1 semelhante a fms solúvel (sFlt-1): fator de crescimento placentário (PlGF)</t>
  </si>
  <si>
    <t>40403084</t>
  </si>
  <si>
    <t>Determinação de células CD34, CD45 positivas - Citômetro de Fluxo</t>
  </si>
  <si>
    <t>1B</t>
  </si>
  <si>
    <t>15,000</t>
  </si>
  <si>
    <t>40403920</t>
  </si>
  <si>
    <t>Determinação do fator RH (D), incluindo prova para D-fraco no sangue do receptor - em tubo</t>
  </si>
  <si>
    <t>40502058</t>
  </si>
  <si>
    <t>Determinação do risco fetal, com elaboração de laudo</t>
  </si>
  <si>
    <t>8,330</t>
  </si>
  <si>
    <t>40503070</t>
  </si>
  <si>
    <t>Diagnóstico genético pré-implantação por DNA, por sonda de FISH ou por primer de PCR, por amostra</t>
  </si>
  <si>
    <t>40501140</t>
  </si>
  <si>
    <t>Diagnóstico genético pré-implantação por fish, por sonda</t>
  </si>
  <si>
    <t>17,390</t>
  </si>
  <si>
    <t>40313131</t>
  </si>
  <si>
    <t>Dialdeído malônico, pesquisa e/ou dosagem</t>
  </si>
  <si>
    <t>2,340</t>
  </si>
  <si>
    <t>40301753</t>
  </si>
  <si>
    <t>Digitoxina ou digoxina, dosagem</t>
  </si>
  <si>
    <t>40304906</t>
  </si>
  <si>
    <t>Dímero D, dosagem</t>
  </si>
  <si>
    <t>8,091</t>
  </si>
  <si>
    <t>40311104</t>
  </si>
  <si>
    <t>Dismorfismo eritrocitário, pesquisa (contraste de fase) na urina</t>
  </si>
  <si>
    <t>Disopiramida, dosagem</t>
  </si>
  <si>
    <t>Dissulfiram, dosagem</t>
  </si>
  <si>
    <t>40308022</t>
  </si>
  <si>
    <t>DNCB - teste de contato</t>
  </si>
  <si>
    <t>40403947</t>
  </si>
  <si>
    <t>Doação autóloga peri-operatória por hemodiluição normovolêmica</t>
  </si>
  <si>
    <t>4,350</t>
  </si>
  <si>
    <t>40403955</t>
  </si>
  <si>
    <t>Doação autóloga pré-operatória</t>
  </si>
  <si>
    <t>28,180</t>
  </si>
  <si>
    <t>Dosagem de ferro em tecido hepático</t>
  </si>
  <si>
    <t>40305279</t>
  </si>
  <si>
    <t>Dosagem de receptor de progesterona ou de estrogênio</t>
  </si>
  <si>
    <t>18,710</t>
  </si>
  <si>
    <t>Dosagem fecal de calprotectina</t>
  </si>
  <si>
    <t>40502180</t>
  </si>
  <si>
    <t>Dosagem quantitativa de ácidos graxos de cadeia muito longa  para o diagnóstico de EIM</t>
  </si>
  <si>
    <t>208,330</t>
  </si>
  <si>
    <t>40502236</t>
  </si>
  <si>
    <t>Dosagem quantitativa de ácidos orgânicos para o diagnóstico de erros inatos do metabolismo (perfil de ácidos orgânicos numa amostra)</t>
  </si>
  <si>
    <t>150,000</t>
  </si>
  <si>
    <t>40502074</t>
  </si>
  <si>
    <t>Dosagem quantitativa de aminoácidos para o diagnóstico de erros inatos do metabolismo (perfil de aminoácidos numa amostra)</t>
  </si>
  <si>
    <t>125,000</t>
  </si>
  <si>
    <t>40502171</t>
  </si>
  <si>
    <t>Dosagem quantitativa de carnitina e perfil de acilcarnitina, para o diagnóstico de erros inatos do metabolismo</t>
  </si>
  <si>
    <t>166,670</t>
  </si>
  <si>
    <t>40502082</t>
  </si>
  <si>
    <t>Dosagem quantitativa de metabólitos na urina e/ou sangue para o diagnóstico de erros inatos do metabolismo (cada)</t>
  </si>
  <si>
    <t>83,330</t>
  </si>
  <si>
    <t>40502198</t>
  </si>
  <si>
    <t>Dosagem quantitativa de metabólitos por cromatografia / espectrometria de massa  (CG/MS ou HPLC/MS ) para o diagnóstico de EIM</t>
  </si>
  <si>
    <t>191,670</t>
  </si>
  <si>
    <t>40502201</t>
  </si>
  <si>
    <t>Dosagem quantitativa de metabólitos por espectrometria de massa ou espectrometria de massa em TANDEM (MS OU MS/MS) para o diagnóstico de EIM</t>
  </si>
  <si>
    <t>Dosagem, de p2PSA</t>
  </si>
  <si>
    <t>Doxepina, dosagem</t>
  </si>
  <si>
    <t>40316238</t>
  </si>
  <si>
    <t>Drogas (imunossupressora, anticonvulsivante, digitálico, etc.) cada, dosagem</t>
  </si>
  <si>
    <t>40306801</t>
  </si>
  <si>
    <t>Echovírus (painel) sorologia para</t>
  </si>
  <si>
    <t>7,497</t>
  </si>
  <si>
    <t>Efexor, dosagem</t>
  </si>
  <si>
    <t>40301761</t>
  </si>
  <si>
    <t>Eletroferese de proteínas</t>
  </si>
  <si>
    <t>40301770</t>
  </si>
  <si>
    <t>Eletroforese de glicoproteínas</t>
  </si>
  <si>
    <t>40403106</t>
  </si>
  <si>
    <t>Eletroforese de hemoglobina por componente hemoterápico</t>
  </si>
  <si>
    <t>0,580</t>
  </si>
  <si>
    <t>40301788</t>
  </si>
  <si>
    <t>Eletroforese de lipoproteínas</t>
  </si>
  <si>
    <t>40302717</t>
  </si>
  <si>
    <t>Eletroforese de proteínas de alta resolução</t>
  </si>
  <si>
    <t>40309061</t>
  </si>
  <si>
    <t>Eletroforese de proteínas no líquor, com concentração</t>
  </si>
  <si>
    <t>2,250</t>
  </si>
  <si>
    <t>40311309</t>
  </si>
  <si>
    <t>Eletroforese de proteínas urinárias, com concentração</t>
  </si>
  <si>
    <t>40502090</t>
  </si>
  <si>
    <t>Eletroforese ou cromatografia (papel ou camada delgada) para identificação de aminoácidos ou glicídios ou oligossacarídios ou sialoligossacarídios glicosaminoglicanos ou outros compostos para detecção de erros inatos do metabolismo (cada)</t>
  </si>
  <si>
    <t>29,170</t>
  </si>
  <si>
    <t>40301796</t>
  </si>
  <si>
    <t>Enolase, dosagem</t>
  </si>
  <si>
    <t>Ensaio para dosagem da liberação de interferon gama</t>
  </si>
  <si>
    <t>40502104</t>
  </si>
  <si>
    <t>Ensaios enzimáticos em células cultivadas para diagnóstico de EIM, incluindo preparo do material, dosagem de proteína e enzima de referência (cada)</t>
  </si>
  <si>
    <t>40502112</t>
  </si>
  <si>
    <t>Ensaios enzimáticos em leucócitos, eritrócitos ou tecidos para diagnóstico de EIM, incluindo preparo do material, dosagem de proteína e enzima de referência (cada)</t>
  </si>
  <si>
    <t>108,330</t>
  </si>
  <si>
    <t>40502120</t>
  </si>
  <si>
    <t>Ensaios enzimáticos no plasma para diagnóstico de EIM, incluindo enzima de referência (cada)</t>
  </si>
  <si>
    <t>40305287</t>
  </si>
  <si>
    <t>Enzima conversora da angiotensina (ECA), dosagem</t>
  </si>
  <si>
    <t>40304116</t>
  </si>
  <si>
    <t>Enzimas  eritrocitárias,  (adenilatoquinase,  desidrogenase láctica,  fosfofructoquinase,  fosfoglicerato quinase, gliceraldeído, 3  - fosfato   desidrogenase, glicose  fosfato isomerase,  glicose 6 - fosfato desidrogenase, glutation peroxidase, glutation), pesquisa e/ou dosagem</t>
  </si>
  <si>
    <t>40304817</t>
  </si>
  <si>
    <t>Enzimas eritrocitárias, rastreio para deficiência</t>
  </si>
  <si>
    <t>1,036</t>
  </si>
  <si>
    <t>40303047</t>
  </si>
  <si>
    <t>Eosinófilos, pesquisa nas fezes</t>
  </si>
  <si>
    <t>Epstein BARR vírus antígeno precoce, anticorpos</t>
  </si>
  <si>
    <t>Epstein BARR vírus por PCR</t>
  </si>
  <si>
    <t>40306810</t>
  </si>
  <si>
    <t>Equinococose (Hidatidose), reação sorológica</t>
  </si>
  <si>
    <t>40306828</t>
  </si>
  <si>
    <t>Equinococose, IDR</t>
  </si>
  <si>
    <t>40305295</t>
  </si>
  <si>
    <t>Eritropoietina, dosagem</t>
  </si>
  <si>
    <t>40311112</t>
  </si>
  <si>
    <t>Erros inatos do metabolismo baterias de testes químicos de triagem em urina (mínimo de 6 testes)</t>
  </si>
  <si>
    <t>4,368</t>
  </si>
  <si>
    <t>Espectometria de massa em Tandem</t>
  </si>
  <si>
    <t>40309410</t>
  </si>
  <si>
    <t>Espectrofotometria de líquido amniótico</t>
  </si>
  <si>
    <t>40309312</t>
  </si>
  <si>
    <t>Espermograma (caracteres físicos, pH, fludificação, motilidade, vitalidade, contagem e morfologia)</t>
  </si>
  <si>
    <t>40309320</t>
  </si>
  <si>
    <t>Espermograma e teste de penetração "in vitro", velocidade penetração vertical, colocação  vital, teste de revitalização</t>
  </si>
  <si>
    <t>40304825</t>
  </si>
  <si>
    <t>Esplenograma (citologia)</t>
  </si>
  <si>
    <t>40306836</t>
  </si>
  <si>
    <t>Esporotricose, reação sorológica</t>
  </si>
  <si>
    <t>40306844</t>
  </si>
  <si>
    <t>Esporotriquina, IDR</t>
  </si>
  <si>
    <t>40303179</t>
  </si>
  <si>
    <t>Esteatócrito, triagem para gordura fecal</t>
  </si>
  <si>
    <t>40303187</t>
  </si>
  <si>
    <t>Estercobilinogênio fecal, dosagem</t>
  </si>
  <si>
    <t>40403912</t>
  </si>
  <si>
    <t>Estimulação e mobilização de células CD34 positivas - para doador e paciente (mobilização)</t>
  </si>
  <si>
    <t>456,160</t>
  </si>
  <si>
    <t>40316246</t>
  </si>
  <si>
    <t>Estradiol, dosagem</t>
  </si>
  <si>
    <t>40310221</t>
  </si>
  <si>
    <t>Estreptococos - A, teste rápido</t>
  </si>
  <si>
    <t>40304868</t>
  </si>
  <si>
    <t>Estreptozima, dosagem</t>
  </si>
  <si>
    <t>40316254</t>
  </si>
  <si>
    <t>Estriol, dosagem</t>
  </si>
  <si>
    <t>40305597</t>
  </si>
  <si>
    <t>Estrogênios totais (fenolesteróides), dosagem</t>
  </si>
  <si>
    <t>40316262</t>
  </si>
  <si>
    <t>Estrona, dosagem</t>
  </si>
  <si>
    <t>40501205</t>
  </si>
  <si>
    <t>Estudo de alterações cromossômicas em leucemias por FISH (Fluorescence In Situ Hybridization)</t>
  </si>
  <si>
    <t>19,140</t>
  </si>
  <si>
    <t>40313140</t>
  </si>
  <si>
    <t>Etanol, pesquisa e/ou dosagem</t>
  </si>
  <si>
    <t>40301800</t>
  </si>
  <si>
    <t>Etossuximida, dosagem</t>
  </si>
  <si>
    <t>Everolimus, dosagem</t>
  </si>
  <si>
    <t>Exsanguíneo  transfusão</t>
  </si>
  <si>
    <t>40503089</t>
  </si>
  <si>
    <t>Extração de DNA (osso), por amostra</t>
  </si>
  <si>
    <t>40,360</t>
  </si>
  <si>
    <t>40503127</t>
  </si>
  <si>
    <t>Extração, purificação e quantificação de ácido nucléico de qualquer tipo de amostra biológica, por amostra</t>
  </si>
  <si>
    <t>12,540</t>
  </si>
  <si>
    <t>40304132</t>
  </si>
  <si>
    <t>Falcização, teste de</t>
  </si>
  <si>
    <t>40304140</t>
  </si>
  <si>
    <t>Fator 4 plaquetário, dosagens</t>
  </si>
  <si>
    <t>5,004</t>
  </si>
  <si>
    <t>40306852</t>
  </si>
  <si>
    <t>Fator antinúcleo, (FAN), pesquisa</t>
  </si>
  <si>
    <t>40304159</t>
  </si>
  <si>
    <t>Fator II, dosagem</t>
  </si>
  <si>
    <t>Fator II, dosagem do inibidor</t>
  </si>
  <si>
    <t>40304167</t>
  </si>
  <si>
    <t>Fator IX, dosagem</t>
  </si>
  <si>
    <t>40304752</t>
  </si>
  <si>
    <t>Fator IX, dosagem do inibidor</t>
  </si>
  <si>
    <t>40306860</t>
  </si>
  <si>
    <t>Fator reumatóide, quantitativo, dosagem (turbidimetria, nefelometria)</t>
  </si>
  <si>
    <t>40308030</t>
  </si>
  <si>
    <t>Fator reumatóide, teste do látex (qualitativo), pesquisa</t>
  </si>
  <si>
    <t>40314057</t>
  </si>
  <si>
    <t>Fator V de layden por PCR, pesquisa</t>
  </si>
  <si>
    <t>25,479</t>
  </si>
  <si>
    <t>40304175</t>
  </si>
  <si>
    <t>Fator V, dosagem</t>
  </si>
  <si>
    <t>40304680</t>
  </si>
  <si>
    <t>Fator VII, dosagem</t>
  </si>
  <si>
    <t>Fator VII, dosagem do inibidor</t>
  </si>
  <si>
    <t>40304183</t>
  </si>
  <si>
    <t>Fator VIII, dosagem</t>
  </si>
  <si>
    <t>40304191</t>
  </si>
  <si>
    <t>Fator VIII, dosagem do antígeno (Von Willebrand)</t>
  </si>
  <si>
    <t>40304205</t>
  </si>
  <si>
    <t>Fator VIII, dosagem do inibidor</t>
  </si>
  <si>
    <t>Fator X ativado</t>
  </si>
  <si>
    <t>40304213</t>
  </si>
  <si>
    <t>Fator X, dosagem</t>
  </si>
  <si>
    <t>40304221</t>
  </si>
  <si>
    <t>Fator XI, dosagem</t>
  </si>
  <si>
    <t>40304230</t>
  </si>
  <si>
    <t>Fator XII, dosagem</t>
  </si>
  <si>
    <t>40304698</t>
  </si>
  <si>
    <t>Fator XIII, dosagem, teste funcional</t>
  </si>
  <si>
    <t>40304248</t>
  </si>
  <si>
    <t>Fator XIII, pesquisa</t>
  </si>
  <si>
    <t>4,626</t>
  </si>
  <si>
    <t>40324613</t>
  </si>
  <si>
    <t>Febre amarela - IgG</t>
  </si>
  <si>
    <t>40324621</t>
  </si>
  <si>
    <t>Febre amarela - IgM</t>
  </si>
  <si>
    <t>40324630</t>
  </si>
  <si>
    <t>Febre amarela, pesquisa por PCR</t>
  </si>
  <si>
    <t>40301818</t>
  </si>
  <si>
    <t>Fenilalanina, pesquisa e/ou dosagem</t>
  </si>
  <si>
    <t>40311317</t>
  </si>
  <si>
    <t>Fenilcetonúria, pesquisa</t>
  </si>
  <si>
    <t>40301826</t>
  </si>
  <si>
    <t>Fenitoína, dosagem</t>
  </si>
  <si>
    <t>40301834</t>
  </si>
  <si>
    <t>Fenobarbital, dosagem</t>
  </si>
  <si>
    <t>40313158</t>
  </si>
  <si>
    <t>Fenol (para benzeno, fenol), pesquisa e/ou dosagem</t>
  </si>
  <si>
    <t>40403149</t>
  </si>
  <si>
    <t>Fenotipagem de outros sistemas eritrocitários - por fenótipo - gel teste</t>
  </si>
  <si>
    <t>40403130</t>
  </si>
  <si>
    <t>Fenotipagem de outros sistemas eritrocitários que não ABO - por antígeno - em tubo</t>
  </si>
  <si>
    <t>40304256</t>
  </si>
  <si>
    <t>Fenotipagem do sistema Rh-Hr (anti Rho(D) + anti Rh(C) + anti Rh(E)</t>
  </si>
  <si>
    <t>40403157</t>
  </si>
  <si>
    <t>Fenotipagem do sistema RH-HR (D, C, E, C E C) gel teste</t>
  </si>
  <si>
    <t>40403165</t>
  </si>
  <si>
    <t>Fenotipagem do sistema RH-HR (D, C, E, C, E)</t>
  </si>
  <si>
    <t>40316270</t>
  </si>
  <si>
    <t>Ferritina, dosagem</t>
  </si>
  <si>
    <t>40301842</t>
  </si>
  <si>
    <t>Ferro sérico, dosagem</t>
  </si>
  <si>
    <t>Fibrinogênio quantitativo, nefelometria</t>
  </si>
  <si>
    <t>40304264</t>
  </si>
  <si>
    <t>Fibrinogênio, dosagem</t>
  </si>
  <si>
    <t>0,567</t>
  </si>
  <si>
    <t>40314065</t>
  </si>
  <si>
    <t>Fibrose cística, pesquisa de uma mutação</t>
  </si>
  <si>
    <t>40306879</t>
  </si>
  <si>
    <t>Filaria sorologia, pesquisa e/ou dosagem</t>
  </si>
  <si>
    <t>40304272</t>
  </si>
  <si>
    <t>Filária, pesquisa</t>
  </si>
  <si>
    <t>40501159</t>
  </si>
  <si>
    <t>Fish em metáfase ou núcleo interfásico, por sonda</t>
  </si>
  <si>
    <t>40501167</t>
  </si>
  <si>
    <t>Fish pré-natal, por sonda</t>
  </si>
  <si>
    <t>Flunitrazepam, dosagem</t>
  </si>
  <si>
    <t>40313166</t>
  </si>
  <si>
    <t>Flúor (para fluoretos), pesquisa e/ou dosagem</t>
  </si>
  <si>
    <t>Fluoxetina, dosagem</t>
  </si>
  <si>
    <t>40316289</t>
  </si>
  <si>
    <t>Folículo estimulante, hormônio (FSH), dosagem</t>
  </si>
  <si>
    <t>2,170</t>
  </si>
  <si>
    <t>40301850</t>
  </si>
  <si>
    <t>Formaldeído, dosagem</t>
  </si>
  <si>
    <t>40313174</t>
  </si>
  <si>
    <t>Formoldeído, pesquisa e/ou dosagem</t>
  </si>
  <si>
    <t>40301877</t>
  </si>
  <si>
    <t>Fosfatase ácida total, dosagem</t>
  </si>
  <si>
    <t>40301869</t>
  </si>
  <si>
    <t>Fosfatase ácida, dosagem</t>
  </si>
  <si>
    <t>40301893</t>
  </si>
  <si>
    <t>Fosfatase alcalina com fracionamento de isoenzimas, dosagem</t>
  </si>
  <si>
    <t>40301907</t>
  </si>
  <si>
    <t>Fosfatase alcalina fração óssea - Elisa, pesquisa e/ou dosagem</t>
  </si>
  <si>
    <t>40301915</t>
  </si>
  <si>
    <t>Fosfatase alcalina termo-estável, dosagem</t>
  </si>
  <si>
    <t>40301885</t>
  </si>
  <si>
    <t>Fosfatase alcalina, dosagem</t>
  </si>
  <si>
    <t>40309428</t>
  </si>
  <si>
    <t>Fosfolipídios (relação lecitina/esfingomielina), pesquisa e/ou dosagem em líquidos orgânicos</t>
  </si>
  <si>
    <t>40301923</t>
  </si>
  <si>
    <t>Fosfolipídios, dosagem</t>
  </si>
  <si>
    <t>40301931</t>
  </si>
  <si>
    <t>Fósforo, dosagem</t>
  </si>
  <si>
    <t>40301940</t>
  </si>
  <si>
    <t>Fósforo, prova de reabsorção tubular, dosagem</t>
  </si>
  <si>
    <t>40308049</t>
  </si>
  <si>
    <t>Frei (linfogranuloma venéreo), IDeR, pesquisa e/ou dosagem</t>
  </si>
  <si>
    <t>40301958</t>
  </si>
  <si>
    <t>Frutosaminas (proteínas glicosiladas), dosagem</t>
  </si>
  <si>
    <t>40301966</t>
  </si>
  <si>
    <t>Frutose, dosagem</t>
  </si>
  <si>
    <t>40311120</t>
  </si>
  <si>
    <t>Frutosúria, pesquisa</t>
  </si>
  <si>
    <t>Fungos morfologia - bioquímica</t>
  </si>
  <si>
    <t>40310230</t>
  </si>
  <si>
    <t>Fungos, pesquisa de (a fresco lactofenol, tinta da China)</t>
  </si>
  <si>
    <t>40305341</t>
  </si>
  <si>
    <t>Gad-Ab-antidescarboxilase do ácido, dosagem</t>
  </si>
  <si>
    <t>Galactocerebrosidase, dosagem</t>
  </si>
  <si>
    <t>40301982</t>
  </si>
  <si>
    <t>Galactose 1-fosfatouridil transferase, dosagem</t>
  </si>
  <si>
    <t>40301974</t>
  </si>
  <si>
    <t>Galactose, dosagem</t>
  </si>
  <si>
    <t>40311139</t>
  </si>
  <si>
    <t>Galactosúria, pesquisa</t>
  </si>
  <si>
    <t>40301990</t>
  </si>
  <si>
    <t>Gama-glutamil transferase, dosagem</t>
  </si>
  <si>
    <t>40302016</t>
  </si>
  <si>
    <t>Gasometria (pH, pCO2, SA, O2, excesso base), dosagem</t>
  </si>
  <si>
    <t>40302024</t>
  </si>
  <si>
    <t>Gasometria + Hb + Ht + Na +  K + Cl + Ca + glicose + lactato (quando efetuado no gasômetro), dosagem</t>
  </si>
  <si>
    <t>40316297</t>
  </si>
  <si>
    <t>Gastrina, dosagem</t>
  </si>
  <si>
    <t>40312070</t>
  </si>
  <si>
    <t>Gastroacidograma - secreção basal para 60' e 4 amostras após o estímulo (fornecimento de material inclusive tubagem), teste</t>
  </si>
  <si>
    <t>2,870</t>
  </si>
  <si>
    <t>40306887</t>
  </si>
  <si>
    <t>Genotipagem do sistema HLA</t>
  </si>
  <si>
    <t>36,173</t>
  </si>
  <si>
    <t>40306895</t>
  </si>
  <si>
    <t>Giardia, reação sorológica</t>
  </si>
  <si>
    <t>40302032</t>
  </si>
  <si>
    <t>Glicemia após sobrecarga com dextrosol ou glicose, dosagem</t>
  </si>
  <si>
    <t>40302040</t>
  </si>
  <si>
    <t>Glicose</t>
  </si>
  <si>
    <t>Glicose após estímulo - glucagon</t>
  </si>
  <si>
    <t>40302059</t>
  </si>
  <si>
    <t>Glicose-6-fosfato deidrogenase (G6FD), dosagem</t>
  </si>
  <si>
    <t>40316300</t>
  </si>
  <si>
    <t>Globulina de ligação de hormônios sexuais (SHBG), dosagem</t>
  </si>
  <si>
    <t>40316319</t>
  </si>
  <si>
    <t>Globulina transportadora da tiroxina (TBG), dosagem</t>
  </si>
  <si>
    <t>40305368</t>
  </si>
  <si>
    <t>Glucagon, dosagem</t>
  </si>
  <si>
    <t>Gonadotrófico coriônico - hemaglutinação  ou látex</t>
  </si>
  <si>
    <t>40316327</t>
  </si>
  <si>
    <t>Gonadotrófico coriônico, hormônio (HCG), dosagem</t>
  </si>
  <si>
    <t>40308324</t>
  </si>
  <si>
    <t>Gonococo - IgG, pesquisa e/ou dosagem</t>
  </si>
  <si>
    <t>40308332</t>
  </si>
  <si>
    <t>Gonococo - IgM, pesquisa e/ou dosagem</t>
  </si>
  <si>
    <t>40303055</t>
  </si>
  <si>
    <t>Gordura fecal, dosagem</t>
  </si>
  <si>
    <t>40304280</t>
  </si>
  <si>
    <t>Grupo ABO, classificação reversa, determinação</t>
  </si>
  <si>
    <t>40403173</t>
  </si>
  <si>
    <t>Grupo sanguíneo ABO e RH</t>
  </si>
  <si>
    <t>40403181</t>
  </si>
  <si>
    <t>Grupo sanguíneo ABO e RH - gel teste</t>
  </si>
  <si>
    <t>40304299</t>
  </si>
  <si>
    <t>Grupo sanguíneo ABO, e fator Rho (inclui Du), determinação</t>
  </si>
  <si>
    <t>40309070</t>
  </si>
  <si>
    <t>H. Influenzae, S. Pneumonieae, N. Meningitidis A, B e C W135 (cada), pesquisa em líquidos orgânicos</t>
  </si>
  <si>
    <t>40309088</t>
  </si>
  <si>
    <t>Haemophilus influenzae - pesquisa de anticorpos (cada), em líquidos orgânicos</t>
  </si>
  <si>
    <t>40304302</t>
  </si>
  <si>
    <t>Ham, teste de (hemólise ácida)</t>
  </si>
  <si>
    <t>40310280</t>
  </si>
  <si>
    <t>Hansen, pesquisa de (por material)</t>
  </si>
  <si>
    <t>40302067</t>
  </si>
  <si>
    <t>Haptoglobina, dosagem</t>
  </si>
  <si>
    <t>40304310</t>
  </si>
  <si>
    <t>Heinz, corpúsculos, pesquisa</t>
  </si>
  <si>
    <t>40306909</t>
  </si>
  <si>
    <t>Helicobacter pylori - IgA, pesquisa e/ou dosagem</t>
  </si>
  <si>
    <t>12,591</t>
  </si>
  <si>
    <t>40306917</t>
  </si>
  <si>
    <t>Helicobacter pylori - IgG, pesquisa e/ou dosagem</t>
  </si>
  <si>
    <t>40306925</t>
  </si>
  <si>
    <t>Helicobacter pylori - IgM, pesquisa e/ou dosagem</t>
  </si>
  <si>
    <t>40304329</t>
  </si>
  <si>
    <t>Hemácias fetais, pesquisa</t>
  </si>
  <si>
    <t>Hemácias, contagem</t>
  </si>
  <si>
    <t>40304337</t>
  </si>
  <si>
    <t>Hematócrito, determinação do</t>
  </si>
  <si>
    <t>40303063</t>
  </si>
  <si>
    <t>Hematoxilina férrica, pesquisa de protozoários nas fezes</t>
  </si>
  <si>
    <t>0,657</t>
  </si>
  <si>
    <t>40310248</t>
  </si>
  <si>
    <t>Hemocultura (por amostra)</t>
  </si>
  <si>
    <t>40310256</t>
  </si>
  <si>
    <t>Hemocultura automatizada (por amostra)</t>
  </si>
  <si>
    <t>40310264</t>
  </si>
  <si>
    <t>Hemocultura para bactérias anaeróbicas (por amostra)</t>
  </si>
  <si>
    <t>40304353</t>
  </si>
  <si>
    <t>Hemoglobina (eletroforese ou HPLC)</t>
  </si>
  <si>
    <t>Hemoglobina fetal, dosagem</t>
  </si>
  <si>
    <t>40302075</t>
  </si>
  <si>
    <t>Hemoglobina glicada (A1 total), dosagem</t>
  </si>
  <si>
    <t>40302733</t>
  </si>
  <si>
    <t>Hemoglobina glicada (Fração A1c), dosagem</t>
  </si>
  <si>
    <t>Hemoglobina H, pesquisa</t>
  </si>
  <si>
    <t>40304833</t>
  </si>
  <si>
    <t>Hemoglobina instabilidade a 37 graus C</t>
  </si>
  <si>
    <t>0,514</t>
  </si>
  <si>
    <t>Hemoglobina livre na urina (amostra isolada)</t>
  </si>
  <si>
    <t>40302083</t>
  </si>
  <si>
    <t>Hemoglobina plasmática livre, dosagem</t>
  </si>
  <si>
    <t>40304345</t>
  </si>
  <si>
    <t>Hemoglobina, dosagem</t>
  </si>
  <si>
    <t>40304841</t>
  </si>
  <si>
    <t>Hemoglobina, solubilidade (HbS e HbD), pesquisa</t>
  </si>
  <si>
    <t>40304850</t>
  </si>
  <si>
    <t>Hemoglobinopatia - triagem (El.HB., hemoglob. fetal. reticulócitos, corpos de H, T. falcização hemácias, resist. osmótica, termo estabilidade)</t>
  </si>
  <si>
    <t>2,800</t>
  </si>
  <si>
    <t>Hemoglobinopatia, neonatal, sangue periférico</t>
  </si>
  <si>
    <t>40304361</t>
  </si>
  <si>
    <t>Hemograma com contagem de plaquetas ou frações (eritrograma, leucograma, plaquetas)</t>
  </si>
  <si>
    <t>0,870</t>
  </si>
  <si>
    <t>40310272</t>
  </si>
  <si>
    <t>Hemophilus (bordetella) pertussis, pesquisa</t>
  </si>
  <si>
    <t>40304370</t>
  </si>
  <si>
    <t>Hemossedimentação, (VHS), velocidade</t>
  </si>
  <si>
    <t>40304388</t>
  </si>
  <si>
    <t>Hemossiderina (siderócitos), sangue ou urina, pesquisa</t>
  </si>
  <si>
    <t>1,166</t>
  </si>
  <si>
    <t>40304396</t>
  </si>
  <si>
    <t>Heparina, dosagem</t>
  </si>
  <si>
    <t>40306933</t>
  </si>
  <si>
    <t>Hepatite A - HAV - IgG, pesquisa e/ou dosagem</t>
  </si>
  <si>
    <t>40306941</t>
  </si>
  <si>
    <t>Hepatite A - HAV - IgM, pesquisa e/ou dosagem</t>
  </si>
  <si>
    <t>40306950</t>
  </si>
  <si>
    <t>Hepatite B - HBCAC - IgG (anti-core IgG ou Acoreg), pesquisa e/ou dosagem</t>
  </si>
  <si>
    <t>40306968</t>
  </si>
  <si>
    <t>Hepatite B - HBCAC - IgM (anti-core IgM ou Acorem), pesquisa e/ou dosagem</t>
  </si>
  <si>
    <t>40306976</t>
  </si>
  <si>
    <t>Hepatite B - HBeAC (anti HBE), pesquisa e/ou dosagem</t>
  </si>
  <si>
    <t>40306984</t>
  </si>
  <si>
    <t>Hepatite B - HBeAG (antígeno "E"), pesquisa e/ou dosagem</t>
  </si>
  <si>
    <t>40306992</t>
  </si>
  <si>
    <t>Hepatite B - HBSAC (anti-antígeno de superfície), pesquisa e/ou dosagem</t>
  </si>
  <si>
    <t>40307018</t>
  </si>
  <si>
    <t>Hepatite B - HBSAG (AU, antígeno austrália), pesquisa e/ou dosagem</t>
  </si>
  <si>
    <t>40314073</t>
  </si>
  <si>
    <t>Hepatite B (qualitativo) PCR, pesquisa</t>
  </si>
  <si>
    <t>40314081</t>
  </si>
  <si>
    <t>Hepatite B (quantitativo) PCR, pesquisa</t>
  </si>
  <si>
    <t>40307034</t>
  </si>
  <si>
    <t>Hepatite C - anti-HCV - IgM, pesquisa e/ou dosagem</t>
  </si>
  <si>
    <t>40307026</t>
  </si>
  <si>
    <t>Hepatite C - anti-HCV, pesquisa e/ou dosagem</t>
  </si>
  <si>
    <t>40314111</t>
  </si>
  <si>
    <t>Hepatite C - genotipagem, pesquisa</t>
  </si>
  <si>
    <t>55,449</t>
  </si>
  <si>
    <t>40307042</t>
  </si>
  <si>
    <t>Hepatite C - imunoblot, pesquisa e/ou dosagem</t>
  </si>
  <si>
    <t>15,435</t>
  </si>
  <si>
    <t>40314090</t>
  </si>
  <si>
    <t>Hepatite C (qualitativo) por PCR, pesquisa</t>
  </si>
  <si>
    <t>40314103</t>
  </si>
  <si>
    <t>Hepatite C (quantitativo) por PCR</t>
  </si>
  <si>
    <t>Hepatite C (quantitativo) por TMA</t>
  </si>
  <si>
    <t>40307050</t>
  </si>
  <si>
    <t>Hepatite delta, anticorpo IgG, pesquisa e/ou dosagem</t>
  </si>
  <si>
    <t>40307069</t>
  </si>
  <si>
    <t>Hepatite delta, anticorpo IgM, pesquisa e/ou dosagem</t>
  </si>
  <si>
    <t>3,960</t>
  </si>
  <si>
    <t>40307077</t>
  </si>
  <si>
    <t>Hepatite delta, antígeno, pesquisa e/ou dosagem</t>
  </si>
  <si>
    <t>40323404</t>
  </si>
  <si>
    <t>Hepatite E - IgM/IgG</t>
  </si>
  <si>
    <t>78,620</t>
  </si>
  <si>
    <t>Hepatite E, anticorpos IgG</t>
  </si>
  <si>
    <t>Hepatite E, anticorpos IgM</t>
  </si>
  <si>
    <t>40308235</t>
  </si>
  <si>
    <t>HER-2 - dosagem do receptor</t>
  </si>
  <si>
    <t>40307085</t>
  </si>
  <si>
    <t>Herpes simples - IgG, dosagem</t>
  </si>
  <si>
    <t>40307093</t>
  </si>
  <si>
    <t>Herpes simples - IgM, dosagem</t>
  </si>
  <si>
    <t>40307107</t>
  </si>
  <si>
    <t>Herpes zoster - IgG, pesquisa e/ou dosagem</t>
  </si>
  <si>
    <t>40307115</t>
  </si>
  <si>
    <t>Herpes zoster - IgM, pesquisa e/ou dosagem</t>
  </si>
  <si>
    <t>40302091</t>
  </si>
  <si>
    <t>Hexosaminidase A, dosagem</t>
  </si>
  <si>
    <t>27,684</t>
  </si>
  <si>
    <t>HGH estímulo com exercício e clonidina, HGH</t>
  </si>
  <si>
    <t>40308081</t>
  </si>
  <si>
    <t>Hidatidose (equinococose) IDi dupla</t>
  </si>
  <si>
    <t>40302105</t>
  </si>
  <si>
    <t>Hidroxiprolina, dosagem</t>
  </si>
  <si>
    <t>40307123</t>
  </si>
  <si>
    <t>Hipersensibilidade retardada (intradermo reação IDeR ) candidina, caxumba, estreptoquinase-dornase, PPD, tricofitina, vírus vacinal, outro(s), cada</t>
  </si>
  <si>
    <t>40307131</t>
  </si>
  <si>
    <t>Histamina, dosagem</t>
  </si>
  <si>
    <t>40311325</t>
  </si>
  <si>
    <t>Histidina, pesquisa na urina</t>
  </si>
  <si>
    <t>0,420</t>
  </si>
  <si>
    <t>40307140</t>
  </si>
  <si>
    <t>Histona, dosagem</t>
  </si>
  <si>
    <t>6,894</t>
  </si>
  <si>
    <t>40307158</t>
  </si>
  <si>
    <t>Histoplasmose, reação sorológica</t>
  </si>
  <si>
    <t>40307166</t>
  </si>
  <si>
    <t>HIV - antígeno P24, dosagem</t>
  </si>
  <si>
    <t>40314120</t>
  </si>
  <si>
    <t>HIV - carga viral PCR, pesquisa</t>
  </si>
  <si>
    <t>40314138</t>
  </si>
  <si>
    <t>HIV - qualitativo por PCR, pesquisa</t>
  </si>
  <si>
    <t>HIV amplificação do DNA por PCR</t>
  </si>
  <si>
    <t>40314146</t>
  </si>
  <si>
    <t>HIV, genotipagem, pesquisa</t>
  </si>
  <si>
    <t>59,940</t>
  </si>
  <si>
    <t>40307174</t>
  </si>
  <si>
    <t>HIV1 ou HIV2, pesquisa de anticorpos</t>
  </si>
  <si>
    <t>HIV1/2, anticorpos (teste rápido)</t>
  </si>
  <si>
    <t>40307182</t>
  </si>
  <si>
    <t>HIV1+ HIV2, (determinação conjunta), pesquisa de anticorpos</t>
  </si>
  <si>
    <t>HLA B27, genotipagem</t>
  </si>
  <si>
    <t xml:space="preserve">HLA locus C </t>
  </si>
  <si>
    <t>HLA-DQ, teste de histocompatibilidade de alta resolução, sague total</t>
  </si>
  <si>
    <t>40307190</t>
  </si>
  <si>
    <t>HLA-DR, pesquisa</t>
  </si>
  <si>
    <t>40307204</t>
  </si>
  <si>
    <t>HLA-DR+DQ, pesquisa</t>
  </si>
  <si>
    <t>23,526</t>
  </si>
  <si>
    <t>40312089</t>
  </si>
  <si>
    <t>Hollander (inclusive tubagem), teste</t>
  </si>
  <si>
    <t>2,950</t>
  </si>
  <si>
    <t>40302113</t>
  </si>
  <si>
    <t>Homocisteína, dosagem</t>
  </si>
  <si>
    <t>Homocistina, dosagem</t>
  </si>
  <si>
    <t>40305384</t>
  </si>
  <si>
    <t>Hormônio antidiurético (vasopressina), dosagem</t>
  </si>
  <si>
    <t>40305759</t>
  </si>
  <si>
    <t>Hormônio gonodotrofico corionico qualitativo (HCG-Beta-HCG), pesquisa</t>
  </si>
  <si>
    <t>40305767</t>
  </si>
  <si>
    <t>Hormônio gonodotrofico corionico quantitativo (HCG-Beta-HCG), dosagem</t>
  </si>
  <si>
    <t>2,041</t>
  </si>
  <si>
    <t>40316335</t>
  </si>
  <si>
    <t>Hormônio luteinizante (LH), dosagem</t>
  </si>
  <si>
    <t>40314154</t>
  </si>
  <si>
    <t>HPV (vírus do papiloma humano) + subtipagem quando necessário PCR,  pesquisa</t>
  </si>
  <si>
    <t>32,967</t>
  </si>
  <si>
    <t>HPV oncoproteínas virais E6/E7, pesquisa</t>
  </si>
  <si>
    <t>40314162</t>
  </si>
  <si>
    <t>HTLV I / II por PCR (cada), pesquisa</t>
  </si>
  <si>
    <t>40307212</t>
  </si>
  <si>
    <t>HTLV1 ou HTLV2 pesquisa de anticorpo (cada)</t>
  </si>
  <si>
    <t>Idenitificação de bactérias por método sorológico</t>
  </si>
  <si>
    <t>Identificação de anticorpos anti-eritrocitários a frio em gel</t>
  </si>
  <si>
    <t>40403190</t>
  </si>
  <si>
    <t>Identificação de anticorpos séricos irregulares antieritrocitários - método de eluição</t>
  </si>
  <si>
    <t>40403203</t>
  </si>
  <si>
    <t>Identificação de anticorpos séricos irregulares antieritrocitários - painel de hemácias enzimático - em tubo</t>
  </si>
  <si>
    <t>4,200</t>
  </si>
  <si>
    <t>40403211</t>
  </si>
  <si>
    <t>Identificação de anticorpos séricos irregulares antieritrocitários com painel de hemácias</t>
  </si>
  <si>
    <t>3,910</t>
  </si>
  <si>
    <t>40403238</t>
  </si>
  <si>
    <t>Identificação de anticorpos séricos irregulares antieritrocitários com painel de hemácias - gel liss</t>
  </si>
  <si>
    <t>40403220</t>
  </si>
  <si>
    <t>Identificação de anticorpos séricos irregulares antieritrocitários com painel de hemácias tratadas por enzimas - em gel</t>
  </si>
  <si>
    <t>4,600</t>
  </si>
  <si>
    <t>40303071</t>
  </si>
  <si>
    <t>Identificação de helmintos,  exame de fragmentos nas fezes</t>
  </si>
  <si>
    <t>40503100</t>
  </si>
  <si>
    <t>Identificação de mutação por sequenciamento do DNA, por 100 pares de base sequenciadas, por amostra</t>
  </si>
  <si>
    <t>2A</t>
  </si>
  <si>
    <t>8,000</t>
  </si>
  <si>
    <t>Identificação de verme</t>
  </si>
  <si>
    <t>Identificação multiplex por PCR painel com 26 a 40 agentes</t>
  </si>
  <si>
    <t>Identificação multiplex por PCR painel com até 25 agentes</t>
  </si>
  <si>
    <t>Iduronato-2 sulfatase, dosagem</t>
  </si>
  <si>
    <t>40307239</t>
  </si>
  <si>
    <t>IgA na saliva, dosagem</t>
  </si>
  <si>
    <t>40307220</t>
  </si>
  <si>
    <t>IgA, dosagem</t>
  </si>
  <si>
    <t>40307247</t>
  </si>
  <si>
    <t>IgD, dosagem</t>
  </si>
  <si>
    <t>40307255</t>
  </si>
  <si>
    <t>IgE, grupo específico, cada, dosagem</t>
  </si>
  <si>
    <t>40307263</t>
  </si>
  <si>
    <t>IgE, por alérgeno (cada), dosagem</t>
  </si>
  <si>
    <t>40307271</t>
  </si>
  <si>
    <t>IgE, total, dosagem</t>
  </si>
  <si>
    <t>40305406</t>
  </si>
  <si>
    <t>IGF BP3 (proteína ligadora dos fatores de crescimento "insulin-like"), dosagem</t>
  </si>
  <si>
    <t>40307280</t>
  </si>
  <si>
    <t>IgG, dosagem</t>
  </si>
  <si>
    <t>40307298</t>
  </si>
  <si>
    <t>IgG, subclasses 1,2,3,4 (cada), dosagem</t>
  </si>
  <si>
    <t>40307301</t>
  </si>
  <si>
    <t>IgM, dosagem</t>
  </si>
  <si>
    <t>40302121</t>
  </si>
  <si>
    <t>Imipramina - desipramina, dosagem</t>
  </si>
  <si>
    <t>40307328</t>
  </si>
  <si>
    <t>Imunocomplexos circulantes, com células Raji, pesquisa e/ou dosagem</t>
  </si>
  <si>
    <t>40307310</t>
  </si>
  <si>
    <t>Imunocomplexos circulantes, pesquisa e/ou dosagem</t>
  </si>
  <si>
    <t>40307336</t>
  </si>
  <si>
    <t>Imunoeletroforese (estudo da gamopatia), pesquisa e/ou dosagem</t>
  </si>
  <si>
    <t>12,168</t>
  </si>
  <si>
    <t>40403246</t>
  </si>
  <si>
    <t>Imunofenotipagem de subpopulações linfocitárias - Citômetro de Fluxo</t>
  </si>
  <si>
    <t>40403254</t>
  </si>
  <si>
    <t>Imunofenotipagem para classificação de leucemias - Citômetro de Fluxo</t>
  </si>
  <si>
    <t>40304701</t>
  </si>
  <si>
    <t>Imunofenotipagem para doença residual mínima (*)</t>
  </si>
  <si>
    <t>24,066</t>
  </si>
  <si>
    <t>40304710</t>
  </si>
  <si>
    <t>Imunofenotipagem para hemoglobinúria paroxistica noturna (*)</t>
  </si>
  <si>
    <t>21,276</t>
  </si>
  <si>
    <t>40304728</t>
  </si>
  <si>
    <t>Imunofenotipagem para leucemias agudas ou síndrome mielodisplásica (*)</t>
  </si>
  <si>
    <t>48,492</t>
  </si>
  <si>
    <t>40304736</t>
  </si>
  <si>
    <t>Imunofenotipagem para linfoma não Hodgkin / síndrome linfoproliferativa crônica (*)</t>
  </si>
  <si>
    <t>15,372</t>
  </si>
  <si>
    <t>40304744</t>
  </si>
  <si>
    <t>Imunofenotipagem para perfil imune (*)</t>
  </si>
  <si>
    <t>Imunofenotipagem T e B</t>
  </si>
  <si>
    <t>40302725</t>
  </si>
  <si>
    <t>Imunofixação - cada fração</t>
  </si>
  <si>
    <t>40316343</t>
  </si>
  <si>
    <t>Imunoglobulina (IGE), dosagem</t>
  </si>
  <si>
    <t>40311333</t>
  </si>
  <si>
    <t>Inclusão citomegálica, pesquisa de células com, na urina</t>
  </si>
  <si>
    <t>Índice de ácido úrico / creatinina</t>
  </si>
  <si>
    <t>Índice de cálcio / creatinina</t>
  </si>
  <si>
    <t>40309096</t>
  </si>
  <si>
    <t>Índice de imunoprodução (eletrof. e IgG em soro e líquor)</t>
  </si>
  <si>
    <t>Índice de proteína / creatinina</t>
  </si>
  <si>
    <t>Índice de saturação de ferro</t>
  </si>
  <si>
    <t>40316351</t>
  </si>
  <si>
    <t>Índice de tiroxina livre (ITL), dosagem</t>
  </si>
  <si>
    <t>2,553</t>
  </si>
  <si>
    <t>40307344</t>
  </si>
  <si>
    <t>Inibidor de C1 esterase, pesquisa e/ou dosagem</t>
  </si>
  <si>
    <t>40304400</t>
  </si>
  <si>
    <t>Inibidor do TPA (PAI), pesquisa e/ou dosagem</t>
  </si>
  <si>
    <t>12,686</t>
  </si>
  <si>
    <t>40304760</t>
  </si>
  <si>
    <t>Inibidor dos fatores da hemostasia, triagem</t>
  </si>
  <si>
    <t>11,250</t>
  </si>
  <si>
    <t>Insulina livre</t>
  </si>
  <si>
    <t>Insulina total e livre</t>
  </si>
  <si>
    <t>40316360</t>
  </si>
  <si>
    <t>Insulina, dosagem</t>
  </si>
  <si>
    <t>40503216</t>
  </si>
  <si>
    <t>Interpretação e elaboração do laudo da análise genética, por amostra</t>
  </si>
  <si>
    <t>6A</t>
  </si>
  <si>
    <t>7,790</t>
  </si>
  <si>
    <t>Investigação da presença de anti-A ou anti-B, em soro ou plasma de neonato, come métodos que incluam uma fase antiglobulínica</t>
  </si>
  <si>
    <t>40305600</t>
  </si>
  <si>
    <t>Iodo protéico (PBI), dosagem</t>
  </si>
  <si>
    <t>40312046</t>
  </si>
  <si>
    <t>Iontoforese para a coleta de suor, com dosagem de cloro</t>
  </si>
  <si>
    <t>40402134</t>
  </si>
  <si>
    <t>Irradiação de componentes hemoterápicos</t>
  </si>
  <si>
    <t>3,080</t>
  </si>
  <si>
    <t>Isolamento de microorganismos especiais</t>
  </si>
  <si>
    <t>40302148</t>
  </si>
  <si>
    <t>Isomerase fosfohexose, dosagem</t>
  </si>
  <si>
    <t>40302156</t>
  </si>
  <si>
    <t>Isoniazida, dosagem</t>
  </si>
  <si>
    <t>40307352</t>
  </si>
  <si>
    <t>Isospora, pesquisa de antígeno</t>
  </si>
  <si>
    <t>40307360</t>
  </si>
  <si>
    <t>Ito (cancro mole), IDeR</t>
  </si>
  <si>
    <t>Itraconazol</t>
  </si>
  <si>
    <t>40307379</t>
  </si>
  <si>
    <t>Kveim (sarcoidose), IDeR</t>
  </si>
  <si>
    <t>40305619</t>
  </si>
  <si>
    <t>Lactogênico placentário hormônio, dosagem</t>
  </si>
  <si>
    <t>40302164</t>
  </si>
  <si>
    <t>Lactose, teste de tolerância</t>
  </si>
  <si>
    <t>40302741</t>
  </si>
  <si>
    <t>Lamotrigina, pesquisa e/ou dosagem</t>
  </si>
  <si>
    <t>40303080</t>
  </si>
  <si>
    <t>Larvas (fezes), pesquisa</t>
  </si>
  <si>
    <t>40309100</t>
  </si>
  <si>
    <t>LCR ambulatorial rotina (aspectos cor + índice de cor + contagem global e  específica  de leucócitos e  hemácias + citologia  oncótica + proteína + glicose + cloro + eletroforese  com    concentração + IgG + reações para neurocisticercose (2) + reações para neuroles (2)</t>
  </si>
  <si>
    <t>8,694</t>
  </si>
  <si>
    <t>40309118</t>
  </si>
  <si>
    <t>LCR hospitalar neurologia (aspectos cor + índices de cor + contagem global e específica de  leucócitos e hemácias + proteína + glicose + cloro + reações para  neurocisticercose (2) + reações para  neurolues (2) + bacterioscopia + cultura + látex para bactérias</t>
  </si>
  <si>
    <t>11,538</t>
  </si>
  <si>
    <t>40309126</t>
  </si>
  <si>
    <t>LCR pronto socorro (aspectos cor + índice  de cor + contagem  global  e  específica  de  leucócitos  e hemácias + proteína  + glicose + cloro + lactato + bacterioscopia + cultura + látex para bactérias)</t>
  </si>
  <si>
    <t>40307387</t>
  </si>
  <si>
    <t>Legionella - IgG e IgM (cada), pesquisa</t>
  </si>
  <si>
    <t>40310434</t>
  </si>
  <si>
    <t>Leishmania, pesquisa</t>
  </si>
  <si>
    <t>5,195</t>
  </si>
  <si>
    <t>40307395</t>
  </si>
  <si>
    <t>Leishmaniose - IgG e IgM (cada), pesquisa</t>
  </si>
  <si>
    <t>40305422</t>
  </si>
  <si>
    <t>Leptina, dosagem</t>
  </si>
  <si>
    <t>40310299</t>
  </si>
  <si>
    <t>Leptospira (campo escuro após concentração), pesquisa</t>
  </si>
  <si>
    <t>40307409</t>
  </si>
  <si>
    <t>Leptospirose - IgG, pesquisa</t>
  </si>
  <si>
    <t>40307417</t>
  </si>
  <si>
    <t>Leptospirose - IgM, pesquisa</t>
  </si>
  <si>
    <t>40307425</t>
  </si>
  <si>
    <t>Leptospirose, aglutinação, pesquisa</t>
  </si>
  <si>
    <t>40302172</t>
  </si>
  <si>
    <t>Leucino aminopeptidase, dosagem</t>
  </si>
  <si>
    <t>40303098</t>
  </si>
  <si>
    <t>Leucócitos e hemácias, pesquisa nas fezes</t>
  </si>
  <si>
    <t>40304418</t>
  </si>
  <si>
    <t>Leucócitos, contagem</t>
  </si>
  <si>
    <t>40303101</t>
  </si>
  <si>
    <t>Leveduras, pesquisa nas fezes</t>
  </si>
  <si>
    <t>Levetiracetam, dosagem</t>
  </si>
  <si>
    <t>40302180</t>
  </si>
  <si>
    <t>Lidocaina, dosagem</t>
  </si>
  <si>
    <t>40307433</t>
  </si>
  <si>
    <t>Linfócitos T "helper" contagem de (IF com OKT-4) (CD-4+) citometria de fluxo</t>
  </si>
  <si>
    <t>3,600</t>
  </si>
  <si>
    <t>40307441</t>
  </si>
  <si>
    <t>Linfócitos T supressores contagem de (IF com OKT-8) (D-8) citometria de fluxo</t>
  </si>
  <si>
    <t>40304949</t>
  </si>
  <si>
    <t>Linfonodo, exame de esfregaço de aspirado</t>
  </si>
  <si>
    <t>40302202</t>
  </si>
  <si>
    <t>Lipase lipoprotéica, dosagem</t>
  </si>
  <si>
    <t>40302199</t>
  </si>
  <si>
    <t>Lipase, dosagem</t>
  </si>
  <si>
    <t>40302636</t>
  </si>
  <si>
    <t>Lipídios totais, dosagem</t>
  </si>
  <si>
    <t>0,702</t>
  </si>
  <si>
    <t>40311147</t>
  </si>
  <si>
    <t>Lipóides, pesquisa na urina</t>
  </si>
  <si>
    <t>40302210</t>
  </si>
  <si>
    <t>Lipoproteína (a) - Lp (a), dosagem</t>
  </si>
  <si>
    <t>40501175</t>
  </si>
  <si>
    <t>Líquido amniótico, cariótipo com bandas</t>
  </si>
  <si>
    <t>40501183</t>
  </si>
  <si>
    <t>Líquido amniótico, vilosidades coriônicas, subcultura para dosagens bioquímicas e/ou moleculares (adicional)</t>
  </si>
  <si>
    <t>42,500</t>
  </si>
  <si>
    <t>Líquido pleural citológico</t>
  </si>
  <si>
    <t>40307450</t>
  </si>
  <si>
    <t>Listeriose, reação sorológica</t>
  </si>
  <si>
    <t>40302229</t>
  </si>
  <si>
    <t>Lítio, dosagem</t>
  </si>
  <si>
    <t>Lorazepam, dosagem</t>
  </si>
  <si>
    <t>40307468</t>
  </si>
  <si>
    <t>Lyme - IgG, pesquisa e/ou dosagem</t>
  </si>
  <si>
    <t>40307476</t>
  </si>
  <si>
    <t>Lyme - IgM, pesquisa e/ou dosagem</t>
  </si>
  <si>
    <t>Lyme por Western Blot</t>
  </si>
  <si>
    <t>40305775</t>
  </si>
  <si>
    <t>Macroprolactina, dosagem</t>
  </si>
  <si>
    <t>40302237</t>
  </si>
  <si>
    <t>Magnésio, dosagem</t>
  </si>
  <si>
    <t>40307484</t>
  </si>
  <si>
    <t>Malária - IgG, pesquisa e/ou dosagem</t>
  </si>
  <si>
    <t>40307492</t>
  </si>
  <si>
    <t>Malária - IgM, pesquisa e/ou dosagem</t>
  </si>
  <si>
    <t>40302644</t>
  </si>
  <si>
    <t>Maltose, teste de tolerância</t>
  </si>
  <si>
    <t>Manganês sérico, dosagem</t>
  </si>
  <si>
    <t>40307506</t>
  </si>
  <si>
    <t>Mantoux, IDeR</t>
  </si>
  <si>
    <t>Maprotilina, dosagem</t>
  </si>
  <si>
    <t>40502015</t>
  </si>
  <si>
    <t>Marcadores bioquímicos extras, além de BHCG, AFP e PAPP-A, para avaliação do risco fetal, por marcador, por amostra</t>
  </si>
  <si>
    <t>9,000</t>
  </si>
  <si>
    <t>Marcadores cardíacos diagnósticos</t>
  </si>
  <si>
    <t>40316378</t>
  </si>
  <si>
    <t>Marcadores tumorais (CA 19.9, CA 125, CA 72-4, CA 15-3, etc.) cada, dosagem</t>
  </si>
  <si>
    <t>40402010</t>
  </si>
  <si>
    <t>Material descartável (kit) e soluções para utilização de processadora automática de sangue / auto transfusão intra-operatória</t>
  </si>
  <si>
    <t>104,000</t>
  </si>
  <si>
    <t>40402029</t>
  </si>
  <si>
    <t>Material descartável (kit) e soluções para utilização de processadora automática de sangue/aférese</t>
  </si>
  <si>
    <t>100,000</t>
  </si>
  <si>
    <t>Material descartável contendo kit para sistema integrado de FEC e solução fotossensibilizante</t>
  </si>
  <si>
    <t>40309436</t>
  </si>
  <si>
    <t>Maturidade pulmonar fetal</t>
  </si>
  <si>
    <t>40307514</t>
  </si>
  <si>
    <t>MCA (antígeno cárcino-mamário), pesquisa e/ou dosagem</t>
  </si>
  <si>
    <t>40304485</t>
  </si>
  <si>
    <t>Medula óssea, aspiração para mielograma ou microbiológico</t>
  </si>
  <si>
    <t>40311155</t>
  </si>
  <si>
    <t>Melanina, pesquisa na urina</t>
  </si>
  <si>
    <t>40313182</t>
  </si>
  <si>
    <t>Meta-hemoglobina (para anilina nitrobenzeno), pesquisa</t>
  </si>
  <si>
    <t>40304434</t>
  </si>
  <si>
    <t>Meta-hemoglobina, determinação da</t>
  </si>
  <si>
    <t>40313190</t>
  </si>
  <si>
    <t>Metais Al, As, Cd, Cr, Mn, Hg, Ni, Zn, Co, outro (s) absorção atômica (cada), pesquisa e/ou dosagem</t>
  </si>
  <si>
    <t>Metanefrinas urinária após clonidina</t>
  </si>
  <si>
    <t>40311163</t>
  </si>
  <si>
    <t>Metanefrinas urinárias, dosagem</t>
  </si>
  <si>
    <t>40313204</t>
  </si>
  <si>
    <t>Metanol, pesquisa e/ou dosagem</t>
  </si>
  <si>
    <t>40313344</t>
  </si>
  <si>
    <t>Metil Etil Cetona, pesquisa e/ou dosagem</t>
  </si>
  <si>
    <t>40307522</t>
  </si>
  <si>
    <t>Micoplasma pneumoniae - IgG, pesquisa</t>
  </si>
  <si>
    <t>40307530</t>
  </si>
  <si>
    <t>Micoplasma pneumoniae - IgM, pesquisa</t>
  </si>
  <si>
    <t>40311171</t>
  </si>
  <si>
    <t>Microalbuminúriam, dosagem</t>
  </si>
  <si>
    <t>Microesferócitos, pesquisa de</t>
  </si>
  <si>
    <t>40310302</t>
  </si>
  <si>
    <t>Microorganismos - teste de sensibilidade a drogas MIC, por droga testada</t>
  </si>
  <si>
    <t>40310370</t>
  </si>
  <si>
    <t>Microsporídia, pesquisa nas fezes</t>
  </si>
  <si>
    <t>Midazolam, dosagem</t>
  </si>
  <si>
    <t>40304892</t>
  </si>
  <si>
    <t>Mielograma</t>
  </si>
  <si>
    <t>40302245</t>
  </si>
  <si>
    <t>Mioglobina, dosagem</t>
  </si>
  <si>
    <t>40311341</t>
  </si>
  <si>
    <t>Mioglobina, pesquisa na urina</t>
  </si>
  <si>
    <t>40307565</t>
  </si>
  <si>
    <t>Mononucleose - Epstein BARR - IgG, pesquisa e/ou dosagem</t>
  </si>
  <si>
    <t>40307573</t>
  </si>
  <si>
    <t>Mononucleose, anti-VCA (EBV) IgG, pesquisa e/ou dosagem</t>
  </si>
  <si>
    <t>40307581</t>
  </si>
  <si>
    <t>Mononucleose, anti-VCA (EBV) IgM, pesquisa e/ou dosagem</t>
  </si>
  <si>
    <t>40308340</t>
  </si>
  <si>
    <t>Mononucleose, sorologia para (Monoteste ou Paul-Bunnel), cada</t>
  </si>
  <si>
    <t>40307590</t>
  </si>
  <si>
    <t>Montenegro, IDeR</t>
  </si>
  <si>
    <t>40312054</t>
  </si>
  <si>
    <t>Muco-nasal, pesquisa de eosinófilos e mastócitos</t>
  </si>
  <si>
    <t>40302652</t>
  </si>
  <si>
    <t>Mucopolissacaridose, dosagem</t>
  </si>
  <si>
    <t>40314170</t>
  </si>
  <si>
    <t>Mycobactéria PCR, pesquisa</t>
  </si>
  <si>
    <t>Mycobatéria, amplificação de DNA por PCR</t>
  </si>
  <si>
    <t>N-Acetilgalactosaminidase, dosagem</t>
  </si>
  <si>
    <t>N-Acetilglicosaminidase, dosagem</t>
  </si>
  <si>
    <t>40403890</t>
  </si>
  <si>
    <t>NAT/HBV - por componente hemoterápico</t>
  </si>
  <si>
    <t>11,870</t>
  </si>
  <si>
    <t>40403262</t>
  </si>
  <si>
    <t>NAT/HCV por componente hemoterápico</t>
  </si>
  <si>
    <t>40403289</t>
  </si>
  <si>
    <t>NAT/HIV por componente hemoterápico</t>
  </si>
  <si>
    <t>40308090</t>
  </si>
  <si>
    <t>NBT estimulado</t>
  </si>
  <si>
    <t>Neurontin</t>
  </si>
  <si>
    <t>Neuropatia motora, painel</t>
  </si>
  <si>
    <t>Neutrófilos, pesquisa de</t>
  </si>
  <si>
    <t>40302253</t>
  </si>
  <si>
    <t>Nitrogênio amoniacal, dosagem</t>
  </si>
  <si>
    <t>40302261</t>
  </si>
  <si>
    <t>Nitrogênio total, dosagem</t>
  </si>
  <si>
    <t>40309177</t>
  </si>
  <si>
    <t>Nonne-Apple; reação</t>
  </si>
  <si>
    <t>40305449</t>
  </si>
  <si>
    <t>N-telopeptídeo, pesquisa e/ou dosagem</t>
  </si>
  <si>
    <t>40302679</t>
  </si>
  <si>
    <t>Ocitocinase, dosagem</t>
  </si>
  <si>
    <t>Oograma nas fezes</t>
  </si>
  <si>
    <t>Operação de processadora automática de sangue em aférese</t>
  </si>
  <si>
    <t>Operação de processadora automática de sangue em autotransfusão intra-operatória</t>
  </si>
  <si>
    <t>Operação de procssadora de sangue em fotoaférese extra corpórea (FEC)</t>
  </si>
  <si>
    <t>40311350</t>
  </si>
  <si>
    <t>Osmolalidade, determinação na urina</t>
  </si>
  <si>
    <t>1,050</t>
  </si>
  <si>
    <t>40302270</t>
  </si>
  <si>
    <t>Osmolalidade, dosagem</t>
  </si>
  <si>
    <t>40316386</t>
  </si>
  <si>
    <t>Osteocalcina, pesquisa e/ou dosagem</t>
  </si>
  <si>
    <t>40307603</t>
  </si>
  <si>
    <t>Outros testes bioquímicos para determinação do risco fetal (cada)</t>
  </si>
  <si>
    <t>6,291</t>
  </si>
  <si>
    <t>40302288</t>
  </si>
  <si>
    <t>Oxcarbazepina, dosagem</t>
  </si>
  <si>
    <t>Painel multiplex infeccioso no líquor - painel com até 25 agentes</t>
  </si>
  <si>
    <t>40313212</t>
  </si>
  <si>
    <t>P-aminofenol (para anilina), pesquisa e/ou dosagem</t>
  </si>
  <si>
    <t>40312097</t>
  </si>
  <si>
    <t>Pancreozima - secretina no suco duodenal, teste</t>
  </si>
  <si>
    <t>2,790</t>
  </si>
  <si>
    <t>40302768</t>
  </si>
  <si>
    <t>PAPP-A, dosagem e/ou pesquisa</t>
  </si>
  <si>
    <t>40310310</t>
  </si>
  <si>
    <t>Paracoccidioides, pesquisa de</t>
  </si>
  <si>
    <t>40308413</t>
  </si>
  <si>
    <t>Paracoccidioidomicose, anticorpos totais / IgG, dosagem</t>
  </si>
  <si>
    <t>5,624</t>
  </si>
  <si>
    <t>40303110</t>
  </si>
  <si>
    <t>Parasitológico nas fezes</t>
  </si>
  <si>
    <t>0,927</t>
  </si>
  <si>
    <t>40303128</t>
  </si>
  <si>
    <t>Parasitológico, colheita múltipla com fornecimento do líquido conservante nas fezes</t>
  </si>
  <si>
    <t>40305465</t>
  </si>
  <si>
    <t>Paratormônio - PTH ou fração (cada), dosagem</t>
  </si>
  <si>
    <t>Paratormônio, proteína relacionanda, dosagem</t>
  </si>
  <si>
    <t>Paroxetina, dosagem</t>
  </si>
  <si>
    <t>40307611</t>
  </si>
  <si>
    <t>Parvovírus - IgG, IgM (cada), pesquisa</t>
  </si>
  <si>
    <t>5,580</t>
  </si>
  <si>
    <t>40314189</t>
  </si>
  <si>
    <t>Parvovírus por PCR, pesquisa</t>
  </si>
  <si>
    <t>36,477</t>
  </si>
  <si>
    <t>40404110</t>
  </si>
  <si>
    <t>PCR em tempo real para diagnóstico de adenovírus</t>
  </si>
  <si>
    <t>40404129</t>
  </si>
  <si>
    <t>PCR em tempo real para diagnóstico de EBV - pós-transplante</t>
  </si>
  <si>
    <t>40404137</t>
  </si>
  <si>
    <t>PCR em tempo real para diagnóstico de Herpes vírus 6 - pós-transplante</t>
  </si>
  <si>
    <t>40404145</t>
  </si>
  <si>
    <t>PCR em tempo real para diagnóstico de Herpes vírus 8 - pós-transplante</t>
  </si>
  <si>
    <t>40404153</t>
  </si>
  <si>
    <t>PCR em tempo real para os vírus parainfluenza e influenza (cada)</t>
  </si>
  <si>
    <t>PCR em tempo real para vírus influenza A e B</t>
  </si>
  <si>
    <t>40404161</t>
  </si>
  <si>
    <t>PCR em tempo real para vírus respiratório sincicial</t>
  </si>
  <si>
    <t>PCR em tempo real para vírus sincicial respiratório</t>
  </si>
  <si>
    <t>Pentaclorofenol, dosagem</t>
  </si>
  <si>
    <t>40316394</t>
  </si>
  <si>
    <t>Peptídeo C, dosagem</t>
  </si>
  <si>
    <t>40302776</t>
  </si>
  <si>
    <t>Peptídeo natriurético BNP/PROBNP, dosagem</t>
  </si>
  <si>
    <t>40307620</t>
  </si>
  <si>
    <t>Peptídio intestinal vasoativo, dosagem</t>
  </si>
  <si>
    <t>38,961</t>
  </si>
  <si>
    <t>40312062</t>
  </si>
  <si>
    <t>Perfil  metabólico  para  litíase  renal: sangue (Ca, P, AU, Cr) urina: (Ca, AU, P, citr, pesq. Cistina) AMP-cíclico</t>
  </si>
  <si>
    <t>40302750</t>
  </si>
  <si>
    <t>Perfil lipídico / lipidograma (lípidios totais, colesterol, triglicerídios e eletroforese lipoproteínas), dosagem</t>
  </si>
  <si>
    <t>40312127</t>
  </si>
  <si>
    <t>Perfil reumatológico (ácido úrico, eletroforese de proteínas, FAN, VHS, prova do látex P/F. R, W. Rose)</t>
  </si>
  <si>
    <t>7,551</t>
  </si>
  <si>
    <t>Pesquisa de adenovírus</t>
  </si>
  <si>
    <t>40403335</t>
  </si>
  <si>
    <t>Pesquisa de anticorpos séricos antieritrocitários, anti-A e/ou anti-B - em tubo</t>
  </si>
  <si>
    <t>40403327</t>
  </si>
  <si>
    <t>Pesquisa de anticorpos séricos antieritrocitários, anti-A e/ou anti-B - gel teste</t>
  </si>
  <si>
    <t>40403343</t>
  </si>
  <si>
    <t>Pesquisa de anticorpos séricos irregulares antieritrocitários - em tubo</t>
  </si>
  <si>
    <t>40403351</t>
  </si>
  <si>
    <t>Pesquisa de anticorpos séricos irregulares antieritrocitários - gel teste</t>
  </si>
  <si>
    <t>40403360</t>
  </si>
  <si>
    <t>Pesquisa de anticorpos séricos irregulares antieritrocitários - método de eluição - em tubo</t>
  </si>
  <si>
    <t>Pesquisa de anticorpos séricos irregulares antieritrocitários - método de eluição - gel teste</t>
  </si>
  <si>
    <t>40403378</t>
  </si>
  <si>
    <t xml:space="preserve">Pesquisa de anticorpos séricos irregulares antieritrocitários a frio - em tubo </t>
  </si>
  <si>
    <t>Pesquisa de antígenos bacterianos</t>
  </si>
  <si>
    <t>Pesquisa de antígenos entamoeba histolyca</t>
  </si>
  <si>
    <t>40309134</t>
  </si>
  <si>
    <t>Pesquisa de bandas oligoclonais por isofocalização</t>
  </si>
  <si>
    <t>15,885</t>
  </si>
  <si>
    <t>40403386</t>
  </si>
  <si>
    <t>Pesquisa de hemoglobina S por componente hemoterápico - gel teste</t>
  </si>
  <si>
    <t>2,400</t>
  </si>
  <si>
    <t>40314286</t>
  </si>
  <si>
    <t>Pesquisa de mutação de alelo específico por PCR</t>
  </si>
  <si>
    <t>40314278</t>
  </si>
  <si>
    <t>Pesquisa de outros agentes por PCR</t>
  </si>
  <si>
    <t>40311503</t>
  </si>
  <si>
    <t>Pesquisa de sulfatídeos e material metacromático na urina</t>
  </si>
  <si>
    <t>40501213</t>
  </si>
  <si>
    <t>Pesquisa de Translocação PML/RAR-a</t>
  </si>
  <si>
    <t>40311180</t>
  </si>
  <si>
    <t>Pesquisa ou dosagem de um componente urinário</t>
  </si>
  <si>
    <t>Pesquisa rápida (anticorpos) para influenza A e B</t>
  </si>
  <si>
    <t>Pesquisa rápida (anticorpos) para vírus sincicial respiratório</t>
  </si>
  <si>
    <t>40312135</t>
  </si>
  <si>
    <t>pH - tornassol, pesquisa</t>
  </si>
  <si>
    <t>40305490</t>
  </si>
  <si>
    <t>Piridinolina, dosagem</t>
  </si>
  <si>
    <t>Pirimetamina, dosagem</t>
  </si>
  <si>
    <t>40302296</t>
  </si>
  <si>
    <t>Piruvato quinase, dosagem</t>
  </si>
  <si>
    <t>8,991</t>
  </si>
  <si>
    <t>40304450</t>
  </si>
  <si>
    <t>Plaquetas, teste de agregação (por agente agregante), cada</t>
  </si>
  <si>
    <t>5,544</t>
  </si>
  <si>
    <t>40304469</t>
  </si>
  <si>
    <t>Plasminogênio, dosagem</t>
  </si>
  <si>
    <t>40304477</t>
  </si>
  <si>
    <t>Plasmódio, pesquisa</t>
  </si>
  <si>
    <t>40310329</t>
  </si>
  <si>
    <t>Pneumocysti carinii, pesquisa por coloração especial</t>
  </si>
  <si>
    <t>40313220</t>
  </si>
  <si>
    <t>P-nitrofenol (para nitrobenzeno), pesquisa e/ou dosagem</t>
  </si>
  <si>
    <t>40308243</t>
  </si>
  <si>
    <t>Poliomelite sorologia</t>
  </si>
  <si>
    <t>Porfirinas fracionadas plasmáticas</t>
  </si>
  <si>
    <t>40302300</t>
  </si>
  <si>
    <t>Porfirinas quantitativas (cada), dosagem</t>
  </si>
  <si>
    <t>2,039</t>
  </si>
  <si>
    <t>40311198</t>
  </si>
  <si>
    <t>Porfobilinogênio, pesquisa na urina</t>
  </si>
  <si>
    <t>40311252</t>
  </si>
  <si>
    <t>Porfobilinogênio, urina</t>
  </si>
  <si>
    <t>40302318</t>
  </si>
  <si>
    <t>Potássio, dosagem</t>
  </si>
  <si>
    <t>40307638</t>
  </si>
  <si>
    <t>PPD (tuberculina), IDeR</t>
  </si>
  <si>
    <t>40302326</t>
  </si>
  <si>
    <t>Pré-albumina, dosagem</t>
  </si>
  <si>
    <t>40305503</t>
  </si>
  <si>
    <t>Pregnandiol, dosagem</t>
  </si>
  <si>
    <t>40305511</t>
  </si>
  <si>
    <t>Pregnantriol, dosagem</t>
  </si>
  <si>
    <t>40302334</t>
  </si>
  <si>
    <t>Primidona, dosagem</t>
  </si>
  <si>
    <t>40302342</t>
  </si>
  <si>
    <t>Procainamida, dosagem</t>
  </si>
  <si>
    <t>40302687</t>
  </si>
  <si>
    <t>Procalcitonina, dosagem</t>
  </si>
  <si>
    <t>40503119</t>
  </si>
  <si>
    <t>Processamento de qualquer tipo de amostra biológica para estabilização do ácido nucléico, por amostra</t>
  </si>
  <si>
    <t>5,710</t>
  </si>
  <si>
    <t>40503178</t>
  </si>
  <si>
    <t>Produção de DOT/SLOT-BLOT, por BLOT, por amostra</t>
  </si>
  <si>
    <t>40304493</t>
  </si>
  <si>
    <t>Produtos de degradação da fibrina, qualitativo</t>
  </si>
  <si>
    <t>40304779</t>
  </si>
  <si>
    <t>Produtos de degradação da fibrina, quantitativo</t>
  </si>
  <si>
    <t>40316408</t>
  </si>
  <si>
    <t>Progesterona, pesquisa e/ou dosagem</t>
  </si>
  <si>
    <t>40316416</t>
  </si>
  <si>
    <t>Prolactina, dosagem</t>
  </si>
  <si>
    <t>2,783</t>
  </si>
  <si>
    <t>40302350</t>
  </si>
  <si>
    <t>Propanolol, dosagem</t>
  </si>
  <si>
    <t>40308251</t>
  </si>
  <si>
    <t>Proteína Amiloide A, pesquisa e/ou dosagem</t>
  </si>
  <si>
    <t>Proteina C reativa, qualitativa, pesquisa</t>
  </si>
  <si>
    <t>40308391</t>
  </si>
  <si>
    <t>Proteína C reativa, quantitativa, dosagem (turbidimetria, nefelometria)</t>
  </si>
  <si>
    <t>40304507</t>
  </si>
  <si>
    <t>Proteína C, dosagem</t>
  </si>
  <si>
    <t>40307654</t>
  </si>
  <si>
    <t>Proteína C, teste imunológico</t>
  </si>
  <si>
    <t>21,249</t>
  </si>
  <si>
    <t>40307662</t>
  </si>
  <si>
    <t>Proteína eosinofílica catiônica (ECP), pesquisa e/ou dosagem</t>
  </si>
  <si>
    <t>11,331</t>
  </si>
  <si>
    <t>Proteína ligadora do hormônio de crescimento (HGH)</t>
  </si>
  <si>
    <t>40302369</t>
  </si>
  <si>
    <t>Proteína ligadora do retinol, dosagem</t>
  </si>
  <si>
    <t>40309142</t>
  </si>
  <si>
    <t>Proteína mielina básica, anticorpo anti, pesquisa</t>
  </si>
  <si>
    <t>40304787</t>
  </si>
  <si>
    <t>Proteína S livre, dosagem</t>
  </si>
  <si>
    <t>40314197</t>
  </si>
  <si>
    <t>Proteína S total + livre, dosagem</t>
  </si>
  <si>
    <t>17,235</t>
  </si>
  <si>
    <t>40304515</t>
  </si>
  <si>
    <t>Proteína S, teste funcional</t>
  </si>
  <si>
    <t>40311201</t>
  </si>
  <si>
    <t>Proteínas de Bence Jones, pesquisa na urina</t>
  </si>
  <si>
    <t>40302377</t>
  </si>
  <si>
    <t>Proteínas totais</t>
  </si>
  <si>
    <t>40302385</t>
  </si>
  <si>
    <t>Proteínas totais albumina e globulina, dosagem</t>
  </si>
  <si>
    <t>Proteinase 3, anticorpo</t>
  </si>
  <si>
    <t>40304523</t>
  </si>
  <si>
    <t>Protoporfirina eritrocitária livre - zinco, dosagem</t>
  </si>
  <si>
    <t>40313239</t>
  </si>
  <si>
    <t>Protoporfirinas livres (para chumbo inorgânico), pesquisa e/ou dosagem</t>
  </si>
  <si>
    <t>40313247</t>
  </si>
  <si>
    <t>Protoporfirinas Zn (para chumbo inorgânico), pesquisa e/ou dosagem</t>
  </si>
  <si>
    <t>40319326</t>
  </si>
  <si>
    <t>Protrombina, pesquisa de mutação</t>
  </si>
  <si>
    <t>16,625</t>
  </si>
  <si>
    <t>40312143</t>
  </si>
  <si>
    <t>Prova atividade de febre reumática (aslo, eletroforese de proteínas, muco-proteínas e proteína "C" reativa)</t>
  </si>
  <si>
    <t>6,339</t>
  </si>
  <si>
    <t>40403408</t>
  </si>
  <si>
    <t xml:space="preserve">Prova de compatibilidade pré-transfusional completa - em tubo </t>
  </si>
  <si>
    <t>40403416</t>
  </si>
  <si>
    <t>Prova de compatibilidade pré-transfusional completa - gel teste</t>
  </si>
  <si>
    <t>40311368</t>
  </si>
  <si>
    <t>Prova de concentração (Fishberg ou Volhard), na urina</t>
  </si>
  <si>
    <t>40311376</t>
  </si>
  <si>
    <t>Prova de diluição, na urina</t>
  </si>
  <si>
    <t>Prova de sobrecarga de glicose para insulina</t>
  </si>
  <si>
    <t>40304531</t>
  </si>
  <si>
    <t>Prova do laço</t>
  </si>
  <si>
    <t>0,270</t>
  </si>
  <si>
    <t>40305546</t>
  </si>
  <si>
    <t>Prova do LH-Rh, dosagem do FSH sem fornecimento de medicamento (cada)</t>
  </si>
  <si>
    <t>40305554</t>
  </si>
  <si>
    <t>Prova do LH-Rh, dosagem do LH sem fornecimento de medicamento (cada)</t>
  </si>
  <si>
    <t>40305562</t>
  </si>
  <si>
    <t>Prova do TRH-HPR, dosagem do HPR sem fornecimento do material (cada)</t>
  </si>
  <si>
    <t>40305570</t>
  </si>
  <si>
    <t>Prova do TRH-TSH, dosagem do TSH sem fornecimento do material (cada)</t>
  </si>
  <si>
    <t>1,570</t>
  </si>
  <si>
    <t>Prova funcional DDAVP – Von Willebrand (1 hora)</t>
  </si>
  <si>
    <t>Prova funcional DDAVP – Von Willebrand (4 horas)</t>
  </si>
  <si>
    <t>Prova funcional de estpimulo da prolactina após TRH sem fornecimento do medicamento (por dosagem)</t>
  </si>
  <si>
    <t>40305589</t>
  </si>
  <si>
    <t>Prova para diabete insípido (restrição hídrica  NaCL 3% vasopressina)</t>
  </si>
  <si>
    <t>40312151</t>
  </si>
  <si>
    <t>Provas de função hepática (bilirrubinas, eletroforese de proteínas, FA, TGO, TGP e Gama-PGT)</t>
  </si>
  <si>
    <t>5,031</t>
  </si>
  <si>
    <t>40305627</t>
  </si>
  <si>
    <t>Provas de função tireoideana (T3, T4, índices e TSH)</t>
  </si>
  <si>
    <t>6,123</t>
  </si>
  <si>
    <t>40308375</t>
  </si>
  <si>
    <t>Psitacose - IgA, pesauisa</t>
  </si>
  <si>
    <t>6,490</t>
  </si>
  <si>
    <t>40308359</t>
  </si>
  <si>
    <t>Psitacose - IgG, pesquisa</t>
  </si>
  <si>
    <t>40308367</t>
  </si>
  <si>
    <t>Psitacose - IgM, pesquisa</t>
  </si>
  <si>
    <t>40316424</t>
  </si>
  <si>
    <t>PTH, dosagem</t>
  </si>
  <si>
    <t>40309150</t>
  </si>
  <si>
    <t>Punção cisternal subocciptal com manometria para coleta de líquido cefalorraqueano</t>
  </si>
  <si>
    <t>3,860</t>
  </si>
  <si>
    <t>40309169</t>
  </si>
  <si>
    <t>Punção lombar com manometria para coleta de líquido cefalorraqueano</t>
  </si>
  <si>
    <t>Quantificação  de  proteína  beta  amilóide-42,  no  líquido  cefalorraquidiano  (LCR)</t>
  </si>
  <si>
    <t>Quantificação  de  proteína  Tau-fosforilada,  no  líquido  cefalorraquidiano  (LCR)</t>
  </si>
  <si>
    <t>Quantificação de carga viral HIV-1 (HIV RNA) no líquido cefalorraquidiano (LCR)</t>
  </si>
  <si>
    <t>40404196</t>
  </si>
  <si>
    <t>Quantificação de CD3  da coleta de células tronco periféricas para Transplante de Células-Tronco Hematopoéticas (TCTH) alogênico</t>
  </si>
  <si>
    <t>40404200</t>
  </si>
  <si>
    <t>Quantificação de CD3  da coleta de linfócitos para tratamento de recidivas pós-Transplante de Células-Tronco Hematopoéticas (TCTH) alogênico</t>
  </si>
  <si>
    <t>40404218</t>
  </si>
  <si>
    <t>Quantificação de CD4 da coleta de células tronco periféricas para Transplante de Células-Tronco Hematopoéticas (TCTH) alogênico</t>
  </si>
  <si>
    <t>40404226</t>
  </si>
  <si>
    <t>Quantificação de CD8 da coleta de células tronco periféricas para Transplante de Células-Tronco Hematopoéticas (TCTH) alogênico</t>
  </si>
  <si>
    <t>40404234</t>
  </si>
  <si>
    <t>Quantificação de leucócitos totais da coleta de células tronco periféricas para Transplante de Células-Tronco Hematopoéticas (TCTH) alogênico</t>
  </si>
  <si>
    <t>40404242</t>
  </si>
  <si>
    <t>Quantificação de leucócitos totais da Medula Óssea no Transplante de Células-Tronco Hematopoéticas (TCTH) alogênico</t>
  </si>
  <si>
    <t>40314308</t>
  </si>
  <si>
    <t>Quantificação de outros agentes por PCR</t>
  </si>
  <si>
    <t>Quantificação de proteína Tau-Total, no líquido cefalorraquidiano (LCR)</t>
  </si>
  <si>
    <t>Quantificação de TRECs e KRECs</t>
  </si>
  <si>
    <t>40302393</t>
  </si>
  <si>
    <t>Quinidina, dosagem</t>
  </si>
  <si>
    <t>40309517</t>
  </si>
  <si>
    <t>Ragócitos, pesquisa</t>
  </si>
  <si>
    <t>40503194</t>
  </si>
  <si>
    <t>Rastreamento de exon mutado (por gradiente de desnaturação ou conformação de polimorfismo de fita simples ou RNAse ou Clivagem Química ou outras técnicas) para identificação de fragmento mutado, por fragmento analisado, por amostra</t>
  </si>
  <si>
    <t>40502228</t>
  </si>
  <si>
    <t>Rastreamento neonatal para o diagnósitco de EIM e outras doenças</t>
  </si>
  <si>
    <t>40503240</t>
  </si>
  <si>
    <t>Rastreamento pré-natal ou pós-natal de todo o genoma para  identificar alterações cromossômicas submicroscópicas por CGH-array ou SNP-array ou outras técnicas, por clone ou oligo utilizado, por amostra</t>
  </si>
  <si>
    <t>0,100</t>
  </si>
  <si>
    <t>40307689</t>
  </si>
  <si>
    <t>Reação sorológica para coxsackie, neutralização IgG</t>
  </si>
  <si>
    <t>Receptor solúvel de transferrina</t>
  </si>
  <si>
    <t>40316432</t>
  </si>
  <si>
    <t>Renina, dosagem</t>
  </si>
  <si>
    <t>5,331</t>
  </si>
  <si>
    <t>40302407</t>
  </si>
  <si>
    <t>Reserva alcalina (bicarbonato), dosagem</t>
  </si>
  <si>
    <t>40314294</t>
  </si>
  <si>
    <t>Resistência a agentes antivirais por biologia molecular (cada droga), pesquisa</t>
  </si>
  <si>
    <t>40304540</t>
  </si>
  <si>
    <t>Resistência globular, curva de</t>
  </si>
  <si>
    <t>Restrição hídrica, teste</t>
  </si>
  <si>
    <t>40304558</t>
  </si>
  <si>
    <t>Reticulócitos, contagem</t>
  </si>
  <si>
    <t>40304566</t>
  </si>
  <si>
    <t>Retração do coágulo</t>
  </si>
  <si>
    <t>40304574</t>
  </si>
  <si>
    <t>Ristocetina, co-fator, teste funcional, dosagem</t>
  </si>
  <si>
    <t>9,217</t>
  </si>
  <si>
    <t>40310337</t>
  </si>
  <si>
    <t>Rotavírus, pesquisa, Elisa</t>
  </si>
  <si>
    <t>40312100</t>
  </si>
  <si>
    <t>Rotina da biles A, B, C e do suco duodenal (caracteres físicos e microscópicos inclusive tubagem)</t>
  </si>
  <si>
    <t>2,990</t>
  </si>
  <si>
    <t>40311210</t>
  </si>
  <si>
    <t>Rotina de urina (caracteres físicos, elementos anormais e sedimentoscopia)</t>
  </si>
  <si>
    <t>40309444</t>
  </si>
  <si>
    <t>Rotina do líquido amniótico-amniograma (citológico espectrofotometria, creatinina e teste de clements)</t>
  </si>
  <si>
    <t>40309525</t>
  </si>
  <si>
    <t>Rotina líquido sinovial - caracteres físicos, citologia, proteínas, ácido úrico, látex p/ F.R., BACT.</t>
  </si>
  <si>
    <t>40307697</t>
  </si>
  <si>
    <t>Rubéola - IgG, dosagem</t>
  </si>
  <si>
    <t>40307700</t>
  </si>
  <si>
    <t>Rubéola - IgM, dosagem</t>
  </si>
  <si>
    <t>40314200</t>
  </si>
  <si>
    <t>Rubéola por PCR, pesquisa</t>
  </si>
  <si>
    <t>40403424</t>
  </si>
  <si>
    <t>S. Anti-HTLV-I + HTLV-II (determinação conjunta) por componente hemoterápico</t>
  </si>
  <si>
    <t>40403440</t>
  </si>
  <si>
    <t>S. Chagas EIE por componente hemoterápico</t>
  </si>
  <si>
    <t>1,400</t>
  </si>
  <si>
    <t>40403629</t>
  </si>
  <si>
    <t>S. Chagas HA por componente hemoterápico</t>
  </si>
  <si>
    <t>0,700</t>
  </si>
  <si>
    <t>40403645</t>
  </si>
  <si>
    <t>S. Chagas IFI por componente hemoterápico</t>
  </si>
  <si>
    <t>1,070</t>
  </si>
  <si>
    <t>40403661</t>
  </si>
  <si>
    <t>S. Hepatite B (HBsAg) RIE ou EIE por componente hemoterápico</t>
  </si>
  <si>
    <t>1,260</t>
  </si>
  <si>
    <t>40403467</t>
  </si>
  <si>
    <t>S. Hepatite B anti-HBC por componente hemoterápico</t>
  </si>
  <si>
    <t>1,360</t>
  </si>
  <si>
    <t>40403483</t>
  </si>
  <si>
    <t>S. Hepatite C anti-HCV por componente hemoterápico</t>
  </si>
  <si>
    <t>3,070</t>
  </si>
  <si>
    <t>40403505</t>
  </si>
  <si>
    <t>S. HIV EIE por componente hemoterápico</t>
  </si>
  <si>
    <t>2,850</t>
  </si>
  <si>
    <t>40403521</t>
  </si>
  <si>
    <t>S. Malária IFI por componente hemoterápico</t>
  </si>
  <si>
    <t>0,740</t>
  </si>
  <si>
    <t>40403548</t>
  </si>
  <si>
    <t>S. Sífilis EIE por componente hemoterápico</t>
  </si>
  <si>
    <t>1,410</t>
  </si>
  <si>
    <t>40403564</t>
  </si>
  <si>
    <t>S. Sífilis FTA - ABS por componente hemoterápico</t>
  </si>
  <si>
    <t>1,190</t>
  </si>
  <si>
    <t>40403580</t>
  </si>
  <si>
    <t>S. Sífilis HA por componente hemoterápico</t>
  </si>
  <si>
    <t>0,910</t>
  </si>
  <si>
    <t>40403602</t>
  </si>
  <si>
    <t>S. Sífilis VDRL por componente hemoterápico</t>
  </si>
  <si>
    <t>0,220</t>
  </si>
  <si>
    <t>40302415</t>
  </si>
  <si>
    <t>Sacarose, teste de tolerância</t>
  </si>
  <si>
    <t>40313336</t>
  </si>
  <si>
    <t>Salicilatos, pesquisa</t>
  </si>
  <si>
    <t>1,040</t>
  </si>
  <si>
    <t>40402037</t>
  </si>
  <si>
    <t>Sangria terapêutica</t>
  </si>
  <si>
    <t>3,040</t>
  </si>
  <si>
    <t>Sangue oculto nas fezes, pesquisa imunológica</t>
  </si>
  <si>
    <t>40303136</t>
  </si>
  <si>
    <t>Sangue oculto, pesquisa nas fezes</t>
  </si>
  <si>
    <t>40308120</t>
  </si>
  <si>
    <t>Sarampo - anticorpos IgG, dosagem</t>
  </si>
  <si>
    <t>40308138</t>
  </si>
  <si>
    <t>Sarampo - anticorpos IgM, dosagem</t>
  </si>
  <si>
    <t>40310388</t>
  </si>
  <si>
    <t>Sarcoptes scabei, pesquisa</t>
  </si>
  <si>
    <t>SARS-CoV-2 (Coronavírus COVID-19), pesquisa de anticorpos IgA, IgG ou IgM (cada par)</t>
  </si>
  <si>
    <t>SARS-CoV-2 (Coronavírus COVID-19), pesquisa de anticorpos IgA, IgG ou IgM, isolada por classe de imunoglobulina</t>
  </si>
  <si>
    <t>SARS-CoV-2 (Coronavírus COVID-19), pesquisa de anticorpos totais (IgA, IgG, IgM)</t>
  </si>
  <si>
    <t>40307719</t>
  </si>
  <si>
    <t>Schistosomose - IgG, dosagem</t>
  </si>
  <si>
    <t>40307727</t>
  </si>
  <si>
    <t>Schistosomose - IgM, dosagem</t>
  </si>
  <si>
    <t>40308278</t>
  </si>
  <si>
    <t>Schistosomose, pesquisa</t>
  </si>
  <si>
    <t>3,189</t>
  </si>
  <si>
    <t>Sedimentação de hemácias em Transplante de Células-Tronco Hematopoéticas (TCTH) alogênicos com incompatibilidade ABO maior</t>
  </si>
  <si>
    <t>40313255</t>
  </si>
  <si>
    <t>Selênio, dosagem</t>
  </si>
  <si>
    <t>40503186</t>
  </si>
  <si>
    <t>Separação do material genético por eletroforese capilar ou em gel (agarose, acrilamida), por gel utilizado, por amostra</t>
  </si>
  <si>
    <t>20,380</t>
  </si>
  <si>
    <t>40303144</t>
  </si>
  <si>
    <t>Shistossoma, pesquisa ovos em fragmentos mucosa após biópsia retal</t>
  </si>
  <si>
    <t>40307735</t>
  </si>
  <si>
    <t>Sífilis - FTA-ABS-IgG, pesquisa</t>
  </si>
  <si>
    <t>40307743</t>
  </si>
  <si>
    <t>Sífilis - FTA-ABS-IgM, pesquisa</t>
  </si>
  <si>
    <t>40307751</t>
  </si>
  <si>
    <t>Sífilis - TPHA, pesquisa</t>
  </si>
  <si>
    <t>40307760</t>
  </si>
  <si>
    <t>Sífilis - VDRL</t>
  </si>
  <si>
    <t>40308286</t>
  </si>
  <si>
    <t>Sífilis anticorpo total, dosagem</t>
  </si>
  <si>
    <t>40308294</t>
  </si>
  <si>
    <t>Sífilis IgM, dosagem</t>
  </si>
  <si>
    <t>2,624</t>
  </si>
  <si>
    <t>40314219</t>
  </si>
  <si>
    <t>Sífilis por PCR, pesquisa</t>
  </si>
  <si>
    <t>Sirolimus, dosagem</t>
  </si>
  <si>
    <t>40311384</t>
  </si>
  <si>
    <t>Sobrecarga de água, prova na urina</t>
  </si>
  <si>
    <t>40302423</t>
  </si>
  <si>
    <t>Sódio, dosagem</t>
  </si>
  <si>
    <t>40316440</t>
  </si>
  <si>
    <t>Somatomedina C (IGF1), dosagem</t>
  </si>
  <si>
    <t>40305635</t>
  </si>
  <si>
    <t>Somatotrófico coriônico (HCS ou PHL), dosagem</t>
  </si>
  <si>
    <t>40501191</t>
  </si>
  <si>
    <t>Subcultura de pele para dosagens bioquímicas e/ou moleculares (adicional)</t>
  </si>
  <si>
    <t>40303152</t>
  </si>
  <si>
    <t>Substâncias redutoras nas fezes, pesquisa</t>
  </si>
  <si>
    <t>Substâncias redutoras, pesquisa (urina)</t>
  </si>
  <si>
    <t>40302431</t>
  </si>
  <si>
    <t>Succinil acetona, dosagem</t>
  </si>
  <si>
    <t>28,476</t>
  </si>
  <si>
    <t>Sulfametoxazol, dosagem</t>
  </si>
  <si>
    <t>40316459</t>
  </si>
  <si>
    <t>Sulfato de dehidroepiandrosterona (S-DHEA), dosagem</t>
  </si>
  <si>
    <t>40313263</t>
  </si>
  <si>
    <t>Sulfatos orgânicos ou inorgânicos, pesquisa (cada)</t>
  </si>
  <si>
    <t>40304876</t>
  </si>
  <si>
    <t>Sulfo-hemoglobina, determinação da</t>
  </si>
  <si>
    <t>0,488</t>
  </si>
  <si>
    <t>40302440</t>
  </si>
  <si>
    <t>Sulfonamidas livre e acetilada (% de acetilação), dosagem</t>
  </si>
  <si>
    <t>Swelling test</t>
  </si>
  <si>
    <t>40316467</t>
  </si>
  <si>
    <t>T3 livre, dosagem</t>
  </si>
  <si>
    <t>40316475</t>
  </si>
  <si>
    <t>T3 retenção, dosagem</t>
  </si>
  <si>
    <t>40316483</t>
  </si>
  <si>
    <t>T3 reverso, dosagem</t>
  </si>
  <si>
    <t>40316491</t>
  </si>
  <si>
    <t>T4 livre, dosagem</t>
  </si>
  <si>
    <t>40302458</t>
  </si>
  <si>
    <t>Tacrolimus, dosagem</t>
  </si>
  <si>
    <t>15,588</t>
  </si>
  <si>
    <t>40309185</t>
  </si>
  <si>
    <t>Takata-Ara, reação</t>
  </si>
  <si>
    <t>40302466</t>
  </si>
  <si>
    <t>Tálio, dosagem</t>
  </si>
  <si>
    <t>Teicoplanin</t>
  </si>
  <si>
    <t>Tempo de coagulação ativado (TCA)</t>
  </si>
  <si>
    <t>40304582</t>
  </si>
  <si>
    <t>Tempo de coagulação, determinação</t>
  </si>
  <si>
    <t>40319270</t>
  </si>
  <si>
    <t>Tempo de Lise de Euglobulina</t>
  </si>
  <si>
    <t>10,000</t>
  </si>
  <si>
    <t>40304590</t>
  </si>
  <si>
    <t>Tempo de protrombina, determinação</t>
  </si>
  <si>
    <t>40304604</t>
  </si>
  <si>
    <t>Tempo de reptilase, determinação</t>
  </si>
  <si>
    <t>40304914</t>
  </si>
  <si>
    <t>Tempo de sangramento (Duke), determinação</t>
  </si>
  <si>
    <t>40304612</t>
  </si>
  <si>
    <t>Tempo de sangramento de IVY, determinação</t>
  </si>
  <si>
    <t>1,503</t>
  </si>
  <si>
    <t>40304620</t>
  </si>
  <si>
    <t>Tempo de trombina, determinação</t>
  </si>
  <si>
    <t>40304639</t>
  </si>
  <si>
    <t>Tempo de tromboplastina parcial ativada, determinação</t>
  </si>
  <si>
    <t>40302474</t>
  </si>
  <si>
    <t>Teofilina, dosagem</t>
  </si>
  <si>
    <t>40502210</t>
  </si>
  <si>
    <t xml:space="preserve">Terapia de reposição enzimática por infusão endovenosa, por procedimento </t>
  </si>
  <si>
    <t>16,670</t>
  </si>
  <si>
    <t xml:space="preserve">Teste com ACTH para dosagem de DHEA </t>
  </si>
  <si>
    <t>Teste com cálcio para dosar calcitonina (Calcitonina após estímulo com cálcio)</t>
  </si>
  <si>
    <r>
      <t xml:space="preserve">Teste com cortrosina para </t>
    </r>
    <r>
      <rPr>
        <sz val="9"/>
        <color rgb="FF000000"/>
        <rFont val="Arial"/>
        <family val="2"/>
      </rPr>
      <t>17-alfa-hidroxiprogesterona</t>
    </r>
  </si>
  <si>
    <t>Teste com estímulo para renina após captopril</t>
  </si>
  <si>
    <t>Teste cruzado de grupos sanguíneos</t>
  </si>
  <si>
    <t>Teste de concentração urinária após DDAVP</t>
  </si>
  <si>
    <t>40403688</t>
  </si>
  <si>
    <t>Teste de Coombs direto - em tubo</t>
  </si>
  <si>
    <t>40403696</t>
  </si>
  <si>
    <t>Teste de Coombs direto - gel teste</t>
  </si>
  <si>
    <t>40403700</t>
  </si>
  <si>
    <t>Teste de Coombs direto - mono específico (IgG, IgA, C3, C3D, Poliv. - AGH) - gel teste</t>
  </si>
  <si>
    <t>40403718</t>
  </si>
  <si>
    <t>Teste de Coombs indireto - mono específico (IgG, IgA, C3, C3D, Poliv. - AGH) - gel teste</t>
  </si>
  <si>
    <t>Teste de estímulo com cortisona para 11-dexoxicortisol</t>
  </si>
  <si>
    <t>Teste de estímulo com TRH para dosagem de GH</t>
  </si>
  <si>
    <t>Teste de estímulo DDAQVP para dosagem de cortisol e ACTH</t>
  </si>
  <si>
    <t>Teste de estímulo do GH pela insulina (4 dosagens de GH)</t>
  </si>
  <si>
    <t>Teste de estímulo do GH pela insulina (cada dosagem de GH)</t>
  </si>
  <si>
    <t>Teste de estímulo do GH pelo glucagon (4 dosagens de GH)</t>
  </si>
  <si>
    <t>40307778</t>
  </si>
  <si>
    <t>Teste de inibição da migração dos linfócitos (para cada antígeno)</t>
  </si>
  <si>
    <t>Teste de sensibilidade mycobacterium cepas de bactérias</t>
  </si>
  <si>
    <t>Teste de supressão do GH sobrecarga de glicose (Cada dosagem de GH)</t>
  </si>
  <si>
    <t>40302482</t>
  </si>
  <si>
    <t>Teste de tolerância a insulina ou hipoglicemiantes orais (até 6 dosagens)</t>
  </si>
  <si>
    <t>Teste de viabilidade celular, citometria de fluxo, outros materiais</t>
  </si>
  <si>
    <t>40312178</t>
  </si>
  <si>
    <t>Teste do pezinho ampliado (TSH neonatal + 17 OH progesterona + fenilalanina + Tripsina imuno-reativa + eletroforese de Hb para triagem de hemopatias)</t>
  </si>
  <si>
    <t>9,500</t>
  </si>
  <si>
    <t>40312160</t>
  </si>
  <si>
    <t>Teste do pezinho básico (TSH neonatal + fenilalanina + eletroforese de Hb para triagem de hemopatias)</t>
  </si>
  <si>
    <t>5,090</t>
  </si>
  <si>
    <t>40502139</t>
  </si>
  <si>
    <t>Teste duplo - 1 trimestre (PAPP-A+Beta-HCG) ou outros 2 em soro ou líquido aminiótico com elaboração de laudo contendo cálculo de risco para anomalias fetais</t>
  </si>
  <si>
    <t>41,670</t>
  </si>
  <si>
    <t>40502147</t>
  </si>
  <si>
    <t>Teste duplo - 2 trimestre (AFP+Beta-HCG) ou outros 2 em soro ou líquido aminiótico com elaboração de laudo contendo cálculo de risco para anomalias fetais</t>
  </si>
  <si>
    <t>Teste molecular para nódulos de tireoide por perfil de microRNA (miRNA), por nódulo</t>
  </si>
  <si>
    <t>40302709</t>
  </si>
  <si>
    <t>Teste oral de tolerância à glicose - 2 dosagens</t>
  </si>
  <si>
    <t>1,506</t>
  </si>
  <si>
    <t>40323919</t>
  </si>
  <si>
    <t>Teste rápido para detecção de HIV em gestante</t>
  </si>
  <si>
    <t>4,710</t>
  </si>
  <si>
    <t>40307786</t>
  </si>
  <si>
    <t>Teste respiratório para H. Pylori</t>
  </si>
  <si>
    <t>6,750</t>
  </si>
  <si>
    <t>Teste SARS-COV-2 (Coronavírus COVID-19), teste rápido para anticorpos totais, IgM ou IgG, IgM e IgG</t>
  </si>
  <si>
    <t>Teste SARS-COV-2 (Coronavírus COVID-19), teste rápido para detecção de antígeno por POCT</t>
  </si>
  <si>
    <t>40502155</t>
  </si>
  <si>
    <t>Teste triplo (AFP+Beta-HCG+Estriol) ou outros 3 em soro ou líquido aminiótico com elaboração de laudo contendo cálculo de risco para anomalias fetais</t>
  </si>
  <si>
    <t>50,000</t>
  </si>
  <si>
    <t>40502163</t>
  </si>
  <si>
    <t>Testes químicos de triagem em urina para erros inatos do metabolismo (cada)</t>
  </si>
  <si>
    <t>40316505</t>
  </si>
  <si>
    <t>Testosterona livre, dosagem</t>
  </si>
  <si>
    <t>40316513</t>
  </si>
  <si>
    <t>Testosterona total, dosagem</t>
  </si>
  <si>
    <t>40313271</t>
  </si>
  <si>
    <t>Tiocianato (para cianetos  nitrilas alifáticas), pesquisa e/ou dosagem</t>
  </si>
  <si>
    <t>40316521</t>
  </si>
  <si>
    <t>Tireoestimulante, hormônio (TSH), dosagem</t>
  </si>
  <si>
    <t>40316530</t>
  </si>
  <si>
    <t>Tireoglobulina, dosagem</t>
  </si>
  <si>
    <t>40302490</t>
  </si>
  <si>
    <t>Tirosina, dosagem</t>
  </si>
  <si>
    <t>40311392</t>
  </si>
  <si>
    <t>Tirosinose, pesquisa (urina)</t>
  </si>
  <si>
    <t>40316548</t>
  </si>
  <si>
    <t>Tiroxina (T4), dosagem</t>
  </si>
  <si>
    <t>40403726</t>
  </si>
  <si>
    <t>TMO - congelamento de medula óssea ou células tronco periféricas - por procedimento</t>
  </si>
  <si>
    <t>48,400</t>
  </si>
  <si>
    <t>40403742</t>
  </si>
  <si>
    <t>TMO - descongelamento de medula óssea ou células tronco</t>
  </si>
  <si>
    <t>7,140</t>
  </si>
  <si>
    <t>40403750</t>
  </si>
  <si>
    <t>TMO - determinação de HLA   transplantes de medula óssea - loci DR e DQ (alta resolução)</t>
  </si>
  <si>
    <t>40403769</t>
  </si>
  <si>
    <t>TMO - determinação de HLA para transplantes de medula óssea - loci A e B</t>
  </si>
  <si>
    <t>28,800</t>
  </si>
  <si>
    <t>40403777</t>
  </si>
  <si>
    <t>TMO - determinação de HLA para transplantes de medula óssea - loci DR e DQ (baixa resolução)</t>
  </si>
  <si>
    <t>35,470</t>
  </si>
  <si>
    <t>40403785</t>
  </si>
  <si>
    <t>TMO - determinação de unidades formadoras de colônias</t>
  </si>
  <si>
    <t>11,410</t>
  </si>
  <si>
    <t>40403793</t>
  </si>
  <si>
    <t>TMO - determinação de viabilidade de medula óssea - por azul tripan</t>
  </si>
  <si>
    <t>3,800</t>
  </si>
  <si>
    <t>40403807</t>
  </si>
  <si>
    <t>TMO - manutenção de congelamento de medula óssea ou células tronco - por ano de estocagem</t>
  </si>
  <si>
    <t>40403815</t>
  </si>
  <si>
    <t>TMO - preparo de medula óssea ou células tronco periféricas para congelamento - por procedimento</t>
  </si>
  <si>
    <t>18,880</t>
  </si>
  <si>
    <t>40403823</t>
  </si>
  <si>
    <t xml:space="preserve">TMO - preparo e filtração de medula óssea ou células tronco na coleta - por procedimento </t>
  </si>
  <si>
    <t>40403831</t>
  </si>
  <si>
    <t>TMO - tratamento "in vitro" de medula óssea ou células tronco por anticorpos monoclonais (purging)(4) - por procedimento</t>
  </si>
  <si>
    <t>Topiramato, dosagem (sangue)</t>
  </si>
  <si>
    <t>40307794</t>
  </si>
  <si>
    <t>Toxocara cannis - IgG, pesquisa e/ou dosagem</t>
  </si>
  <si>
    <t>40307808</t>
  </si>
  <si>
    <t>Toxocara cannis - IgM, pesquisa e/ou dosagem</t>
  </si>
  <si>
    <t>40307816</t>
  </si>
  <si>
    <t>Toxoplasmina, IDeR</t>
  </si>
  <si>
    <t>40308154</t>
  </si>
  <si>
    <t>Toxoplasmose - IgA, dosagem</t>
  </si>
  <si>
    <t>40307824</t>
  </si>
  <si>
    <t>Toxoplasmose IgG, dosagem</t>
  </si>
  <si>
    <t>40307832</t>
  </si>
  <si>
    <t>Toxoplasmose IgM, dosagem</t>
  </si>
  <si>
    <t>40314227</t>
  </si>
  <si>
    <t>Toxoplasmose por PCR, pesquisa</t>
  </si>
  <si>
    <t>40302504</t>
  </si>
  <si>
    <t>Transaminase oxalacética (amino transferase aspartato), dosagem</t>
  </si>
  <si>
    <t>40302512</t>
  </si>
  <si>
    <t>Transaminase pirúvica (amino transferase de alanina), dosagem</t>
  </si>
  <si>
    <t>40503135</t>
  </si>
  <si>
    <t>Transcrição reversa de RNA, por amostra</t>
  </si>
  <si>
    <t>4,210</t>
  </si>
  <si>
    <t>40302520</t>
  </si>
  <si>
    <t>Transferrina, dosagem</t>
  </si>
  <si>
    <t>40401014</t>
  </si>
  <si>
    <t>Transfusão (ato médico ambulatorial ou hospitalar)</t>
  </si>
  <si>
    <t>40401022</t>
  </si>
  <si>
    <t>Transfusão (ato médico de acompanhamento)</t>
  </si>
  <si>
    <t>Transfusão fetal intra-uterina</t>
  </si>
  <si>
    <t>40310345</t>
  </si>
  <si>
    <t>Treponema (campo escuro), pesquisa</t>
  </si>
  <si>
    <t>40302539</t>
  </si>
  <si>
    <t>Triazolam, dosagem</t>
  </si>
  <si>
    <t>40313280</t>
  </si>
  <si>
    <t>Triclorocompostos totais (para tetracloroetileno, tricloroetano, tricloroetileno), pesquisa e/ou dosagem</t>
  </si>
  <si>
    <t>40302547</t>
  </si>
  <si>
    <t>Triglicerídeos, dosagem</t>
  </si>
  <si>
    <t>40316556</t>
  </si>
  <si>
    <t>Triiodotironina (T3), dosagem</t>
  </si>
  <si>
    <t>40302555</t>
  </si>
  <si>
    <t>Trimipramina, dosagem</t>
  </si>
  <si>
    <t>40304647</t>
  </si>
  <si>
    <t>Tripanossoma, pesquisa</t>
  </si>
  <si>
    <t>40302563</t>
  </si>
  <si>
    <t>Tripsina imuno reativa (IRT), pesquisa e/ou dosagem</t>
  </si>
  <si>
    <t>Tripsina, dosagem</t>
  </si>
  <si>
    <t>40303160</t>
  </si>
  <si>
    <t>Tripsina, prova de (digestão da gelatina)</t>
  </si>
  <si>
    <t>40304655</t>
  </si>
  <si>
    <t>Tromboelastograma, pesquisa e/ou dosagem</t>
  </si>
  <si>
    <t>40302571</t>
  </si>
  <si>
    <t>Troponina, dosagem</t>
  </si>
  <si>
    <t>40312119</t>
  </si>
  <si>
    <t>Tubagem duodenal</t>
  </si>
  <si>
    <t>40402150</t>
  </si>
  <si>
    <t>Unidade de concentrado de granulócitos</t>
  </si>
  <si>
    <t>86,690</t>
  </si>
  <si>
    <t>40402045</t>
  </si>
  <si>
    <t>Unidade de concentrado de hemácias</t>
  </si>
  <si>
    <t>40402053</t>
  </si>
  <si>
    <t>Unidade de concentrado de hemácias lavadas</t>
  </si>
  <si>
    <t>40402061</t>
  </si>
  <si>
    <t>Unidade de concentrado de plaquetas por aférese</t>
  </si>
  <si>
    <t>40402070</t>
  </si>
  <si>
    <t>Unidade de concentrado de plaquetas randômicas</t>
  </si>
  <si>
    <t>40402088</t>
  </si>
  <si>
    <t>Unidade de crioprecipitado de fator anti-hemofílico</t>
  </si>
  <si>
    <t>40402096</t>
  </si>
  <si>
    <t>Unidade de plasma</t>
  </si>
  <si>
    <t>40307840</t>
  </si>
  <si>
    <t>Urease, teste rápido para helicobacter pylori</t>
  </si>
  <si>
    <t>40302580</t>
  </si>
  <si>
    <t>Uréia, dosagem</t>
  </si>
  <si>
    <t>40302598</t>
  </si>
  <si>
    <t>Urobilinogênio, dosagem</t>
  </si>
  <si>
    <t>40311228</t>
  </si>
  <si>
    <t>Uroporfirinas, dosagem na urina</t>
  </si>
  <si>
    <t>40310353</t>
  </si>
  <si>
    <t>Vacina autógena</t>
  </si>
  <si>
    <t>3,897</t>
  </si>
  <si>
    <t>40503259</t>
  </si>
  <si>
    <t>Validação pré-natal ou pós-natal de alteração cromossômica submicroscópica detectada no Rastreamento genômico, por FISH ou qPCR ou outra técnica, por locus, por amostra</t>
  </si>
  <si>
    <t>Vancomicina, dosagem</t>
  </si>
  <si>
    <t>40308162</t>
  </si>
  <si>
    <t>Varicela, IgG, dosagem</t>
  </si>
  <si>
    <t>40308170</t>
  </si>
  <si>
    <t>Varicela, IgM, dosagem</t>
  </si>
  <si>
    <t>40316564</t>
  </si>
  <si>
    <t>Vasopressina (ADH), dosagem</t>
  </si>
  <si>
    <t>40404277</t>
  </si>
  <si>
    <t>Viabilidade celular da medula óssea por citometria de fluxo após o descongelamento</t>
  </si>
  <si>
    <t>40404285</t>
  </si>
  <si>
    <t>Viabilidade celular das células tronco periféricas por citometria de fluxo após o descongelamento</t>
  </si>
  <si>
    <t>40404269</t>
  </si>
  <si>
    <t>Viabilidade celular dos linfócitos periféricos por citometria de fluxo para tratamento das recidivas pós-Transplante de Células-Tronco Hematopoéticas (TCTH) alogênico</t>
  </si>
  <si>
    <t>Vigabatrina, dosagem</t>
  </si>
  <si>
    <t>40307859</t>
  </si>
  <si>
    <t>Vírus sincicial respiratório - Elisa - IgG, pesquisa e/ou dosagem</t>
  </si>
  <si>
    <t>40308197</t>
  </si>
  <si>
    <t>Vírus sincicial respiratório - pesquisa direta</t>
  </si>
  <si>
    <t>Vírus Zika - IgG</t>
  </si>
  <si>
    <t>Vírus Zika - IgM</t>
  </si>
  <si>
    <t>Vírus Zika por PCR</t>
  </si>
  <si>
    <t>40302830</t>
  </si>
  <si>
    <t>Vitamina "D" 25 HIDROXI (Vitamina D3), dosagem</t>
  </si>
  <si>
    <t>1,796</t>
  </si>
  <si>
    <t>40302601</t>
  </si>
  <si>
    <t>Vitamina A, dosagem</t>
  </si>
  <si>
    <t>40302784</t>
  </si>
  <si>
    <t>Vitamina B1, dosagem</t>
  </si>
  <si>
    <t>22,240</t>
  </si>
  <si>
    <t>40316572</t>
  </si>
  <si>
    <t>Vitamina B12, dosagem</t>
  </si>
  <si>
    <t>40302792</t>
  </si>
  <si>
    <t>Vitamina B2, dosagem</t>
  </si>
  <si>
    <t>33,620</t>
  </si>
  <si>
    <t>40302806</t>
  </si>
  <si>
    <t>Vitamina B3, dosagem</t>
  </si>
  <si>
    <t>40302814</t>
  </si>
  <si>
    <t>Vitamina B6, dosagem</t>
  </si>
  <si>
    <t>9,941</t>
  </si>
  <si>
    <t>40302822</t>
  </si>
  <si>
    <t>Vitamina D2, dosagem</t>
  </si>
  <si>
    <t>3,322</t>
  </si>
  <si>
    <t>40302610</t>
  </si>
  <si>
    <t>Vitamina E, dosagem</t>
  </si>
  <si>
    <t>40302849</t>
  </si>
  <si>
    <t>Vitamina K, dosagem</t>
  </si>
  <si>
    <t>56,292</t>
  </si>
  <si>
    <t>40307867</t>
  </si>
  <si>
    <t>Waaler-Rose (fator reumatóide), pesquisa e/ou dosagem</t>
  </si>
  <si>
    <t>40308200</t>
  </si>
  <si>
    <t>Weil Felix (Ricketsiose), reação de aglutinação</t>
  </si>
  <si>
    <t>40307875</t>
  </si>
  <si>
    <t>Western Blot (anticorpos anti-HIV)</t>
  </si>
  <si>
    <t>40307883</t>
  </si>
  <si>
    <t>Western Blot (anticorpos anti-HTVI ou HTLVII) (cada)</t>
  </si>
  <si>
    <t>40307891</t>
  </si>
  <si>
    <t>Widal, reação de</t>
  </si>
  <si>
    <t>40314235</t>
  </si>
  <si>
    <t>X frágil por PCR, pesquisa</t>
  </si>
  <si>
    <t>40302628</t>
  </si>
  <si>
    <t>Xilose, teste de absorção à</t>
  </si>
  <si>
    <t>ZAP-70</t>
  </si>
  <si>
    <t>Zinco eritrociário, dosagem</t>
  </si>
  <si>
    <t>40313328</t>
  </si>
  <si>
    <t>Zinco, pesquisa e/ou dosagem</t>
  </si>
  <si>
    <t>% Porte</t>
  </si>
  <si>
    <t>4B</t>
  </si>
  <si>
    <t>5B</t>
  </si>
  <si>
    <t>5C</t>
  </si>
  <si>
    <t>6B</t>
  </si>
  <si>
    <t>7A</t>
  </si>
  <si>
    <t>7B</t>
  </si>
  <si>
    <t>7C</t>
  </si>
  <si>
    <t>8A</t>
  </si>
  <si>
    <t>8B</t>
  </si>
  <si>
    <t>8C</t>
  </si>
  <si>
    <t>9A</t>
  </si>
  <si>
    <t>9B</t>
  </si>
  <si>
    <t>9C</t>
  </si>
  <si>
    <t>10A</t>
  </si>
  <si>
    <t>10B</t>
  </si>
  <si>
    <t>10C</t>
  </si>
  <si>
    <t>11A</t>
  </si>
  <si>
    <t>11B</t>
  </si>
  <si>
    <t>11C</t>
  </si>
  <si>
    <t>12A</t>
  </si>
  <si>
    <t>12B</t>
  </si>
  <si>
    <t>12C</t>
  </si>
  <si>
    <t>13A</t>
  </si>
  <si>
    <t>13B</t>
  </si>
  <si>
    <t>13C</t>
  </si>
  <si>
    <t>14A</t>
  </si>
  <si>
    <t>14B</t>
  </si>
  <si>
    <t>14C</t>
  </si>
  <si>
    <t>PORTE</t>
  </si>
  <si>
    <t>VALOR</t>
  </si>
  <si>
    <t>UCO</t>
  </si>
  <si>
    <t>PORTE 2003</t>
  </si>
  <si>
    <t>PORTE 2009</t>
  </si>
  <si>
    <t>PORTE 2010</t>
  </si>
  <si>
    <t>PORTE 2011</t>
  </si>
  <si>
    <t>PORTE 2012</t>
  </si>
  <si>
    <t>PORTE 2013</t>
  </si>
  <si>
    <t>PORTE 2014</t>
  </si>
  <si>
    <t>PORTE 2015</t>
  </si>
  <si>
    <t>PORTE 2016</t>
  </si>
  <si>
    <t>PORTE 2017</t>
  </si>
  <si>
    <t>PORTE 2018</t>
  </si>
  <si>
    <t>PORTE 2019</t>
  </si>
  <si>
    <t>PORTE 2020</t>
  </si>
  <si>
    <t>Teste com cortrosina para 17-alfa-hidroxiprogesterona</t>
  </si>
  <si>
    <t xml:space="preserve">TABELA DE EXAMES LABORATORIAIS CBHPM / TUSS -  VIGENCIAS VALOR REAL </t>
  </si>
  <si>
    <t>Tommasi</t>
  </si>
  <si>
    <t>CH</t>
  </si>
  <si>
    <t>Utilizar porte 2015 como valor eletivo.</t>
  </si>
  <si>
    <t>PROPOSTA</t>
  </si>
  <si>
    <t>ANTICORPOS ANTI RICKETTSIA RICKETTSII IgG</t>
  </si>
  <si>
    <t>APOIO - HP</t>
  </si>
  <si>
    <t>14 dia(s) útil(eis)</t>
  </si>
  <si>
    <t>ANTICORPOS ANTI RICKETTSIA RICKETTSII IgM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</si>
</sst>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0.000"/>
    <numFmt numFmtId="165" formatCode="#,##0.00_ ;\-#,##0.00\ "/>
    <numFmt numFmtId="166" formatCode="_-* #,##0_-;\-* #,##0_-;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9"/>
      <name val="Arial"/>
      <family val="2"/>
    </font>
    <font>
      <sz val="9"/>
      <name val="Arial"/>
      <family val="2"/>
    </font>
    <font>
      <sz val="9"/>
      <color rgb="FF000000"/>
      <name val="Arial"/>
      <family val="2"/>
    </font>
    <font>
      <sz val="10"/>
      <color indexed="8"/>
      <name val="Arial"/>
      <family val="2"/>
    </font>
    <font>
      <sz val="9"/>
      <color indexed="8"/>
      <name val="Arial"/>
      <family val="2"/>
    </font>
    <font>
      <b/>
      <sz val="10"/>
      <color theme="1"/>
      <name val="Calibri"/>
      <family val="2"/>
      <scheme val="minor"/>
    </font>
    <font>
      <sz val="10"/>
      <color theme="1"/>
      <name val="Calibri"/>
      <family val="2"/>
      <scheme val="minor"/>
    </font>
    <font>
      <sz val="8"/>
      <name val="Calibri"/>
      <family val="2"/>
      <scheme val="minor"/>
    </font>
    <font>
      <sz val="9"/>
      <color rgb="FF333333"/>
      <name val="Tahoma"/>
      <family val="2"/>
    </font>
  </fonts>
  <fills count="11">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bgColor indexed="64"/>
      </patternFill>
    </fill>
    <fill>
      <patternFill patternType="solid">
        <fgColor rgb="FFFFFF00"/>
        <bgColor indexed="64"/>
      </patternFill>
    </fill>
    <fill>
      <patternFill patternType="solid">
        <fgColor rgb="FF00B0F0"/>
        <bgColor indexed="64"/>
      </patternFill>
    </fill>
    <fill>
      <patternFill patternType="solid">
        <fgColor rgb="FFFFFFFF"/>
        <bgColor indexed="64"/>
      </patternFill>
    </fill>
    <fill>
      <patternFill patternType="solid">
        <fgColor rgb="FFF5F8F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rgb="FFC1CDD6"/>
      </right>
      <top/>
      <bottom/>
      <diagonal/>
    </border>
  </borders>
  <cellStyleXfs count="6">
    <xf numFmtId="0" fontId="0" fillId="0" borderId="0"/>
    <xf numFmtId="43" fontId="1" fillId="0" borderId="0" applyFont="0" applyFill="0" applyBorder="0" applyAlignment="0" applyProtection="0"/>
    <xf numFmtId="0" fontId="6" fillId="0" borderId="0"/>
    <xf numFmtId="0" fontId="6" fillId="0" borderId="0"/>
    <xf numFmtId="0" fontId="6" fillId="0" borderId="0"/>
    <xf numFmtId="44" fontId="1" fillId="0" borderId="0" applyFont="0" applyFill="0" applyBorder="0" applyAlignment="0" applyProtection="0"/>
  </cellStyleXfs>
  <cellXfs count="72">
    <xf numFmtId="0" fontId="0" fillId="0" borderId="0" xfId="0"/>
    <xf numFmtId="0" fontId="4" fillId="0" borderId="0" xfId="0" applyFont="1" applyAlignment="1">
      <alignment vertical="center" wrapText="1"/>
    </xf>
    <xf numFmtId="0" fontId="4" fillId="0" borderId="1" xfId="0" quotePrefix="1" applyFont="1" applyBorder="1" applyAlignment="1">
      <alignment horizontal="center" vertical="center" wrapText="1"/>
    </xf>
    <xf numFmtId="0" fontId="4" fillId="0" borderId="1" xfId="0" quotePrefix="1" applyFont="1" applyBorder="1" applyAlignment="1">
      <alignment vertical="center" wrapText="1"/>
    </xf>
    <xf numFmtId="0" fontId="4" fillId="0" borderId="1" xfId="0" applyFont="1" applyBorder="1" applyAlignment="1">
      <alignment horizontal="center" vertical="center" wrapText="1"/>
    </xf>
    <xf numFmtId="164" fontId="4" fillId="0" borderId="1" xfId="0" quotePrefix="1" applyNumberFormat="1" applyFont="1" applyBorder="1" applyAlignment="1">
      <alignment horizontal="center" vertical="center" wrapText="1"/>
    </xf>
    <xf numFmtId="0" fontId="4" fillId="0" borderId="4" xfId="0" applyFont="1" applyBorder="1" applyAlignment="1">
      <alignment horizontal="justify" vertical="center" wrapText="1"/>
    </xf>
    <xf numFmtId="0" fontId="4" fillId="0" borderId="2" xfId="0" quotePrefix="1" applyFont="1" applyBorder="1" applyAlignment="1">
      <alignment horizontal="center" vertical="center" wrapText="1"/>
    </xf>
    <xf numFmtId="0" fontId="4" fillId="0" borderId="4" xfId="0" quotePrefix="1" applyFont="1" applyBorder="1" applyAlignment="1">
      <alignment vertical="center" wrapText="1"/>
    </xf>
    <xf numFmtId="0" fontId="4" fillId="0" borderId="1" xfId="0" applyFont="1" applyBorder="1" applyAlignment="1">
      <alignment horizontal="justify" vertical="center" wrapText="1"/>
    </xf>
    <xf numFmtId="0" fontId="5" fillId="0" borderId="1" xfId="0" applyFont="1" applyBorder="1" applyAlignment="1">
      <alignment vertical="center"/>
    </xf>
    <xf numFmtId="164" fontId="4" fillId="0" borderId="1" xfId="0" applyNumberFormat="1" applyFont="1" applyBorder="1" applyAlignment="1">
      <alignment horizontal="center" vertical="center" wrapText="1"/>
    </xf>
    <xf numFmtId="0" fontId="7" fillId="0" borderId="1" xfId="2" applyFont="1" applyBorder="1" applyAlignment="1">
      <alignment vertical="center" wrapText="1"/>
    </xf>
    <xf numFmtId="0" fontId="4" fillId="0" borderId="1" xfId="0" applyFont="1" applyBorder="1" applyAlignment="1">
      <alignment vertical="center"/>
    </xf>
    <xf numFmtId="0" fontId="4" fillId="0" borderId="0" xfId="0" quotePrefix="1" applyFont="1" applyAlignment="1">
      <alignment vertical="center" wrapText="1"/>
    </xf>
    <xf numFmtId="0" fontId="4" fillId="0" borderId="1" xfId="0" applyFont="1" applyBorder="1" applyAlignment="1">
      <alignment wrapText="1"/>
    </xf>
    <xf numFmtId="0" fontId="7" fillId="0" borderId="1" xfId="3" applyFont="1" applyBorder="1" applyAlignment="1">
      <alignment vertical="center" wrapText="1"/>
    </xf>
    <xf numFmtId="0" fontId="4" fillId="0" borderId="1" xfId="0" applyFont="1" applyBorder="1"/>
    <xf numFmtId="0" fontId="4" fillId="0" borderId="5" xfId="0" quotePrefix="1" applyFont="1" applyBorder="1" applyAlignment="1">
      <alignment vertical="center" wrapText="1"/>
    </xf>
    <xf numFmtId="0" fontId="4" fillId="0" borderId="1" xfId="0" applyFont="1" applyBorder="1" applyAlignment="1">
      <alignment vertical="center" wrapText="1"/>
    </xf>
    <xf numFmtId="0" fontId="7" fillId="0" borderId="1" xfId="4" applyFont="1" applyBorder="1" applyAlignment="1">
      <alignment horizontal="center" vertical="center" wrapText="1"/>
    </xf>
    <xf numFmtId="0" fontId="7" fillId="0" borderId="1" xfId="4" applyFont="1" applyBorder="1" applyAlignment="1">
      <alignment vertical="center" wrapText="1"/>
    </xf>
    <xf numFmtId="0" fontId="5" fillId="0" borderId="1" xfId="0" applyFont="1" applyBorder="1" applyAlignment="1">
      <alignment vertical="center" wrapText="1"/>
    </xf>
    <xf numFmtId="165" fontId="0" fillId="0" borderId="0" xfId="1" applyNumberFormat="1" applyFont="1" applyAlignment="1">
      <alignment horizontal="center"/>
    </xf>
    <xf numFmtId="4" fontId="4" fillId="0" borderId="1" xfId="1" quotePrefix="1" applyNumberFormat="1" applyFont="1" applyBorder="1" applyAlignment="1">
      <alignment horizontal="center" vertical="center" wrapText="1"/>
    </xf>
    <xf numFmtId="4" fontId="4" fillId="0" borderId="3" xfId="1" quotePrefix="1" applyNumberFormat="1" applyFont="1" applyBorder="1" applyAlignment="1">
      <alignment horizontal="center" vertical="center" wrapText="1"/>
    </xf>
    <xf numFmtId="4" fontId="4" fillId="0" borderId="3" xfId="1" applyNumberFormat="1" applyFont="1" applyBorder="1" applyAlignment="1">
      <alignment horizontal="center" vertical="center" wrapText="1"/>
    </xf>
    <xf numFmtId="4" fontId="4" fillId="0" borderId="1" xfId="1" applyNumberFormat="1" applyFont="1" applyBorder="1" applyAlignment="1">
      <alignment horizontal="center" vertical="center" wrapText="1"/>
    </xf>
    <xf numFmtId="0" fontId="8" fillId="0" borderId="0" xfId="0" applyFont="1" applyAlignment="1">
      <alignment horizontal="center"/>
    </xf>
    <xf numFmtId="0" fontId="9" fillId="0" borderId="0" xfId="0" applyFont="1"/>
    <xf numFmtId="43" fontId="8" fillId="0" borderId="1" xfId="1" applyFont="1" applyBorder="1" applyAlignment="1">
      <alignment horizontal="center"/>
    </xf>
    <xf numFmtId="43" fontId="9" fillId="0" borderId="1" xfId="1" applyFont="1" applyBorder="1"/>
    <xf numFmtId="43" fontId="9" fillId="0" borderId="0" xfId="1" applyFont="1"/>
    <xf numFmtId="0" fontId="2" fillId="0" borderId="1" xfId="0" applyFont="1" applyBorder="1" applyAlignment="1">
      <alignment horizontal="center"/>
    </xf>
    <xf numFmtId="43" fontId="8" fillId="3" borderId="1" xfId="1" applyFont="1" applyFill="1" applyBorder="1" applyAlignment="1">
      <alignment horizontal="center"/>
    </xf>
    <xf numFmtId="43" fontId="9" fillId="3" borderId="1" xfId="1" applyFont="1" applyFill="1" applyBorder="1"/>
    <xf numFmtId="43" fontId="8" fillId="3" borderId="1" xfId="1" applyFont="1" applyFill="1" applyBorder="1"/>
    <xf numFmtId="43" fontId="8" fillId="0" borderId="1" xfId="1" applyFont="1" applyBorder="1"/>
    <xf numFmtId="0" fontId="8" fillId="0" borderId="0" xfId="0" applyFont="1"/>
    <xf numFmtId="0" fontId="2" fillId="3" borderId="1" xfId="0" applyFont="1" applyFill="1" applyBorder="1" applyAlignment="1">
      <alignment horizontal="center"/>
    </xf>
    <xf numFmtId="0" fontId="2" fillId="0" borderId="0" xfId="0" applyFont="1" applyAlignment="1">
      <alignment horizontal="center"/>
    </xf>
    <xf numFmtId="0" fontId="9" fillId="4" borderId="1" xfId="0" applyFont="1" applyFill="1" applyBorder="1"/>
    <xf numFmtId="0" fontId="8" fillId="4" borderId="1" xfId="0" applyFont="1" applyFill="1" applyBorder="1"/>
    <xf numFmtId="43" fontId="4" fillId="0" borderId="1" xfId="1" quotePrefix="1" applyFont="1" applyBorder="1" applyAlignment="1">
      <alignment horizontal="center" vertical="center" wrapText="1"/>
    </xf>
    <xf numFmtId="43" fontId="0" fillId="0" borderId="0" xfId="1" applyFont="1"/>
    <xf numFmtId="49" fontId="3" fillId="2" borderId="1" xfId="0" applyNumberFormat="1" applyFont="1" applyFill="1" applyBorder="1" applyAlignment="1">
      <alignment horizontal="center" vertical="center" wrapText="1"/>
    </xf>
    <xf numFmtId="49" fontId="3" fillId="2" borderId="2" xfId="1"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49" fontId="4" fillId="0" borderId="0" xfId="0" applyNumberFormat="1" applyFont="1" applyAlignment="1">
      <alignment vertical="center" wrapText="1"/>
    </xf>
    <xf numFmtId="0" fontId="8" fillId="5" borderId="1" xfId="0" applyFont="1" applyFill="1" applyBorder="1" applyAlignment="1">
      <alignment horizontal="center" vertical="center" wrapText="1"/>
    </xf>
    <xf numFmtId="43" fontId="8" fillId="5" borderId="1" xfId="1" applyFont="1" applyFill="1" applyBorder="1" applyAlignment="1">
      <alignment horizontal="center" vertical="center" wrapText="1"/>
    </xf>
    <xf numFmtId="0" fontId="9" fillId="0" borderId="1" xfId="0" applyFont="1" applyBorder="1" applyAlignment="1">
      <alignment horizontal="center"/>
    </xf>
    <xf numFmtId="0" fontId="9" fillId="0" borderId="1" xfId="0" applyFont="1" applyBorder="1"/>
    <xf numFmtId="43" fontId="9" fillId="0" borderId="1" xfId="1" applyFont="1" applyBorder="1" applyAlignment="1">
      <alignment horizontal="center"/>
    </xf>
    <xf numFmtId="0" fontId="9" fillId="0" borderId="0" xfId="0" applyFont="1" applyAlignment="1">
      <alignment horizontal="center"/>
    </xf>
    <xf numFmtId="43" fontId="9" fillId="0" borderId="0" xfId="1" applyFont="1" applyAlignment="1">
      <alignment horizontal="center"/>
    </xf>
    <xf numFmtId="0" fontId="8" fillId="0" borderId="0" xfId="0" applyFont="1" applyAlignment="1">
      <alignment horizontal="center" vertical="center" wrapText="1"/>
    </xf>
    <xf numFmtId="0" fontId="9" fillId="7" borderId="1" xfId="0" applyFont="1" applyFill="1" applyBorder="1"/>
    <xf numFmtId="0" fontId="9" fillId="8" borderId="1" xfId="0" applyFont="1" applyFill="1" applyBorder="1"/>
    <xf numFmtId="43" fontId="9" fillId="0" borderId="0" xfId="0" applyNumberFormat="1" applyFont="1"/>
    <xf numFmtId="43" fontId="0" fillId="0" borderId="0" xfId="0" applyNumberFormat="1"/>
    <xf numFmtId="43" fontId="0" fillId="7" borderId="0" xfId="0" applyNumberFormat="1" applyFill="1"/>
    <xf numFmtId="44" fontId="9" fillId="0" borderId="0" xfId="5" applyFont="1"/>
    <xf numFmtId="166" fontId="8" fillId="5" borderId="1" xfId="1" applyNumberFormat="1" applyFont="1" applyFill="1" applyBorder="1" applyAlignment="1">
      <alignment horizontal="center" vertical="center" wrapText="1"/>
    </xf>
    <xf numFmtId="0" fontId="11" fillId="9" borderId="7" xfId="0" applyFont="1" applyFill="1" applyBorder="1" applyAlignment="1">
      <alignment horizontal="left" vertical="center" wrapText="1"/>
    </xf>
    <xf numFmtId="0" fontId="11" fillId="9" borderId="7" xfId="0" applyFont="1" applyFill="1" applyBorder="1" applyAlignment="1">
      <alignment horizontal="center" vertical="center" wrapText="1"/>
    </xf>
    <xf numFmtId="0" fontId="11" fillId="10" borderId="7" xfId="0" applyFont="1" applyFill="1" applyBorder="1" applyAlignment="1">
      <alignment horizontal="left" vertical="center" wrapText="1"/>
    </xf>
    <xf numFmtId="44" fontId="9" fillId="7" borderId="0" xfId="5" applyFont="1" applyFill="1"/>
    <xf numFmtId="0" fontId="2" fillId="6" borderId="6" xfId="0" applyFont="1" applyFill="1" applyBorder="1" applyAlignment="1">
      <alignment horizontal="center" vertical="center"/>
    </xf>
    <xf numFmtId="0" fontId="0" fillId="7" borderId="0" xfId="0" applyFill="1" applyAlignment="1">
      <alignment horizont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cellXfs>
  <cellStyles count="6">
    <cellStyle name="Moeda" xfId="5" builtinId="4"/>
    <cellStyle name="Normal" xfId="0" builtinId="0"/>
    <cellStyle name="Normal_Plan1" xfId="2" xr:uid="{015CB83B-20F5-4E21-ADBA-5774EED034B5}"/>
    <cellStyle name="Normal_Plan1_1" xfId="4" xr:uid="{AB435407-83FB-4324-AE97-DC4F84318DAA}"/>
    <cellStyle name="Normal_Plan3" xfId="3" xr:uid="{CD104FA4-9B3A-40A5-8F55-CCFBC3828247}"/>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hospitalmeridionalsm-my.sharepoint.com/personal/leonardo_bateman_hospitalmeridional_com_br/Documents/&#193;rea%20de%20Trabalho/Atividades/Exames%20Eletivo/Pre&#231;o%20particular%20eletivo/C&#243;pia%20de%20LABORATORIO%20PORTES_VALORIZADA%2016.07.2021.xlsx?877C4678" TargetMode="External"/><Relationship Id="rId1" Type="http://schemas.openxmlformats.org/officeDocument/2006/relationships/externalLinkPath" Target="file:///\\877C4678\C&#243;pia%20de%20LABORATORIO%20PORTES_VALORIZADA%2016.07.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CO"/>
      <sheetName val="TABELA"/>
      <sheetName val="PORTE"/>
    </sheetNames>
    <sheetDataSet>
      <sheetData sheetId="0"/>
      <sheetData sheetId="1">
        <row r="53">
          <cell r="B53" t="str">
            <v>Ácido úrico, dosagem</v>
          </cell>
          <cell r="C53">
            <v>0.01</v>
          </cell>
          <cell r="D53" t="str">
            <v>1A</v>
          </cell>
          <cell r="E53" t="str">
            <v>0,387</v>
          </cell>
          <cell r="F53">
            <v>4.5305</v>
          </cell>
          <cell r="G53">
            <v>4.7490000000000006</v>
          </cell>
          <cell r="H53">
            <v>5.0132900000000005</v>
          </cell>
          <cell r="I53">
            <v>5.3693900000000001</v>
          </cell>
          <cell r="J53">
            <v>5.6743100000000002</v>
          </cell>
          <cell r="K53">
            <v>5.9989500000000007</v>
          </cell>
          <cell r="L53">
            <v>6.3949499999999997</v>
          </cell>
          <cell r="M53">
            <v>7.0245799999999994</v>
          </cell>
          <cell r="N53">
            <v>7.6661200000000003</v>
          </cell>
          <cell r="O53">
            <v>7.7966300000000004</v>
          </cell>
          <cell r="P53">
            <v>8.1202899999999989</v>
          </cell>
          <cell r="Q53">
            <v>8.3886900000000004</v>
          </cell>
          <cell r="R53">
            <v>8.7151300000000003</v>
          </cell>
          <cell r="S53">
            <v>10</v>
          </cell>
          <cell r="T53">
            <v>11</v>
          </cell>
          <cell r="U53">
            <v>7</v>
          </cell>
        </row>
        <row r="54">
          <cell r="B54" t="str">
            <v>Ácido valpróico, dosagem</v>
          </cell>
          <cell r="C54">
            <v>0.1</v>
          </cell>
          <cell r="D54" t="str">
            <v>1A</v>
          </cell>
          <cell r="E54" t="str">
            <v>3,267</v>
          </cell>
          <cell r="F54">
            <v>38.370499999999993</v>
          </cell>
          <cell r="G54">
            <v>40.253999999999998</v>
          </cell>
          <cell r="H54">
            <v>42.492890000000003</v>
          </cell>
          <cell r="I54">
            <v>45.511189999999999</v>
          </cell>
          <cell r="J54">
            <v>48.102110000000003</v>
          </cell>
          <cell r="K54">
            <v>50.854050000000001</v>
          </cell>
          <cell r="L54">
            <v>54.211049999999993</v>
          </cell>
          <cell r="M54">
            <v>59.548579999999994</v>
          </cell>
          <cell r="N54">
            <v>64.987120000000004</v>
          </cell>
          <cell r="O54">
            <v>66.093230000000005</v>
          </cell>
          <cell r="P54">
            <v>68.859489999999994</v>
          </cell>
          <cell r="Q54">
            <v>71.181690000000003</v>
          </cell>
          <cell r="R54">
            <v>73.951629999999994</v>
          </cell>
        </row>
        <row r="55">
          <cell r="B55" t="str">
            <v>Ácido vanilmandélico (VMA)</v>
          </cell>
          <cell r="C55">
            <v>0.1</v>
          </cell>
          <cell r="D55" t="str">
            <v>1A</v>
          </cell>
          <cell r="E55" t="str">
            <v>2,330</v>
          </cell>
          <cell r="F55">
            <v>27.595000000000002</v>
          </cell>
          <cell r="G55">
            <v>29.01</v>
          </cell>
          <cell r="H55">
            <v>30.621100000000002</v>
          </cell>
          <cell r="I55">
            <v>32.796100000000003</v>
          </cell>
          <cell r="J55">
            <v>34.674900000000001</v>
          </cell>
          <cell r="K55">
            <v>36.658500000000004</v>
          </cell>
          <cell r="L55">
            <v>39.078499999999998</v>
          </cell>
          <cell r="M55">
            <v>42.926199999999994</v>
          </cell>
          <cell r="N55">
            <v>46.846800000000002</v>
          </cell>
          <cell r="O55">
            <v>47.643700000000003</v>
          </cell>
          <cell r="P55">
            <v>49.679099999999998</v>
          </cell>
          <cell r="Q55">
            <v>51.439099999999996</v>
          </cell>
          <cell r="R55">
            <v>53.4407</v>
          </cell>
        </row>
        <row r="56">
          <cell r="B56" t="str">
            <v>Ácidos biliares, dosagem</v>
          </cell>
          <cell r="C56">
            <v>0.25</v>
          </cell>
          <cell r="D56" t="str">
            <v>1A</v>
          </cell>
          <cell r="E56" t="str">
            <v>4,500</v>
          </cell>
          <cell r="F56">
            <v>53.75</v>
          </cell>
          <cell r="G56">
            <v>56.625</v>
          </cell>
          <cell r="H56">
            <v>59.765000000000001</v>
          </cell>
          <cell r="I56">
            <v>64.009999999999991</v>
          </cell>
          <cell r="J56">
            <v>67.7</v>
          </cell>
          <cell r="K56">
            <v>71.572499999999991</v>
          </cell>
          <cell r="L56">
            <v>76.297499999999999</v>
          </cell>
          <cell r="M56">
            <v>83.81</v>
          </cell>
          <cell r="N56">
            <v>91.465000000000003</v>
          </cell>
          <cell r="O56">
            <v>93.02000000000001</v>
          </cell>
          <cell r="P56">
            <v>97.074999999999989</v>
          </cell>
          <cell r="Q56">
            <v>100.67999999999999</v>
          </cell>
          <cell r="R56">
            <v>104.5975</v>
          </cell>
        </row>
        <row r="57">
          <cell r="B57" t="str">
            <v>Ácidos graxos cadeia longa</v>
          </cell>
          <cell r="C57">
            <v>1</v>
          </cell>
          <cell r="D57" t="str">
            <v>4C</v>
          </cell>
          <cell r="E57">
            <v>105.578</v>
          </cell>
          <cell r="F57">
            <v>1362.1469999999999</v>
          </cell>
          <cell r="G57">
            <v>1464.4360000000001</v>
          </cell>
          <cell r="H57">
            <v>1546.67326</v>
          </cell>
          <cell r="I57">
            <v>1656.4734599999999</v>
          </cell>
          <cell r="J57">
            <v>1749.19274</v>
          </cell>
          <cell r="K57">
            <v>1849.2067000000002</v>
          </cell>
          <cell r="L57">
            <v>1971.2447</v>
          </cell>
          <cell r="M57">
            <v>2165.45372</v>
          </cell>
          <cell r="N57">
            <v>2363.26008</v>
          </cell>
          <cell r="O57">
            <v>2403.3108200000001</v>
          </cell>
          <cell r="P57">
            <v>2632.9716599999997</v>
          </cell>
          <cell r="Q57">
            <v>2986.77846</v>
          </cell>
          <cell r="R57">
            <v>3413.7324200000003</v>
          </cell>
        </row>
        <row r="58">
          <cell r="B58" t="str">
            <v>Ácidos graxos cadeia muito longa</v>
          </cell>
          <cell r="C58">
            <v>1</v>
          </cell>
          <cell r="D58" t="str">
            <v>4C</v>
          </cell>
          <cell r="E58">
            <v>107.742</v>
          </cell>
          <cell r="F58">
            <v>1387.0330000000001</v>
          </cell>
          <cell r="G58">
            <v>1490.404</v>
          </cell>
          <cell r="H58">
            <v>1574.09114</v>
          </cell>
          <cell r="I58">
            <v>1685.8389400000001</v>
          </cell>
          <cell r="J58">
            <v>1780.2028600000001</v>
          </cell>
          <cell r="K58">
            <v>1881.9913000000001</v>
          </cell>
          <cell r="L58">
            <v>2006.1932999999999</v>
          </cell>
          <cell r="M58">
            <v>2203.8430799999996</v>
          </cell>
          <cell r="N58">
            <v>2405.1551199999999</v>
          </cell>
          <cell r="O58">
            <v>2445.9199800000001</v>
          </cell>
          <cell r="P58">
            <v>2677.26874</v>
          </cell>
          <cell r="Q58">
            <v>3032.3739399999999</v>
          </cell>
          <cell r="R58">
            <v>3461.1023800000003</v>
          </cell>
        </row>
        <row r="59">
          <cell r="B59" t="str">
            <v>Ácidos graxos livres, dosagem</v>
          </cell>
          <cell r="C59">
            <v>0.1</v>
          </cell>
          <cell r="D59" t="str">
            <v>1A</v>
          </cell>
          <cell r="E59" t="str">
            <v>3,267</v>
          </cell>
          <cell r="F59">
            <v>38.370499999999993</v>
          </cell>
          <cell r="G59">
            <v>40.253999999999998</v>
          </cell>
          <cell r="H59">
            <v>42.492890000000003</v>
          </cell>
          <cell r="I59">
            <v>45.511189999999999</v>
          </cell>
          <cell r="J59">
            <v>48.102110000000003</v>
          </cell>
          <cell r="K59">
            <v>50.854050000000001</v>
          </cell>
          <cell r="L59">
            <v>54.211049999999993</v>
          </cell>
          <cell r="M59">
            <v>59.548579999999994</v>
          </cell>
          <cell r="N59">
            <v>64.987120000000004</v>
          </cell>
          <cell r="O59">
            <v>66.093230000000005</v>
          </cell>
          <cell r="P59">
            <v>68.859489999999994</v>
          </cell>
          <cell r="Q59">
            <v>71.181690000000003</v>
          </cell>
          <cell r="R59">
            <v>73.951629999999994</v>
          </cell>
        </row>
        <row r="60">
          <cell r="B60" t="str">
            <v>Ácidos orgânicos (perfil quantitativo)</v>
          </cell>
          <cell r="C60">
            <v>0.75</v>
          </cell>
          <cell r="D60" t="str">
            <v>1A</v>
          </cell>
          <cell r="E60" t="str">
            <v>35,000</v>
          </cell>
          <cell r="F60">
            <v>408.5</v>
          </cell>
          <cell r="G60">
            <v>427.875</v>
          </cell>
          <cell r="H60">
            <v>451.7</v>
          </cell>
          <cell r="I60">
            <v>483.78499999999997</v>
          </cell>
          <cell r="J60">
            <v>511.19499999999999</v>
          </cell>
          <cell r="K60">
            <v>540.4425</v>
          </cell>
          <cell r="L60">
            <v>576.11749999999995</v>
          </cell>
          <cell r="M60">
            <v>632.84</v>
          </cell>
          <cell r="N60">
            <v>690.63499999999999</v>
          </cell>
          <cell r="O60">
            <v>702.3950000000001</v>
          </cell>
          <cell r="P60">
            <v>731.32999999999993</v>
          </cell>
          <cell r="Q60">
            <v>755.04500000000007</v>
          </cell>
          <cell r="R60">
            <v>784.42750000000001</v>
          </cell>
        </row>
        <row r="61">
          <cell r="B61" t="str">
            <v>Acilcarnitinas (perfil qualitativo)</v>
          </cell>
          <cell r="C61">
            <v>0.75</v>
          </cell>
          <cell r="D61" t="str">
            <v>1A</v>
          </cell>
          <cell r="E61" t="str">
            <v>29,970</v>
          </cell>
          <cell r="F61">
            <v>350.65499999999997</v>
          </cell>
          <cell r="G61">
            <v>367.51499999999999</v>
          </cell>
          <cell r="H61">
            <v>387.9699</v>
          </cell>
          <cell r="I61">
            <v>415.52789999999999</v>
          </cell>
          <cell r="J61">
            <v>439.11509999999998</v>
          </cell>
          <cell r="K61">
            <v>464.238</v>
          </cell>
          <cell r="L61">
            <v>494.88299999999992</v>
          </cell>
          <cell r="M61">
            <v>543.6078</v>
          </cell>
          <cell r="N61">
            <v>593.25419999999997</v>
          </cell>
          <cell r="O61">
            <v>603.35429999999997</v>
          </cell>
          <cell r="P61">
            <v>628.3658999999999</v>
          </cell>
          <cell r="Q61">
            <v>649.06290000000001</v>
          </cell>
          <cell r="R61">
            <v>674.32080000000008</v>
          </cell>
        </row>
        <row r="62">
          <cell r="B62" t="str">
            <v>Acilcarnitinas (perfil quantitativo)</v>
          </cell>
          <cell r="C62">
            <v>0.75</v>
          </cell>
          <cell r="D62" t="str">
            <v>1A</v>
          </cell>
          <cell r="E62" t="str">
            <v>44,955</v>
          </cell>
          <cell r="F62">
            <v>522.98249999999996</v>
          </cell>
          <cell r="G62">
            <v>547.33500000000004</v>
          </cell>
          <cell r="H62">
            <v>577.82984999999996</v>
          </cell>
          <cell r="I62">
            <v>618.87435000000005</v>
          </cell>
          <cell r="J62">
            <v>653.85014999999999</v>
          </cell>
          <cell r="K62">
            <v>691.26075000000003</v>
          </cell>
          <cell r="L62">
            <v>736.89074999999991</v>
          </cell>
          <cell r="M62">
            <v>809.44169999999997</v>
          </cell>
          <cell r="N62">
            <v>883.36379999999986</v>
          </cell>
          <cell r="O62">
            <v>898.40895</v>
          </cell>
          <cell r="P62">
            <v>935.10884999999996</v>
          </cell>
          <cell r="Q62">
            <v>964.79684999999995</v>
          </cell>
          <cell r="R62">
            <v>1002.34245</v>
          </cell>
        </row>
        <row r="63">
          <cell r="B63" t="str">
            <v>Acompanhamento hospitalar/dia do transplante de medula óssea por médico hematologista e/ou hemoterapeuta</v>
          </cell>
          <cell r="C63">
            <v>1</v>
          </cell>
          <cell r="D63" t="str">
            <v>4A</v>
          </cell>
          <cell r="E63"/>
          <cell r="F63">
            <v>120</v>
          </cell>
          <cell r="G63">
            <v>160</v>
          </cell>
          <cell r="H63">
            <v>169</v>
          </cell>
          <cell r="I63">
            <v>180.95</v>
          </cell>
          <cell r="J63">
            <v>191.04</v>
          </cell>
          <cell r="K63">
            <v>201.91</v>
          </cell>
          <cell r="L63">
            <v>215.22</v>
          </cell>
          <cell r="M63">
            <v>236.52</v>
          </cell>
          <cell r="N63">
            <v>258.16000000000003</v>
          </cell>
          <cell r="O63">
            <v>262.37</v>
          </cell>
          <cell r="P63">
            <v>370.21</v>
          </cell>
          <cell r="Q63">
            <v>581.52</v>
          </cell>
          <cell r="R63">
            <v>837.29</v>
          </cell>
        </row>
        <row r="64">
          <cell r="B64" t="str">
            <v>Adenosina de aminase (ADA), dosagem em líquidos orgânicos</v>
          </cell>
          <cell r="C64">
            <v>0.25</v>
          </cell>
          <cell r="D64" t="str">
            <v>1A</v>
          </cell>
          <cell r="E64" t="str">
            <v>4,500</v>
          </cell>
          <cell r="F64">
            <v>53.75</v>
          </cell>
          <cell r="G64">
            <v>56.625</v>
          </cell>
          <cell r="H64">
            <v>59.765000000000001</v>
          </cell>
          <cell r="I64">
            <v>64.009999999999991</v>
          </cell>
          <cell r="J64">
            <v>67.7</v>
          </cell>
          <cell r="K64">
            <v>71.572499999999991</v>
          </cell>
          <cell r="L64">
            <v>76.297499999999999</v>
          </cell>
          <cell r="M64">
            <v>83.81</v>
          </cell>
          <cell r="N64">
            <v>91.465000000000003</v>
          </cell>
          <cell r="O64">
            <v>93.02000000000001</v>
          </cell>
          <cell r="P64">
            <v>97.074999999999989</v>
          </cell>
          <cell r="Q64">
            <v>100.67999999999999</v>
          </cell>
          <cell r="R64">
            <v>104.5975</v>
          </cell>
        </row>
        <row r="65">
          <cell r="B65" t="str">
            <v>Adenovírus, IgG, dosagem</v>
          </cell>
          <cell r="C65">
            <v>0.04</v>
          </cell>
          <cell r="D65" t="str">
            <v>1A</v>
          </cell>
          <cell r="E65" t="str">
            <v>1,800</v>
          </cell>
          <cell r="F65">
            <v>21.02</v>
          </cell>
          <cell r="G65">
            <v>22.020000000000003</v>
          </cell>
          <cell r="H65">
            <v>23.246000000000002</v>
          </cell>
          <cell r="I65">
            <v>24.897200000000002</v>
          </cell>
          <cell r="J65">
            <v>26.308399999999999</v>
          </cell>
          <cell r="K65">
            <v>27.813600000000001</v>
          </cell>
          <cell r="L65">
            <v>29.649599999999996</v>
          </cell>
          <cell r="M65">
            <v>32.568799999999996</v>
          </cell>
          <cell r="N65">
            <v>35.543199999999999</v>
          </cell>
          <cell r="O65">
            <v>36.148400000000002</v>
          </cell>
          <cell r="P65">
            <v>37.639599999999994</v>
          </cell>
          <cell r="Q65">
            <v>38.864400000000003</v>
          </cell>
          <cell r="R65">
            <v>40.376800000000003</v>
          </cell>
        </row>
        <row r="66">
          <cell r="B66" t="str">
            <v>Adenovírus, IgM - dosagem</v>
          </cell>
          <cell r="C66">
            <v>0.04</v>
          </cell>
          <cell r="D66" t="str">
            <v>1A</v>
          </cell>
          <cell r="E66" t="str">
            <v>2,484</v>
          </cell>
          <cell r="F66">
            <v>28.885999999999999</v>
          </cell>
          <cell r="G66">
            <v>30.228000000000002</v>
          </cell>
          <cell r="H66">
            <v>31.912280000000003</v>
          </cell>
          <cell r="I66">
            <v>34.179080000000006</v>
          </cell>
          <cell r="J66">
            <v>36.110120000000002</v>
          </cell>
          <cell r="K66">
            <v>38.176200000000001</v>
          </cell>
          <cell r="L66">
            <v>40.696199999999997</v>
          </cell>
          <cell r="M66">
            <v>44.702959999999997</v>
          </cell>
          <cell r="N66">
            <v>48.785440000000001</v>
          </cell>
          <cell r="O66">
            <v>49.616360000000007</v>
          </cell>
          <cell r="P66">
            <v>51.641079999999995</v>
          </cell>
          <cell r="Q66">
            <v>53.27628</v>
          </cell>
          <cell r="R66">
            <v>55.349560000000004</v>
          </cell>
        </row>
        <row r="67">
          <cell r="B67" t="str">
            <v>Adesividade plaquetária</v>
          </cell>
          <cell r="C67">
            <v>0.1</v>
          </cell>
          <cell r="D67" t="str">
            <v>1A</v>
          </cell>
          <cell r="E67">
            <v>13.369</v>
          </cell>
          <cell r="F67">
            <v>154.54349999999999</v>
          </cell>
          <cell r="G67">
            <v>161.47800000000001</v>
          </cell>
          <cell r="H67">
            <v>170.48523</v>
          </cell>
          <cell r="I67">
            <v>182.59532999999999</v>
          </cell>
          <cell r="J67">
            <v>192.86376999999999</v>
          </cell>
          <cell r="K67">
            <v>203.89935</v>
          </cell>
          <cell r="L67">
            <v>217.35835</v>
          </cell>
          <cell r="M67">
            <v>238.75806</v>
          </cell>
          <cell r="N67">
            <v>260.56183999999996</v>
          </cell>
          <cell r="O67">
            <v>265.00161000000003</v>
          </cell>
          <cell r="P67">
            <v>275.64742999999999</v>
          </cell>
          <cell r="Q67">
            <v>284.03082999999998</v>
          </cell>
          <cell r="R67">
            <v>295.08440999999999</v>
          </cell>
        </row>
        <row r="68">
          <cell r="B68" t="str">
            <v>Adrenocorticotrófico, hormônio (ACTH), dosagem</v>
          </cell>
          <cell r="C68">
            <v>0.04</v>
          </cell>
          <cell r="D68" t="str">
            <v>1A</v>
          </cell>
          <cell r="E68" t="str">
            <v>6,000</v>
          </cell>
          <cell r="F68">
            <v>69.319999999999993</v>
          </cell>
          <cell r="G68">
            <v>72.42</v>
          </cell>
          <cell r="H68">
            <v>76.459999999999994</v>
          </cell>
          <cell r="I68">
            <v>81.891199999999998</v>
          </cell>
          <cell r="J68">
            <v>86.494399999999999</v>
          </cell>
          <cell r="K68">
            <v>91.443600000000004</v>
          </cell>
          <cell r="L68">
            <v>97.479599999999991</v>
          </cell>
          <cell r="M68">
            <v>107.07679999999999</v>
          </cell>
          <cell r="N68">
            <v>116.8552</v>
          </cell>
          <cell r="O68">
            <v>118.84640000000002</v>
          </cell>
          <cell r="P68">
            <v>123.61359999999999</v>
          </cell>
          <cell r="Q68">
            <v>127.3584</v>
          </cell>
          <cell r="R68">
            <v>132.31479999999999</v>
          </cell>
        </row>
        <row r="69">
          <cell r="B69" t="str">
            <v>Aférese para paciente ABO incompatível</v>
          </cell>
          <cell r="C69">
            <v>1</v>
          </cell>
          <cell r="D69" t="str">
            <v>5A</v>
          </cell>
          <cell r="E69"/>
          <cell r="F69">
            <v>160</v>
          </cell>
          <cell r="G69">
            <v>213</v>
          </cell>
          <cell r="H69">
            <v>225</v>
          </cell>
          <cell r="I69">
            <v>240.91</v>
          </cell>
          <cell r="J69">
            <v>254.34</v>
          </cell>
          <cell r="K69">
            <v>268.81</v>
          </cell>
          <cell r="L69">
            <v>286.52</v>
          </cell>
          <cell r="M69">
            <v>314.89</v>
          </cell>
          <cell r="N69">
            <v>343.7</v>
          </cell>
          <cell r="O69">
            <v>349.31</v>
          </cell>
          <cell r="P69">
            <v>517.41</v>
          </cell>
          <cell r="Q69">
            <v>849.95</v>
          </cell>
          <cell r="R69">
            <v>1235.29</v>
          </cell>
        </row>
        <row r="70">
          <cell r="B70" t="str">
            <v>Albumina, dosagem</v>
          </cell>
          <cell r="C70">
            <v>0.01</v>
          </cell>
          <cell r="D70" t="str">
            <v>1A</v>
          </cell>
          <cell r="E70" t="str">
            <v>0,387</v>
          </cell>
          <cell r="F70">
            <v>4.5305</v>
          </cell>
          <cell r="G70">
            <v>4.7490000000000006</v>
          </cell>
          <cell r="H70">
            <v>5.0132900000000005</v>
          </cell>
          <cell r="I70">
            <v>5.3693900000000001</v>
          </cell>
          <cell r="J70">
            <v>5.6743100000000002</v>
          </cell>
          <cell r="K70">
            <v>5.9989500000000007</v>
          </cell>
          <cell r="L70">
            <v>6.3949499999999997</v>
          </cell>
          <cell r="M70">
            <v>7.0245799999999994</v>
          </cell>
          <cell r="N70">
            <v>7.6661200000000003</v>
          </cell>
          <cell r="O70">
            <v>7.7966300000000004</v>
          </cell>
          <cell r="P70">
            <v>8.1202899999999989</v>
          </cell>
          <cell r="Q70">
            <v>8.3886900000000004</v>
          </cell>
          <cell r="R70">
            <v>8.7151300000000003</v>
          </cell>
        </row>
        <row r="71">
          <cell r="B71" t="str">
            <v>Albumina, liquor</v>
          </cell>
          <cell r="C71">
            <v>0.01</v>
          </cell>
          <cell r="D71" t="str">
            <v>1A</v>
          </cell>
          <cell r="E71">
            <v>1.5149999999999999</v>
          </cell>
          <cell r="F71">
            <v>17.502499999999998</v>
          </cell>
          <cell r="G71">
            <v>18.285</v>
          </cell>
          <cell r="H71">
            <v>19.305049999999998</v>
          </cell>
          <cell r="I71">
            <v>20.676349999999999</v>
          </cell>
          <cell r="J71">
            <v>21.838549999999998</v>
          </cell>
          <cell r="K71">
            <v>23.088149999999999</v>
          </cell>
          <cell r="L71">
            <v>24.612149999999996</v>
          </cell>
          <cell r="M71">
            <v>27.035299999999996</v>
          </cell>
          <cell r="N71">
            <v>29.504199999999997</v>
          </cell>
          <cell r="O71">
            <v>30.00695</v>
          </cell>
          <cell r="P71">
            <v>31.210449999999994</v>
          </cell>
          <cell r="Q71">
            <v>32.155649999999994</v>
          </cell>
          <cell r="R71">
            <v>33.407049999999998</v>
          </cell>
        </row>
        <row r="72">
          <cell r="B72" t="str">
            <v>Alcaptonúria, pesquisa</v>
          </cell>
          <cell r="C72">
            <v>0.01</v>
          </cell>
          <cell r="D72" t="str">
            <v>1A</v>
          </cell>
          <cell r="E72" t="str">
            <v>0,603</v>
          </cell>
          <cell r="F72">
            <v>7.0145</v>
          </cell>
          <cell r="G72">
            <v>7.3410000000000002</v>
          </cell>
          <cell r="H72">
            <v>7.7500099999999996</v>
          </cell>
          <cell r="I72">
            <v>8.3005100000000009</v>
          </cell>
          <cell r="J72">
            <v>8.7695900000000009</v>
          </cell>
          <cell r="K72">
            <v>9.27135</v>
          </cell>
          <cell r="L72">
            <v>9.8833499999999983</v>
          </cell>
          <cell r="M72">
            <v>10.856419999999998</v>
          </cell>
          <cell r="N72">
            <v>11.84788</v>
          </cell>
          <cell r="O72">
            <v>12.049670000000001</v>
          </cell>
          <cell r="P72">
            <v>12.541809999999998</v>
          </cell>
          <cell r="Q72">
            <v>12.93981</v>
          </cell>
          <cell r="R72">
            <v>13.44337</v>
          </cell>
        </row>
        <row r="73">
          <cell r="B73" t="str">
            <v>Aldolase, dosagem</v>
          </cell>
          <cell r="C73">
            <v>0.01</v>
          </cell>
          <cell r="D73" t="str">
            <v>1A</v>
          </cell>
          <cell r="E73" t="str">
            <v>0,720</v>
          </cell>
          <cell r="F73">
            <v>8.36</v>
          </cell>
          <cell r="G73">
            <v>8.745000000000001</v>
          </cell>
          <cell r="H73">
            <v>9.2323999999999984</v>
          </cell>
          <cell r="I73">
            <v>9.8882000000000012</v>
          </cell>
          <cell r="J73">
            <v>10.446200000000001</v>
          </cell>
          <cell r="K73">
            <v>11.043899999999999</v>
          </cell>
          <cell r="L73">
            <v>11.772899999999998</v>
          </cell>
          <cell r="M73">
            <v>12.931999999999999</v>
          </cell>
          <cell r="N73">
            <v>14.113</v>
          </cell>
          <cell r="O73">
            <v>14.353400000000001</v>
          </cell>
          <cell r="P73">
            <v>14.936799999999998</v>
          </cell>
          <cell r="Q73">
            <v>15.404999999999999</v>
          </cell>
          <cell r="R73">
            <v>16.0045</v>
          </cell>
        </row>
        <row r="74">
          <cell r="B74" t="str">
            <v>Aldosterona, dosagem</v>
          </cell>
          <cell r="C74">
            <v>0.04</v>
          </cell>
          <cell r="D74" t="str">
            <v>1A</v>
          </cell>
          <cell r="E74" t="str">
            <v>3,900</v>
          </cell>
          <cell r="F74">
            <v>45.17</v>
          </cell>
          <cell r="G74">
            <v>47.22</v>
          </cell>
          <cell r="H74">
            <v>49.852999999999994</v>
          </cell>
          <cell r="I74">
            <v>53.394200000000005</v>
          </cell>
          <cell r="J74">
            <v>56.401400000000002</v>
          </cell>
          <cell r="K74">
            <v>59.628599999999999</v>
          </cell>
          <cell r="L74">
            <v>63.564599999999992</v>
          </cell>
          <cell r="M74">
            <v>69.822799999999987</v>
          </cell>
          <cell r="N74">
            <v>76.19919999999999</v>
          </cell>
          <cell r="O74">
            <v>77.497399999999999</v>
          </cell>
          <cell r="P74">
            <v>80.626599999999996</v>
          </cell>
          <cell r="Q74">
            <v>83.111400000000003</v>
          </cell>
          <cell r="R74">
            <v>86.345799999999997</v>
          </cell>
        </row>
        <row r="75">
          <cell r="B75" t="str">
            <v>Alérgenos - perfil antigênico (painel com 36 antígenos), pesquisa</v>
          </cell>
          <cell r="C75">
            <v>0.1</v>
          </cell>
          <cell r="D75" t="str">
            <v>1A</v>
          </cell>
          <cell r="E75" t="str">
            <v>64,800</v>
          </cell>
          <cell r="F75">
            <v>745.99999999999989</v>
          </cell>
          <cell r="G75">
            <v>778.64999999999986</v>
          </cell>
          <cell r="H75">
            <v>822.11599999999999</v>
          </cell>
          <cell r="I75">
            <v>880.51400000000001</v>
          </cell>
          <cell r="J75">
            <v>929.86999999999989</v>
          </cell>
          <cell r="K75">
            <v>983.07900000000006</v>
          </cell>
          <cell r="L75">
            <v>1047.9689999999998</v>
          </cell>
          <cell r="M75">
            <v>1151.144</v>
          </cell>
          <cell r="N75">
            <v>1256.2660000000001</v>
          </cell>
          <cell r="O75">
            <v>1277.6780000000001</v>
          </cell>
          <cell r="P75">
            <v>1328.4399999999998</v>
          </cell>
          <cell r="Q75">
            <v>1367.682</v>
          </cell>
          <cell r="R75">
            <v>1420.9089999999999</v>
          </cell>
        </row>
        <row r="76">
          <cell r="B76" t="str">
            <v>Alfa fetoproteína L3, líquor</v>
          </cell>
          <cell r="C76">
            <v>0.04</v>
          </cell>
          <cell r="D76" t="str">
            <v>1A</v>
          </cell>
          <cell r="E76">
            <v>2.5329999999999999</v>
          </cell>
          <cell r="F76">
            <v>29.4495</v>
          </cell>
          <cell r="G76">
            <v>30.816000000000003</v>
          </cell>
          <cell r="H76">
            <v>32.533109999999994</v>
          </cell>
          <cell r="I76">
            <v>34.844010000000004</v>
          </cell>
          <cell r="J76">
            <v>36.812290000000004</v>
          </cell>
          <cell r="K76">
            <v>38.918549999999996</v>
          </cell>
          <cell r="L76">
            <v>41.487549999999992</v>
          </cell>
          <cell r="M76">
            <v>45.572219999999994</v>
          </cell>
          <cell r="N76">
            <v>49.734079999999999</v>
          </cell>
          <cell r="O76">
            <v>50.581170000000007</v>
          </cell>
          <cell r="P76">
            <v>52.644109999999991</v>
          </cell>
          <cell r="Q76">
            <v>54.308709999999998</v>
          </cell>
          <cell r="R76">
            <v>56.422170000000001</v>
          </cell>
        </row>
        <row r="77">
          <cell r="B77" t="str">
            <v>Alfa L-iduronase, plasma</v>
          </cell>
          <cell r="C77">
            <v>0.25</v>
          </cell>
          <cell r="D77" t="str">
            <v>1A</v>
          </cell>
          <cell r="E77">
            <v>20.710999999999999</v>
          </cell>
          <cell r="F77">
            <v>240.17649999999998</v>
          </cell>
          <cell r="G77">
            <v>251.15699999999998</v>
          </cell>
          <cell r="H77">
            <v>265.15836999999999</v>
          </cell>
          <cell r="I77">
            <v>283.99327</v>
          </cell>
          <cell r="J77">
            <v>300.00362999999993</v>
          </cell>
          <cell r="K77">
            <v>317.16914999999995</v>
          </cell>
          <cell r="L77">
            <v>338.10514999999992</v>
          </cell>
          <cell r="M77">
            <v>371.39313999999996</v>
          </cell>
          <cell r="N77">
            <v>405.30995999999999</v>
          </cell>
          <cell r="O77">
            <v>412.21459000000004</v>
          </cell>
          <cell r="P77">
            <v>428.9141699999999</v>
          </cell>
          <cell r="Q77">
            <v>442.24576999999999</v>
          </cell>
          <cell r="R77">
            <v>459.45628999999997</v>
          </cell>
        </row>
        <row r="78">
          <cell r="B78" t="str">
            <v>Alfa talassemia por biologia molecular</v>
          </cell>
          <cell r="C78">
            <v>0.25</v>
          </cell>
          <cell r="D78" t="str">
            <v>1A</v>
          </cell>
          <cell r="E78">
            <v>10.188000000000001</v>
          </cell>
          <cell r="F78">
            <v>119.16200000000001</v>
          </cell>
          <cell r="G78">
            <v>124.881</v>
          </cell>
          <cell r="H78">
            <v>131.83196000000001</v>
          </cell>
          <cell r="I78">
            <v>141.19615999999999</v>
          </cell>
          <cell r="J78">
            <v>149.20904000000002</v>
          </cell>
          <cell r="K78">
            <v>157.74570000000003</v>
          </cell>
          <cell r="L78">
            <v>168.15870000000001</v>
          </cell>
          <cell r="M78">
            <v>184.71511999999998</v>
          </cell>
          <cell r="N78">
            <v>201.58467999999999</v>
          </cell>
          <cell r="O78">
            <v>205.01672000000002</v>
          </cell>
          <cell r="P78">
            <v>213.50836000000001</v>
          </cell>
          <cell r="Q78">
            <v>220.52616000000003</v>
          </cell>
          <cell r="R78">
            <v>229.10782000000003</v>
          </cell>
        </row>
        <row r="79">
          <cell r="B79" t="str">
            <v>Alfa-1-antitripsina, (fezes), pesquisa e/ou dosagem</v>
          </cell>
          <cell r="C79">
            <v>0.01</v>
          </cell>
          <cell r="D79" t="str">
            <v>1A</v>
          </cell>
          <cell r="E79" t="str">
            <v>1,413</v>
          </cell>
          <cell r="F79">
            <v>16.329499999999999</v>
          </cell>
          <cell r="G79">
            <v>17.061</v>
          </cell>
          <cell r="H79">
            <v>18.012709999999998</v>
          </cell>
          <cell r="I79">
            <v>19.292210000000001</v>
          </cell>
          <cell r="J79">
            <v>20.37689</v>
          </cell>
          <cell r="K79">
            <v>21.542850000000001</v>
          </cell>
          <cell r="L79">
            <v>22.964849999999998</v>
          </cell>
          <cell r="M79">
            <v>25.225819999999995</v>
          </cell>
          <cell r="N79">
            <v>27.52948</v>
          </cell>
          <cell r="O79">
            <v>27.998570000000004</v>
          </cell>
          <cell r="P79">
            <v>29.122509999999998</v>
          </cell>
          <cell r="Q79">
            <v>30.006510000000002</v>
          </cell>
          <cell r="R79">
            <v>31.174270000000003</v>
          </cell>
        </row>
        <row r="80">
          <cell r="B80" t="str">
            <v>Alfa-1-antitripsina, dosagem no soro</v>
          </cell>
          <cell r="C80">
            <v>0.01</v>
          </cell>
          <cell r="D80" t="str">
            <v>1A</v>
          </cell>
          <cell r="E80" t="str">
            <v>1,170</v>
          </cell>
          <cell r="F80">
            <v>13.534999999999998</v>
          </cell>
          <cell r="G80">
            <v>14.145</v>
          </cell>
          <cell r="H80">
            <v>14.933899999999998</v>
          </cell>
          <cell r="I80">
            <v>15.9947</v>
          </cell>
          <cell r="J80">
            <v>16.894699999999997</v>
          </cell>
          <cell r="K80">
            <v>17.8614</v>
          </cell>
          <cell r="L80">
            <v>19.040399999999998</v>
          </cell>
          <cell r="M80">
            <v>20.914999999999996</v>
          </cell>
          <cell r="N80">
            <v>22.824999999999999</v>
          </cell>
          <cell r="O80">
            <v>23.213899999999999</v>
          </cell>
          <cell r="P80">
            <v>24.148299999999995</v>
          </cell>
          <cell r="Q80">
            <v>24.886499999999998</v>
          </cell>
          <cell r="R80">
            <v>25.855</v>
          </cell>
        </row>
        <row r="81">
          <cell r="B81" t="str">
            <v>Alfa-1-glicoproteína ácida, dosagem</v>
          </cell>
          <cell r="C81">
            <v>0.01</v>
          </cell>
          <cell r="D81" t="str">
            <v>1A</v>
          </cell>
          <cell r="E81" t="str">
            <v>1,170</v>
          </cell>
          <cell r="F81">
            <v>13.534999999999998</v>
          </cell>
          <cell r="G81">
            <v>14.145</v>
          </cell>
          <cell r="H81">
            <v>14.933899999999998</v>
          </cell>
          <cell r="I81">
            <v>15.9947</v>
          </cell>
          <cell r="J81">
            <v>16.894699999999997</v>
          </cell>
          <cell r="K81">
            <v>17.8614</v>
          </cell>
          <cell r="L81">
            <v>19.040399999999998</v>
          </cell>
          <cell r="M81">
            <v>20.914999999999996</v>
          </cell>
          <cell r="N81">
            <v>22.824999999999999</v>
          </cell>
          <cell r="O81">
            <v>23.213899999999999</v>
          </cell>
          <cell r="P81">
            <v>24.148299999999995</v>
          </cell>
          <cell r="Q81">
            <v>24.886499999999998</v>
          </cell>
          <cell r="R81">
            <v>25.855</v>
          </cell>
        </row>
        <row r="82">
          <cell r="B82" t="str">
            <v>Alfa-2antiplasmina, teste funcional</v>
          </cell>
          <cell r="C82">
            <v>0.25</v>
          </cell>
          <cell r="D82" t="str">
            <v>1A</v>
          </cell>
          <cell r="E82" t="str">
            <v>10,188</v>
          </cell>
          <cell r="F82">
            <v>119.16200000000001</v>
          </cell>
          <cell r="G82">
            <v>124.881</v>
          </cell>
          <cell r="H82">
            <v>131.83196000000001</v>
          </cell>
          <cell r="I82">
            <v>141.19615999999999</v>
          </cell>
          <cell r="J82">
            <v>149.20904000000002</v>
          </cell>
          <cell r="K82">
            <v>157.74570000000003</v>
          </cell>
          <cell r="L82">
            <v>168.15870000000001</v>
          </cell>
          <cell r="M82">
            <v>184.71511999999998</v>
          </cell>
          <cell r="N82">
            <v>201.58467999999999</v>
          </cell>
          <cell r="O82">
            <v>205.01672000000002</v>
          </cell>
          <cell r="P82">
            <v>213.50836000000001</v>
          </cell>
          <cell r="Q82">
            <v>220.52616000000003</v>
          </cell>
          <cell r="R82">
            <v>229.10782000000003</v>
          </cell>
        </row>
        <row r="83">
          <cell r="B83" t="str">
            <v>Alfa-2-macroglobulina, dosagem</v>
          </cell>
          <cell r="C83">
            <v>0.01</v>
          </cell>
          <cell r="D83" t="str">
            <v>1A</v>
          </cell>
          <cell r="E83" t="str">
            <v>1,170</v>
          </cell>
          <cell r="F83">
            <v>13.534999999999998</v>
          </cell>
          <cell r="G83">
            <v>14.145</v>
          </cell>
          <cell r="H83">
            <v>14.933899999999998</v>
          </cell>
          <cell r="I83">
            <v>15.9947</v>
          </cell>
          <cell r="J83">
            <v>16.894699999999997</v>
          </cell>
          <cell r="K83">
            <v>17.8614</v>
          </cell>
          <cell r="L83">
            <v>19.040399999999998</v>
          </cell>
          <cell r="M83">
            <v>20.914999999999996</v>
          </cell>
          <cell r="N83">
            <v>22.824999999999999</v>
          </cell>
          <cell r="O83">
            <v>23.213899999999999</v>
          </cell>
          <cell r="P83">
            <v>24.148299999999995</v>
          </cell>
          <cell r="Q83">
            <v>24.886499999999998</v>
          </cell>
          <cell r="R83">
            <v>25.855</v>
          </cell>
        </row>
        <row r="84">
          <cell r="B84" t="str">
            <v>Alfa-fetoproteína, dosagem</v>
          </cell>
          <cell r="C84">
            <v>0.04</v>
          </cell>
          <cell r="D84" t="str">
            <v>1A</v>
          </cell>
          <cell r="E84" t="str">
            <v>2,844</v>
          </cell>
          <cell r="F84">
            <v>33.025999999999996</v>
          </cell>
          <cell r="G84">
            <v>34.548000000000002</v>
          </cell>
          <cell r="H84">
            <v>36.473479999999995</v>
          </cell>
          <cell r="I84">
            <v>39.064280000000004</v>
          </cell>
          <cell r="J84">
            <v>41.268920000000001</v>
          </cell>
          <cell r="K84">
            <v>43.630199999999995</v>
          </cell>
          <cell r="L84">
            <v>46.51019999999999</v>
          </cell>
          <cell r="M84">
            <v>51.089359999999992</v>
          </cell>
          <cell r="N84">
            <v>55.755039999999994</v>
          </cell>
          <cell r="O84">
            <v>56.70476</v>
          </cell>
          <cell r="P84">
            <v>59.010279999999995</v>
          </cell>
          <cell r="Q84">
            <v>60.86148</v>
          </cell>
          <cell r="R84">
            <v>63.229959999999998</v>
          </cell>
        </row>
        <row r="85">
          <cell r="B85" t="str">
            <v>Alfa-galactosidade, dosagem plasmática</v>
          </cell>
          <cell r="C85">
            <v>0.25</v>
          </cell>
          <cell r="D85" t="str">
            <v>1A</v>
          </cell>
          <cell r="E85">
            <v>26.152000000000001</v>
          </cell>
          <cell r="F85">
            <v>302.74799999999999</v>
          </cell>
          <cell r="G85">
            <v>316.44900000000001</v>
          </cell>
          <cell r="H85">
            <v>334.09584000000001</v>
          </cell>
          <cell r="I85">
            <v>357.82764000000003</v>
          </cell>
          <cell r="J85">
            <v>377.97316000000001</v>
          </cell>
          <cell r="K85">
            <v>399.6003</v>
          </cell>
          <cell r="L85">
            <v>425.97729999999996</v>
          </cell>
          <cell r="M85">
            <v>467.91647999999998</v>
          </cell>
          <cell r="N85">
            <v>510.64772000000005</v>
          </cell>
          <cell r="O85">
            <v>519.34788000000003</v>
          </cell>
          <cell r="P85">
            <v>540.29144000000008</v>
          </cell>
          <cell r="Q85">
            <v>556.88764000000003</v>
          </cell>
          <cell r="R85">
            <v>578.55978000000005</v>
          </cell>
        </row>
        <row r="86">
          <cell r="B86" t="str">
            <v>Alumínio, dosagem no soro</v>
          </cell>
          <cell r="C86">
            <v>0.1</v>
          </cell>
          <cell r="D86" t="str">
            <v>1A</v>
          </cell>
          <cell r="E86" t="str">
            <v>3,267</v>
          </cell>
          <cell r="F86">
            <v>38.370499999999993</v>
          </cell>
          <cell r="G86">
            <v>40.253999999999998</v>
          </cell>
          <cell r="H86">
            <v>42.492890000000003</v>
          </cell>
          <cell r="I86">
            <v>45.511189999999999</v>
          </cell>
          <cell r="J86">
            <v>48.102110000000003</v>
          </cell>
          <cell r="K86">
            <v>50.854050000000001</v>
          </cell>
          <cell r="L86">
            <v>54.211049999999993</v>
          </cell>
          <cell r="M86">
            <v>59.548579999999994</v>
          </cell>
          <cell r="N86">
            <v>64.987120000000004</v>
          </cell>
          <cell r="O86">
            <v>66.093230000000005</v>
          </cell>
          <cell r="P86">
            <v>68.859489999999994</v>
          </cell>
          <cell r="Q86">
            <v>71.181690000000003</v>
          </cell>
          <cell r="R86">
            <v>73.951629999999994</v>
          </cell>
        </row>
        <row r="87">
          <cell r="B87" t="str">
            <v>Ameba, pesquisa</v>
          </cell>
          <cell r="C87">
            <v>0.04</v>
          </cell>
          <cell r="D87" t="str">
            <v>1A</v>
          </cell>
          <cell r="E87">
            <v>2.1880000000000002</v>
          </cell>
          <cell r="F87">
            <v>25.482000000000003</v>
          </cell>
          <cell r="G87">
            <v>26.676000000000002</v>
          </cell>
          <cell r="H87">
            <v>28.161960000000004</v>
          </cell>
          <cell r="I87">
            <v>30.162360000000003</v>
          </cell>
          <cell r="J87">
            <v>31.86844</v>
          </cell>
          <cell r="K87">
            <v>33.691800000000001</v>
          </cell>
          <cell r="L87">
            <v>35.915799999999997</v>
          </cell>
          <cell r="M87">
            <v>39.451920000000001</v>
          </cell>
          <cell r="N87">
            <v>43.054880000000004</v>
          </cell>
          <cell r="O87">
            <v>43.788120000000006</v>
          </cell>
          <cell r="P87">
            <v>45.581960000000002</v>
          </cell>
          <cell r="Q87">
            <v>47.039560000000009</v>
          </cell>
          <cell r="R87">
            <v>48.870120000000007</v>
          </cell>
        </row>
        <row r="88">
          <cell r="B88" t="str">
            <v>Amebíase, IgG, dosagem</v>
          </cell>
          <cell r="C88">
            <v>0.04</v>
          </cell>
          <cell r="D88" t="str">
            <v>1A</v>
          </cell>
          <cell r="E88" t="str">
            <v>1,800</v>
          </cell>
          <cell r="F88">
            <v>21.02</v>
          </cell>
          <cell r="G88">
            <v>22.020000000000003</v>
          </cell>
          <cell r="H88">
            <v>23.246000000000002</v>
          </cell>
          <cell r="I88">
            <v>24.897200000000002</v>
          </cell>
          <cell r="J88">
            <v>26.308399999999999</v>
          </cell>
          <cell r="K88">
            <v>27.813600000000001</v>
          </cell>
          <cell r="L88">
            <v>29.649599999999996</v>
          </cell>
          <cell r="M88">
            <v>32.568799999999996</v>
          </cell>
          <cell r="N88">
            <v>35.543199999999999</v>
          </cell>
          <cell r="O88">
            <v>36.148400000000002</v>
          </cell>
          <cell r="P88">
            <v>37.639599999999994</v>
          </cell>
          <cell r="Q88">
            <v>38.864400000000003</v>
          </cell>
          <cell r="R88">
            <v>40.376800000000003</v>
          </cell>
        </row>
        <row r="89">
          <cell r="B89" t="str">
            <v>Amebíase, IgM, dosagem</v>
          </cell>
          <cell r="C89">
            <v>0.04</v>
          </cell>
          <cell r="D89" t="str">
            <v>1A</v>
          </cell>
          <cell r="E89" t="str">
            <v>2,484</v>
          </cell>
          <cell r="F89">
            <v>28.885999999999999</v>
          </cell>
          <cell r="G89">
            <v>30.228000000000002</v>
          </cell>
          <cell r="H89">
            <v>31.912280000000003</v>
          </cell>
          <cell r="I89">
            <v>34.179080000000006</v>
          </cell>
          <cell r="J89">
            <v>36.110120000000002</v>
          </cell>
          <cell r="K89">
            <v>38.176200000000001</v>
          </cell>
          <cell r="L89">
            <v>40.696199999999997</v>
          </cell>
          <cell r="M89">
            <v>44.702959999999997</v>
          </cell>
          <cell r="N89">
            <v>48.785440000000001</v>
          </cell>
          <cell r="O89">
            <v>49.616360000000007</v>
          </cell>
          <cell r="P89">
            <v>51.641079999999995</v>
          </cell>
          <cell r="Q89">
            <v>53.27628</v>
          </cell>
          <cell r="R89">
            <v>55.349560000000004</v>
          </cell>
        </row>
        <row r="90">
          <cell r="B90" t="str">
            <v>Amilase ou alfa-amilase, isoenzimas, dosagem</v>
          </cell>
          <cell r="C90">
            <v>0.1</v>
          </cell>
          <cell r="D90" t="str">
            <v>1A</v>
          </cell>
          <cell r="E90" t="str">
            <v>3,267</v>
          </cell>
          <cell r="F90">
            <v>38.370499999999993</v>
          </cell>
          <cell r="G90">
            <v>40.253999999999998</v>
          </cell>
          <cell r="H90">
            <v>42.492890000000003</v>
          </cell>
          <cell r="I90">
            <v>45.511189999999999</v>
          </cell>
          <cell r="J90">
            <v>48.102110000000003</v>
          </cell>
          <cell r="K90">
            <v>50.854050000000001</v>
          </cell>
          <cell r="L90">
            <v>54.211049999999993</v>
          </cell>
          <cell r="M90">
            <v>59.548579999999994</v>
          </cell>
          <cell r="N90">
            <v>64.987120000000004</v>
          </cell>
          <cell r="O90">
            <v>66.093230000000005</v>
          </cell>
          <cell r="P90">
            <v>68.859489999999994</v>
          </cell>
          <cell r="Q90">
            <v>71.181690000000003</v>
          </cell>
          <cell r="R90">
            <v>73.951629999999994</v>
          </cell>
        </row>
        <row r="91">
          <cell r="B91" t="str">
            <v>Amilase, dosagem</v>
          </cell>
          <cell r="C91">
            <v>0.01</v>
          </cell>
          <cell r="D91" t="str">
            <v>1A</v>
          </cell>
          <cell r="E91" t="str">
            <v>0,720</v>
          </cell>
          <cell r="F91">
            <v>8.36</v>
          </cell>
          <cell r="G91">
            <v>8.745000000000001</v>
          </cell>
          <cell r="H91">
            <v>9.2323999999999984</v>
          </cell>
          <cell r="I91">
            <v>9.8882000000000012</v>
          </cell>
          <cell r="J91">
            <v>10.446200000000001</v>
          </cell>
          <cell r="K91">
            <v>11.043899999999999</v>
          </cell>
          <cell r="L91">
            <v>11.772899999999998</v>
          </cell>
          <cell r="M91">
            <v>12.931999999999999</v>
          </cell>
          <cell r="N91">
            <v>14.113</v>
          </cell>
          <cell r="O91">
            <v>14.353400000000001</v>
          </cell>
          <cell r="P91">
            <v>14.936799999999998</v>
          </cell>
          <cell r="Q91">
            <v>15.404999999999999</v>
          </cell>
          <cell r="R91">
            <v>16.0045</v>
          </cell>
        </row>
        <row r="92">
          <cell r="B92" t="str">
            <v>Amiloidose – TTR</v>
          </cell>
          <cell r="C92">
            <v>1</v>
          </cell>
          <cell r="D92" t="str">
            <v>4C</v>
          </cell>
          <cell r="E92">
            <v>385.10399999999998</v>
          </cell>
          <cell r="F92">
            <v>4576.6959999999999</v>
          </cell>
          <cell r="G92">
            <v>4818.7479999999996</v>
          </cell>
          <cell r="H92">
            <v>5088.2676799999999</v>
          </cell>
          <cell r="I92">
            <v>5449.6412799999998</v>
          </cell>
          <cell r="J92">
            <v>5754.8003200000003</v>
          </cell>
          <cell r="K92">
            <v>6084.0255999999999</v>
          </cell>
          <cell r="L92">
            <v>6485.5895999999993</v>
          </cell>
          <cell r="M92">
            <v>7124.2449599999991</v>
          </cell>
          <cell r="N92">
            <v>7774.8834399999996</v>
          </cell>
          <cell r="O92">
            <v>7907.1777600000005</v>
          </cell>
          <cell r="P92">
            <v>8354.86888</v>
          </cell>
          <cell r="Q92">
            <v>8876.3912799999998</v>
          </cell>
          <cell r="R92">
            <v>9532.5565600000009</v>
          </cell>
        </row>
        <row r="93">
          <cell r="B93" t="str">
            <v>Aminoácidos no líquido cefalorraquidiano</v>
          </cell>
          <cell r="C93">
            <v>1</v>
          </cell>
          <cell r="D93" t="str">
            <v>4C</v>
          </cell>
          <cell r="E93">
            <v>86.677999999999997</v>
          </cell>
          <cell r="F93">
            <v>1144.797</v>
          </cell>
          <cell r="G93">
            <v>1237.636</v>
          </cell>
          <cell r="H93">
            <v>1307.2102600000001</v>
          </cell>
          <cell r="I93">
            <v>1400.00046</v>
          </cell>
          <cell r="J93">
            <v>1478.35574</v>
          </cell>
          <cell r="K93">
            <v>1562.8717000000001</v>
          </cell>
          <cell r="L93">
            <v>1666.0096999999998</v>
          </cell>
          <cell r="M93">
            <v>1830.1677199999999</v>
          </cell>
          <cell r="N93">
            <v>1997.3560799999998</v>
          </cell>
          <cell r="O93">
            <v>2031.1698200000001</v>
          </cell>
          <cell r="P93">
            <v>2246.0886599999999</v>
          </cell>
          <cell r="Q93">
            <v>2588.55546</v>
          </cell>
          <cell r="R93">
            <v>3000.0114199999998</v>
          </cell>
        </row>
        <row r="94">
          <cell r="B94" t="str">
            <v>Aminoácidos, fracionamento e quantificação</v>
          </cell>
          <cell r="C94">
            <v>0.75</v>
          </cell>
          <cell r="D94" t="str">
            <v>1A</v>
          </cell>
          <cell r="E94" t="str">
            <v>20,000</v>
          </cell>
          <cell r="F94">
            <v>236</v>
          </cell>
          <cell r="G94">
            <v>247.875</v>
          </cell>
          <cell r="H94">
            <v>261.64999999999998</v>
          </cell>
          <cell r="I94">
            <v>280.23499999999996</v>
          </cell>
          <cell r="J94">
            <v>296.245</v>
          </cell>
          <cell r="K94">
            <v>313.1925</v>
          </cell>
          <cell r="L94">
            <v>333.86750000000001</v>
          </cell>
          <cell r="M94">
            <v>366.73999999999995</v>
          </cell>
          <cell r="N94">
            <v>400.23500000000001</v>
          </cell>
          <cell r="O94">
            <v>407.04500000000002</v>
          </cell>
          <cell r="P94">
            <v>424.28</v>
          </cell>
          <cell r="Q94">
            <v>438.995</v>
          </cell>
          <cell r="R94">
            <v>456.07749999999999</v>
          </cell>
        </row>
        <row r="95">
          <cell r="B95" t="str">
            <v>Amiodarona, dosagem</v>
          </cell>
          <cell r="C95">
            <v>0.25</v>
          </cell>
          <cell r="D95" t="str">
            <v>1A</v>
          </cell>
          <cell r="E95" t="str">
            <v>13,455</v>
          </cell>
          <cell r="F95">
            <v>156.73249999999999</v>
          </cell>
          <cell r="G95">
            <v>164.08500000000001</v>
          </cell>
          <cell r="H95">
            <v>173.22485</v>
          </cell>
          <cell r="I95">
            <v>185.52934999999999</v>
          </cell>
          <cell r="J95">
            <v>196.02515</v>
          </cell>
          <cell r="K95">
            <v>207.24075000000002</v>
          </cell>
          <cell r="L95">
            <v>220.92075</v>
          </cell>
          <cell r="M95">
            <v>242.67169999999996</v>
          </cell>
          <cell r="N95">
            <v>264.8338</v>
          </cell>
          <cell r="O95">
            <v>269.34395000000006</v>
          </cell>
          <cell r="P95">
            <v>280.38384999999994</v>
          </cell>
          <cell r="Q95">
            <v>289.36185</v>
          </cell>
          <cell r="R95">
            <v>300.62244999999996</v>
          </cell>
        </row>
        <row r="96">
          <cell r="B96" t="str">
            <v>Amitriptilina, nortriptilina (cada), dosagem</v>
          </cell>
          <cell r="C96">
            <v>0.1</v>
          </cell>
          <cell r="D96" t="str">
            <v>1A</v>
          </cell>
          <cell r="E96" t="str">
            <v>3,267</v>
          </cell>
          <cell r="F96">
            <v>38.370499999999993</v>
          </cell>
          <cell r="G96">
            <v>40.253999999999998</v>
          </cell>
          <cell r="H96">
            <v>42.492890000000003</v>
          </cell>
          <cell r="I96">
            <v>45.511189999999999</v>
          </cell>
          <cell r="J96">
            <v>48.102110000000003</v>
          </cell>
          <cell r="K96">
            <v>50.854050000000001</v>
          </cell>
          <cell r="L96">
            <v>54.211049999999993</v>
          </cell>
          <cell r="M96">
            <v>59.548579999999994</v>
          </cell>
          <cell r="N96">
            <v>64.987120000000004</v>
          </cell>
          <cell r="O96">
            <v>66.093230000000005</v>
          </cell>
          <cell r="P96">
            <v>68.859489999999994</v>
          </cell>
          <cell r="Q96">
            <v>71.181690000000003</v>
          </cell>
          <cell r="R96">
            <v>73.951629999999994</v>
          </cell>
        </row>
        <row r="97">
          <cell r="B97" t="str">
            <v>Amônia, dosagem</v>
          </cell>
          <cell r="C97">
            <v>0.1</v>
          </cell>
          <cell r="D97" t="str">
            <v>1A</v>
          </cell>
          <cell r="E97" t="str">
            <v>2,097</v>
          </cell>
          <cell r="F97">
            <v>24.915500000000002</v>
          </cell>
          <cell r="G97">
            <v>26.214000000000002</v>
          </cell>
          <cell r="H97">
            <v>27.668990000000001</v>
          </cell>
          <cell r="I97">
            <v>29.63429</v>
          </cell>
          <cell r="J97">
            <v>31.336010000000002</v>
          </cell>
          <cell r="K97">
            <v>33.128549999999997</v>
          </cell>
          <cell r="L97">
            <v>35.315549999999995</v>
          </cell>
          <cell r="M97">
            <v>38.792779999999993</v>
          </cell>
          <cell r="N97">
            <v>42.335919999999994</v>
          </cell>
          <cell r="O97">
            <v>43.055930000000004</v>
          </cell>
          <cell r="P97">
            <v>44.909590000000001</v>
          </cell>
          <cell r="Q97">
            <v>46.529790000000006</v>
          </cell>
          <cell r="R97">
            <v>48.340330000000002</v>
          </cell>
        </row>
        <row r="98">
          <cell r="B98" t="str">
            <v>AMP cíclico nefrogênico na urina (24h)</v>
          </cell>
          <cell r="C98">
            <v>0.1</v>
          </cell>
          <cell r="D98" t="str">
            <v>1A</v>
          </cell>
          <cell r="E98">
            <v>9.5449999999999999</v>
          </cell>
          <cell r="F98">
            <v>110.5675</v>
          </cell>
          <cell r="G98">
            <v>115.58999999999999</v>
          </cell>
          <cell r="H98">
            <v>122.03514999999999</v>
          </cell>
          <cell r="I98">
            <v>130.70365000000001</v>
          </cell>
          <cell r="J98">
            <v>138.06585000000001</v>
          </cell>
          <cell r="K98">
            <v>145.96575000000001</v>
          </cell>
          <cell r="L98">
            <v>155.60075000000001</v>
          </cell>
          <cell r="M98">
            <v>170.9203</v>
          </cell>
          <cell r="N98">
            <v>186.5292</v>
          </cell>
          <cell r="O98">
            <v>189.70705000000001</v>
          </cell>
          <cell r="P98">
            <v>197.37015</v>
          </cell>
          <cell r="Q98">
            <v>203.45914999999999</v>
          </cell>
          <cell r="R98">
            <v>211.37705000000003</v>
          </cell>
        </row>
        <row r="99">
          <cell r="B99" t="str">
            <v>AMP cíclico nefrogênico na urina (amostra isolada)</v>
          </cell>
          <cell r="C99">
            <v>0.1</v>
          </cell>
          <cell r="D99" t="str">
            <v>1A</v>
          </cell>
          <cell r="E99">
            <v>9.5449999999999999</v>
          </cell>
          <cell r="F99">
            <v>110.5675</v>
          </cell>
          <cell r="G99">
            <v>115.58999999999999</v>
          </cell>
          <cell r="H99">
            <v>122.03514999999999</v>
          </cell>
          <cell r="I99">
            <v>130.70365000000001</v>
          </cell>
          <cell r="J99">
            <v>138.06585000000001</v>
          </cell>
          <cell r="K99">
            <v>145.96575000000001</v>
          </cell>
          <cell r="L99">
            <v>155.60075000000001</v>
          </cell>
          <cell r="M99">
            <v>170.9203</v>
          </cell>
          <cell r="N99">
            <v>186.5292</v>
          </cell>
          <cell r="O99">
            <v>189.70705000000001</v>
          </cell>
          <cell r="P99">
            <v>197.37015</v>
          </cell>
          <cell r="Q99">
            <v>203.45914999999999</v>
          </cell>
          <cell r="R99">
            <v>211.37705000000003</v>
          </cell>
        </row>
        <row r="100">
          <cell r="B100" t="str">
            <v>AMP cíclico, dosagem</v>
          </cell>
          <cell r="C100">
            <v>0.1</v>
          </cell>
          <cell r="D100" t="str">
            <v>1A</v>
          </cell>
          <cell r="E100" t="str">
            <v>2,330</v>
          </cell>
          <cell r="F100">
            <v>27.595000000000002</v>
          </cell>
          <cell r="G100">
            <v>29.01</v>
          </cell>
          <cell r="H100">
            <v>30.621100000000002</v>
          </cell>
          <cell r="I100">
            <v>32.796100000000003</v>
          </cell>
          <cell r="J100">
            <v>34.674900000000001</v>
          </cell>
          <cell r="K100">
            <v>36.658500000000004</v>
          </cell>
          <cell r="L100">
            <v>39.078499999999998</v>
          </cell>
          <cell r="M100">
            <v>42.926199999999994</v>
          </cell>
          <cell r="N100">
            <v>46.846800000000002</v>
          </cell>
          <cell r="O100">
            <v>47.643700000000003</v>
          </cell>
          <cell r="P100">
            <v>49.679099999999998</v>
          </cell>
          <cell r="Q100">
            <v>51.439099999999996</v>
          </cell>
          <cell r="R100">
            <v>53.4407</v>
          </cell>
        </row>
        <row r="101">
          <cell r="B101" t="str">
            <v>Amplificação de material por biologia molecular (outros agentes)</v>
          </cell>
          <cell r="C101">
            <v>0.25</v>
          </cell>
          <cell r="D101" t="str">
            <v>1A</v>
          </cell>
          <cell r="E101" t="str">
            <v>10,701</v>
          </cell>
          <cell r="F101">
            <v>125.06150000000001</v>
          </cell>
          <cell r="G101">
            <v>131.03700000000001</v>
          </cell>
          <cell r="H101">
            <v>138.33167</v>
          </cell>
          <cell r="I101">
            <v>148.15756999999999</v>
          </cell>
          <cell r="J101">
            <v>156.56033000000002</v>
          </cell>
          <cell r="K101">
            <v>165.51765000000003</v>
          </cell>
          <cell r="L101">
            <v>176.44364999999999</v>
          </cell>
          <cell r="M101">
            <v>193.81573999999998</v>
          </cell>
          <cell r="N101">
            <v>211.51635999999999</v>
          </cell>
          <cell r="O101">
            <v>215.11769000000001</v>
          </cell>
          <cell r="P101">
            <v>224.00946999999999</v>
          </cell>
          <cell r="Q101">
            <v>231.33507000000003</v>
          </cell>
          <cell r="R101">
            <v>240.33739000000003</v>
          </cell>
        </row>
        <row r="102">
          <cell r="B102" t="str">
            <v>Amplificação do material genético (por PCR, PCR em tempo Real, LCR, RT-PCR ou outras técnicas), por primer utilizado, por amostra</v>
          </cell>
          <cell r="C102">
            <v>1</v>
          </cell>
          <cell r="D102" t="str">
            <v>4C</v>
          </cell>
          <cell r="E102" t="str">
            <v>32,640</v>
          </cell>
          <cell r="F102">
            <v>523.36</v>
          </cell>
          <cell r="G102">
            <v>589.18000000000006</v>
          </cell>
          <cell r="H102">
            <v>622.54880000000003</v>
          </cell>
          <cell r="I102">
            <v>666.70479999999998</v>
          </cell>
          <cell r="J102">
            <v>703.99119999999994</v>
          </cell>
          <cell r="K102">
            <v>744.19600000000003</v>
          </cell>
          <cell r="L102">
            <v>793.29600000000005</v>
          </cell>
          <cell r="M102">
            <v>871.53359999999998</v>
          </cell>
          <cell r="N102">
            <v>951.18039999999996</v>
          </cell>
          <cell r="O102">
            <v>967.16160000000002</v>
          </cell>
          <cell r="P102">
            <v>1139.9308000000001</v>
          </cell>
          <cell r="Q102">
            <v>1449.9748</v>
          </cell>
          <cell r="R102">
            <v>1817.1196</v>
          </cell>
        </row>
        <row r="103">
          <cell r="B103" t="str">
            <v>Anal Swab, pesquisa de oxiúrus</v>
          </cell>
          <cell r="C103">
            <v>0.04</v>
          </cell>
          <cell r="D103" t="str">
            <v>1A</v>
          </cell>
          <cell r="E103" t="str">
            <v>0,423</v>
          </cell>
          <cell r="F103">
            <v>5.1844999999999999</v>
          </cell>
          <cell r="G103">
            <v>5.4959999999999996</v>
          </cell>
          <cell r="H103">
            <v>5.79941</v>
          </cell>
          <cell r="I103">
            <v>6.2113099999999992</v>
          </cell>
          <cell r="J103">
            <v>6.57599</v>
          </cell>
          <cell r="K103">
            <v>6.9520499999999998</v>
          </cell>
          <cell r="L103">
            <v>7.4110499999999995</v>
          </cell>
          <cell r="M103">
            <v>8.1408199999999979</v>
          </cell>
          <cell r="N103">
            <v>8.8844799999999999</v>
          </cell>
          <cell r="O103">
            <v>9.0352700000000006</v>
          </cell>
          <cell r="P103">
            <v>9.4524099999999986</v>
          </cell>
          <cell r="Q103">
            <v>9.8510099999999987</v>
          </cell>
          <cell r="R103">
            <v>10.23427</v>
          </cell>
        </row>
        <row r="104">
          <cell r="B104" t="str">
            <v>Análise de DNA com enzimas de restrição por enzima utilizada, por amostra</v>
          </cell>
          <cell r="C104">
            <v>1</v>
          </cell>
          <cell r="D104" t="str">
            <v>1C</v>
          </cell>
          <cell r="E104" t="str">
            <v>17,320</v>
          </cell>
          <cell r="F104">
            <v>223.18</v>
          </cell>
          <cell r="G104">
            <v>239.34</v>
          </cell>
          <cell r="H104">
            <v>252.4444</v>
          </cell>
          <cell r="I104">
            <v>270.36239999999998</v>
          </cell>
          <cell r="J104">
            <v>286.7756</v>
          </cell>
          <cell r="K104">
            <v>303.178</v>
          </cell>
          <cell r="L104">
            <v>323.18799999999999</v>
          </cell>
          <cell r="M104">
            <v>355.02679999999998</v>
          </cell>
          <cell r="N104">
            <v>387.45519999999999</v>
          </cell>
          <cell r="O104">
            <v>394.02080000000007</v>
          </cell>
          <cell r="P104">
            <v>414.07039999999995</v>
          </cell>
          <cell r="Q104">
            <v>447.14240000000001</v>
          </cell>
          <cell r="R104">
            <v>475.56480000000005</v>
          </cell>
        </row>
        <row r="105">
          <cell r="B105" t="str">
            <v>Análise de DNA fetal por enzima de restrição, por enzima utilizada, por amostra</v>
          </cell>
          <cell r="C105">
            <v>1</v>
          </cell>
          <cell r="D105" t="str">
            <v>3C</v>
          </cell>
          <cell r="E105" t="str">
            <v>4,824</v>
          </cell>
          <cell r="F105">
            <v>65.475999999999999</v>
          </cell>
          <cell r="G105">
            <v>191.88800000000001</v>
          </cell>
          <cell r="H105">
            <v>203.12008</v>
          </cell>
          <cell r="I105">
            <v>217.50167999999999</v>
          </cell>
          <cell r="J105">
            <v>229.64792</v>
          </cell>
          <cell r="K105">
            <v>242.73360000000002</v>
          </cell>
          <cell r="L105">
            <v>258.73759999999999</v>
          </cell>
          <cell r="M105">
            <v>284.30775999999997</v>
          </cell>
          <cell r="N105">
            <v>310.31263999999999</v>
          </cell>
          <cell r="O105">
            <v>315.43455999999998</v>
          </cell>
          <cell r="P105">
            <v>409.12727999999998</v>
          </cell>
          <cell r="Q105">
            <v>588.15167999999994</v>
          </cell>
          <cell r="R105">
            <v>810.21735999999999</v>
          </cell>
        </row>
        <row r="106">
          <cell r="B106" t="str">
            <v>Análise de DNA pela técnica de Southern Blot, por sonda utilizada, por amostra</v>
          </cell>
          <cell r="C106">
            <v>1</v>
          </cell>
          <cell r="D106" t="str">
            <v>4C</v>
          </cell>
          <cell r="E106" t="str">
            <v>20,880</v>
          </cell>
          <cell r="F106">
            <v>388.12</v>
          </cell>
          <cell r="G106">
            <v>448.06</v>
          </cell>
          <cell r="H106">
            <v>473.5496</v>
          </cell>
          <cell r="I106">
            <v>507.12159999999994</v>
          </cell>
          <cell r="J106">
            <v>535.47039999999993</v>
          </cell>
          <cell r="K106">
            <v>566.03199999999993</v>
          </cell>
          <cell r="L106">
            <v>603.37199999999996</v>
          </cell>
          <cell r="M106">
            <v>662.91120000000001</v>
          </cell>
          <cell r="N106">
            <v>723.50679999999988</v>
          </cell>
          <cell r="O106">
            <v>735.60720000000003</v>
          </cell>
          <cell r="P106">
            <v>899.20360000000005</v>
          </cell>
          <cell r="Q106">
            <v>1202.1916000000001</v>
          </cell>
          <cell r="R106">
            <v>1559.6932000000002</v>
          </cell>
        </row>
        <row r="107">
          <cell r="B107" t="str">
            <v>Análise de DNA pela técnica multiplex por locus extra, por amostra</v>
          </cell>
          <cell r="C107">
            <v>1</v>
          </cell>
          <cell r="D107" t="str">
            <v>1C</v>
          </cell>
          <cell r="E107" t="str">
            <v>4,848</v>
          </cell>
          <cell r="F107">
            <v>79.751999999999995</v>
          </cell>
          <cell r="G107">
            <v>89.676000000000002</v>
          </cell>
          <cell r="H107">
            <v>94.424160000000001</v>
          </cell>
          <cell r="I107">
            <v>101.11735999999999</v>
          </cell>
          <cell r="J107">
            <v>108.05184</v>
          </cell>
          <cell r="K107">
            <v>114.2272</v>
          </cell>
          <cell r="L107">
            <v>121.76519999999999</v>
          </cell>
          <cell r="M107">
            <v>133.77351999999999</v>
          </cell>
          <cell r="N107">
            <v>145.99727999999999</v>
          </cell>
          <cell r="O107">
            <v>148.44712000000001</v>
          </cell>
          <cell r="P107">
            <v>158.76855999999998</v>
          </cell>
          <cell r="Q107">
            <v>184.35735999999997</v>
          </cell>
          <cell r="R107">
            <v>202.55272000000002</v>
          </cell>
        </row>
        <row r="108">
          <cell r="B108" t="str">
            <v>Análise de DNA pela técnica multiplex por locus, por amostra</v>
          </cell>
          <cell r="C108">
            <v>1</v>
          </cell>
          <cell r="D108" t="str">
            <v>1C</v>
          </cell>
          <cell r="E108" t="str">
            <v>22,256</v>
          </cell>
          <cell r="F108">
            <v>279.94400000000002</v>
          </cell>
          <cell r="G108">
            <v>298.572</v>
          </cell>
          <cell r="H108">
            <v>314.98352</v>
          </cell>
          <cell r="I108">
            <v>337.34391999999997</v>
          </cell>
          <cell r="J108">
            <v>357.50847999999996</v>
          </cell>
          <cell r="K108">
            <v>377.95839999999998</v>
          </cell>
          <cell r="L108">
            <v>402.90440000000001</v>
          </cell>
          <cell r="M108">
            <v>442.59143999999998</v>
          </cell>
          <cell r="N108">
            <v>483.01615999999996</v>
          </cell>
          <cell r="O108">
            <v>491.21064000000007</v>
          </cell>
          <cell r="P108">
            <v>515.11032</v>
          </cell>
          <cell r="Q108">
            <v>551.14391999999998</v>
          </cell>
          <cell r="R108">
            <v>583.61383999999998</v>
          </cell>
        </row>
        <row r="109">
          <cell r="B109" t="str">
            <v>Análise de DNA por MLPA, por sonda de DNA utilizada, por amostra</v>
          </cell>
          <cell r="C109">
            <v>1</v>
          </cell>
          <cell r="D109" t="str">
            <v>4C</v>
          </cell>
          <cell r="E109" t="str">
            <v>20,880</v>
          </cell>
          <cell r="F109">
            <v>388.12</v>
          </cell>
          <cell r="G109">
            <v>448.06</v>
          </cell>
          <cell r="H109">
            <v>473.5496</v>
          </cell>
          <cell r="I109">
            <v>507.12159999999994</v>
          </cell>
          <cell r="J109">
            <v>535.47039999999993</v>
          </cell>
          <cell r="K109">
            <v>566.03199999999993</v>
          </cell>
          <cell r="L109">
            <v>603.37199999999996</v>
          </cell>
          <cell r="M109">
            <v>662.91120000000001</v>
          </cell>
          <cell r="N109">
            <v>723.50679999999988</v>
          </cell>
          <cell r="O109">
            <v>735.60720000000003</v>
          </cell>
          <cell r="P109">
            <v>899.20360000000005</v>
          </cell>
          <cell r="Q109">
            <v>1202.1916000000001</v>
          </cell>
          <cell r="R109">
            <v>1559.6932000000002</v>
          </cell>
        </row>
        <row r="110">
          <cell r="B110" t="str">
            <v>Análise de expressão gênica por locus, por amostra, por CGH array, SNP array ou outras técnicas</v>
          </cell>
          <cell r="C110">
            <v>1</v>
          </cell>
          <cell r="D110" t="str">
            <v>3B</v>
          </cell>
          <cell r="E110" t="str">
            <v>34,100</v>
          </cell>
          <cell r="F110">
            <v>480.15000000000003</v>
          </cell>
          <cell r="G110">
            <v>526.20000000000005</v>
          </cell>
          <cell r="H110">
            <v>556.04700000000003</v>
          </cell>
          <cell r="I110">
            <v>595.50700000000006</v>
          </cell>
          <cell r="J110">
            <v>628.79300000000001</v>
          </cell>
          <cell r="K110">
            <v>664.72500000000002</v>
          </cell>
          <cell r="L110">
            <v>708.58499999999992</v>
          </cell>
          <cell r="M110">
            <v>778.43399999999997</v>
          </cell>
          <cell r="N110">
            <v>849.54600000000005</v>
          </cell>
          <cell r="O110">
            <v>863.93900000000008</v>
          </cell>
          <cell r="P110">
            <v>960.12700000000007</v>
          </cell>
          <cell r="Q110">
            <v>1115.9670000000001</v>
          </cell>
          <cell r="R110">
            <v>1318.3990000000001</v>
          </cell>
        </row>
        <row r="111">
          <cell r="B111" t="str">
            <v>Análise de multímeros para pacientes com doença de Von Willebrand</v>
          </cell>
          <cell r="C111">
            <v>1</v>
          </cell>
          <cell r="D111" t="str">
            <v>2C</v>
          </cell>
          <cell r="E111" t="str">
            <v>33,380</v>
          </cell>
          <cell r="F111">
            <v>433.87</v>
          </cell>
          <cell r="G111">
            <v>467.56000000000006</v>
          </cell>
          <cell r="H111">
            <v>493.92460000000005</v>
          </cell>
          <cell r="I111">
            <v>528.98660000000007</v>
          </cell>
          <cell r="J111">
            <v>558.59540000000004</v>
          </cell>
          <cell r="K111">
            <v>590.53700000000003</v>
          </cell>
          <cell r="L111">
            <v>629.50699999999995</v>
          </cell>
          <cell r="M111">
            <v>691.53120000000001</v>
          </cell>
          <cell r="N111">
            <v>754.69680000000005</v>
          </cell>
          <cell r="O111">
            <v>767.48220000000015</v>
          </cell>
          <cell r="P111">
            <v>827.09860000000003</v>
          </cell>
          <cell r="Q111">
            <v>910.9466000000001</v>
          </cell>
          <cell r="R111">
            <v>1037.2982000000002</v>
          </cell>
        </row>
        <row r="112">
          <cell r="B112" t="str">
            <v>Análise HLA doador - VNTR ou STR - pré-transplante</v>
          </cell>
          <cell r="C112">
            <v>0.1</v>
          </cell>
          <cell r="D112" t="str">
            <v>1A</v>
          </cell>
          <cell r="E112" t="str">
            <v>62,400</v>
          </cell>
          <cell r="F112">
            <v>718.4</v>
          </cell>
          <cell r="G112">
            <v>749.84999999999991</v>
          </cell>
          <cell r="H112">
            <v>791.70799999999997</v>
          </cell>
          <cell r="I112">
            <v>847.94600000000003</v>
          </cell>
          <cell r="J112">
            <v>895.47799999999995</v>
          </cell>
          <cell r="K112">
            <v>946.71900000000005</v>
          </cell>
          <cell r="L112">
            <v>1009.2089999999998</v>
          </cell>
          <cell r="M112">
            <v>1108.568</v>
          </cell>
          <cell r="N112">
            <v>1209.8019999999999</v>
          </cell>
          <cell r="O112">
            <v>1230.422</v>
          </cell>
          <cell r="P112">
            <v>1279.3119999999999</v>
          </cell>
          <cell r="Q112">
            <v>1317.114</v>
          </cell>
          <cell r="R112">
            <v>1368.3729999999998</v>
          </cell>
        </row>
        <row r="113">
          <cell r="B113" t="str">
            <v>Análise HLA paciente - VNTR ou STR - pré-transplante</v>
          </cell>
          <cell r="C113">
            <v>0.1</v>
          </cell>
          <cell r="D113" t="str">
            <v>1A</v>
          </cell>
          <cell r="E113" t="str">
            <v>62,400</v>
          </cell>
          <cell r="F113">
            <v>718.4</v>
          </cell>
          <cell r="G113">
            <v>749.84999999999991</v>
          </cell>
          <cell r="H113">
            <v>791.70799999999997</v>
          </cell>
          <cell r="I113">
            <v>847.94600000000003</v>
          </cell>
          <cell r="J113">
            <v>895.47799999999995</v>
          </cell>
          <cell r="K113">
            <v>946.71900000000005</v>
          </cell>
          <cell r="L113">
            <v>1009.2089999999998</v>
          </cell>
          <cell r="M113">
            <v>1108.568</v>
          </cell>
          <cell r="N113">
            <v>1209.8019999999999</v>
          </cell>
          <cell r="O113">
            <v>1230.422</v>
          </cell>
          <cell r="P113">
            <v>1279.3119999999999</v>
          </cell>
          <cell r="Q113">
            <v>1317.114</v>
          </cell>
          <cell r="R113">
            <v>1368.3729999999998</v>
          </cell>
        </row>
        <row r="114">
          <cell r="B114" t="str">
            <v>Análise quimerismo receptor - VNTR ou STR - pós-transplante</v>
          </cell>
          <cell r="C114">
            <v>0.1</v>
          </cell>
          <cell r="D114" t="str">
            <v>1A</v>
          </cell>
          <cell r="E114" t="str">
            <v>62,400</v>
          </cell>
          <cell r="F114">
            <v>718.4</v>
          </cell>
          <cell r="G114">
            <v>749.84999999999991</v>
          </cell>
          <cell r="H114">
            <v>791.70799999999997</v>
          </cell>
          <cell r="I114">
            <v>847.94600000000003</v>
          </cell>
          <cell r="J114">
            <v>895.47799999999995</v>
          </cell>
          <cell r="K114">
            <v>946.71900000000005</v>
          </cell>
          <cell r="L114">
            <v>1009.2089999999998</v>
          </cell>
          <cell r="M114">
            <v>1108.568</v>
          </cell>
          <cell r="N114">
            <v>1209.8019999999999</v>
          </cell>
          <cell r="O114">
            <v>1230.422</v>
          </cell>
          <cell r="P114">
            <v>1279.3119999999999</v>
          </cell>
          <cell r="Q114">
            <v>1317.114</v>
          </cell>
          <cell r="R114">
            <v>1368.3729999999998</v>
          </cell>
        </row>
        <row r="115">
          <cell r="B115" t="str">
            <v>Androstenediona, dosagem</v>
          </cell>
          <cell r="C115">
            <v>0.04</v>
          </cell>
          <cell r="D115" t="str">
            <v>1A</v>
          </cell>
          <cell r="E115" t="str">
            <v>4,792</v>
          </cell>
          <cell r="F115">
            <v>55.427999999999997</v>
          </cell>
          <cell r="G115">
            <v>57.923999999999999</v>
          </cell>
          <cell r="H115">
            <v>61.154639999999993</v>
          </cell>
          <cell r="I115">
            <v>65.498639999999995</v>
          </cell>
          <cell r="J115">
            <v>69.183759999999992</v>
          </cell>
          <cell r="K115">
            <v>73.142399999999995</v>
          </cell>
          <cell r="L115">
            <v>77.970399999999984</v>
          </cell>
          <cell r="M115">
            <v>85.646879999999982</v>
          </cell>
          <cell r="N115">
            <v>93.468319999999991</v>
          </cell>
          <cell r="O115">
            <v>95.060880000000012</v>
          </cell>
          <cell r="P115">
            <v>98.885839999999988</v>
          </cell>
          <cell r="Q115">
            <v>101.90584</v>
          </cell>
          <cell r="R115">
            <v>105.87168</v>
          </cell>
        </row>
        <row r="116">
          <cell r="B116" t="str">
            <v>Anfetaminas, dosagem</v>
          </cell>
          <cell r="C116">
            <v>0.75</v>
          </cell>
          <cell r="D116" t="str">
            <v>1A</v>
          </cell>
          <cell r="E116" t="str">
            <v>11,385</v>
          </cell>
          <cell r="F116">
            <v>136.92750000000001</v>
          </cell>
          <cell r="G116">
            <v>144.495</v>
          </cell>
          <cell r="H116">
            <v>152.49795</v>
          </cell>
          <cell r="I116">
            <v>163.32945000000001</v>
          </cell>
          <cell r="J116">
            <v>172.79205000000002</v>
          </cell>
          <cell r="K116">
            <v>182.67525000000001</v>
          </cell>
          <cell r="L116">
            <v>194.73524999999998</v>
          </cell>
          <cell r="M116">
            <v>213.90989999999996</v>
          </cell>
          <cell r="N116">
            <v>233.4486</v>
          </cell>
          <cell r="O116">
            <v>237.41565000000003</v>
          </cell>
          <cell r="P116">
            <v>247.93094999999997</v>
          </cell>
          <cell r="Q116">
            <v>257.47694999999999</v>
          </cell>
          <cell r="R116">
            <v>267.49514999999997</v>
          </cell>
        </row>
        <row r="117">
          <cell r="B117" t="str">
            <v>Anti HU (ANNA1), dosagem líquor</v>
          </cell>
          <cell r="C117">
            <v>1</v>
          </cell>
          <cell r="D117" t="str">
            <v>1A</v>
          </cell>
          <cell r="E117">
            <v>8.7899999999999991</v>
          </cell>
          <cell r="F117">
            <v>109.08499999999999</v>
          </cell>
          <cell r="G117">
            <v>115.97999999999999</v>
          </cell>
          <cell r="H117">
            <v>122.3693</v>
          </cell>
          <cell r="I117">
            <v>131.06029999999998</v>
          </cell>
          <cell r="J117">
            <v>138.82069999999999</v>
          </cell>
          <cell r="K117">
            <v>146.7585</v>
          </cell>
          <cell r="L117">
            <v>156.4485</v>
          </cell>
          <cell r="M117">
            <v>171.85459999999995</v>
          </cell>
          <cell r="N117">
            <v>187.55439999999999</v>
          </cell>
          <cell r="O117">
            <v>190.73509999999999</v>
          </cell>
          <cell r="P117">
            <v>199.77129999999997</v>
          </cell>
          <cell r="Q117">
            <v>208.6653</v>
          </cell>
          <cell r="R117">
            <v>216.78309999999999</v>
          </cell>
        </row>
        <row r="118">
          <cell r="B118" t="str">
            <v>Anti HU (ANNA1), dosagem sangue</v>
          </cell>
          <cell r="C118">
            <v>1</v>
          </cell>
          <cell r="D118" t="str">
            <v>1A</v>
          </cell>
          <cell r="E118">
            <v>8.7899999999999991</v>
          </cell>
          <cell r="F118">
            <v>109.08499999999999</v>
          </cell>
          <cell r="G118">
            <v>115.97999999999999</v>
          </cell>
          <cell r="H118">
            <v>122.3693</v>
          </cell>
          <cell r="I118">
            <v>131.06029999999998</v>
          </cell>
          <cell r="J118">
            <v>138.82069999999999</v>
          </cell>
          <cell r="K118">
            <v>146.7585</v>
          </cell>
          <cell r="L118">
            <v>156.4485</v>
          </cell>
          <cell r="M118">
            <v>171.85459999999995</v>
          </cell>
          <cell r="N118">
            <v>187.55439999999999</v>
          </cell>
          <cell r="O118">
            <v>190.73509999999999</v>
          </cell>
          <cell r="P118">
            <v>199.77129999999997</v>
          </cell>
          <cell r="Q118">
            <v>208.6653</v>
          </cell>
          <cell r="R118">
            <v>216.78309999999999</v>
          </cell>
        </row>
        <row r="119">
          <cell r="B119" t="str">
            <v>Anti transglutaminase tecidual - IgA</v>
          </cell>
          <cell r="C119">
            <v>0.5</v>
          </cell>
          <cell r="D119" t="str">
            <v>1A</v>
          </cell>
          <cell r="E119" t="str">
            <v>4,815</v>
          </cell>
          <cell r="F119">
            <v>59.372500000000002</v>
          </cell>
          <cell r="G119">
            <v>63.03</v>
          </cell>
          <cell r="H119">
            <v>66.506050000000002</v>
          </cell>
          <cell r="I119">
            <v>71.229550000000003</v>
          </cell>
          <cell r="J119">
            <v>75.428950000000015</v>
          </cell>
          <cell r="K119">
            <v>79.742250000000013</v>
          </cell>
          <cell r="L119">
            <v>85.007249999999999</v>
          </cell>
          <cell r="M119">
            <v>93.378099999999989</v>
          </cell>
          <cell r="N119">
            <v>101.9084</v>
          </cell>
          <cell r="O119">
            <v>103.63735000000001</v>
          </cell>
          <cell r="P119">
            <v>108.48305000000001</v>
          </cell>
          <cell r="Q119">
            <v>113.18205000000002</v>
          </cell>
          <cell r="R119">
            <v>117.58535000000002</v>
          </cell>
        </row>
        <row r="120">
          <cell r="B120" t="str">
            <v>Anti YO (PCA1), dosagem líquor</v>
          </cell>
          <cell r="C120">
            <v>1</v>
          </cell>
          <cell r="D120" t="str">
            <v>1A</v>
          </cell>
          <cell r="E120">
            <v>9.67</v>
          </cell>
          <cell r="F120">
            <v>119.205</v>
          </cell>
          <cell r="G120">
            <v>126.53999999999999</v>
          </cell>
          <cell r="H120">
            <v>133.5189</v>
          </cell>
          <cell r="I120">
            <v>143.00190000000001</v>
          </cell>
          <cell r="J120">
            <v>151.43110000000001</v>
          </cell>
          <cell r="K120">
            <v>160.09049999999999</v>
          </cell>
          <cell r="L120">
            <v>170.66049999999998</v>
          </cell>
          <cell r="M120">
            <v>187.46579999999997</v>
          </cell>
          <cell r="N120">
            <v>204.59119999999999</v>
          </cell>
          <cell r="O120">
            <v>208.06229999999999</v>
          </cell>
          <cell r="P120">
            <v>217.78489999999999</v>
          </cell>
          <cell r="Q120">
            <v>227.20690000000002</v>
          </cell>
          <cell r="R120">
            <v>236.0463</v>
          </cell>
        </row>
        <row r="121">
          <cell r="B121" t="str">
            <v>Anti YO (PCA1), dosagem sangue</v>
          </cell>
          <cell r="C121">
            <v>1</v>
          </cell>
          <cell r="D121" t="str">
            <v>1A</v>
          </cell>
          <cell r="E121">
            <v>42.35</v>
          </cell>
          <cell r="F121">
            <v>495.02500000000003</v>
          </cell>
          <cell r="G121">
            <v>518.70000000000005</v>
          </cell>
          <cell r="H121">
            <v>547.57450000000006</v>
          </cell>
          <cell r="I121">
            <v>586.46950000000004</v>
          </cell>
          <cell r="J121">
            <v>619.7355</v>
          </cell>
          <cell r="K121">
            <v>655.19250000000011</v>
          </cell>
          <cell r="L121">
            <v>698.4425</v>
          </cell>
          <cell r="M121">
            <v>767.20899999999995</v>
          </cell>
          <cell r="N121">
            <v>837.27599999999995</v>
          </cell>
          <cell r="O121">
            <v>851.53150000000005</v>
          </cell>
          <cell r="P121">
            <v>886.74450000000002</v>
          </cell>
          <cell r="Q121">
            <v>915.7745000000001</v>
          </cell>
          <cell r="R121">
            <v>951.41150000000005</v>
          </cell>
        </row>
        <row r="122">
          <cell r="B122" t="str">
            <v>Anti-actina, dosagem</v>
          </cell>
          <cell r="C122">
            <v>0.1</v>
          </cell>
          <cell r="D122" t="str">
            <v>1A</v>
          </cell>
          <cell r="E122" t="str">
            <v>5,094</v>
          </cell>
          <cell r="F122">
            <v>59.381</v>
          </cell>
          <cell r="G122">
            <v>62.177999999999997</v>
          </cell>
          <cell r="H122">
            <v>65.640979999999999</v>
          </cell>
          <cell r="I122">
            <v>70.303579999999997</v>
          </cell>
          <cell r="J122">
            <v>74.283020000000008</v>
          </cell>
          <cell r="K122">
            <v>78.533100000000005</v>
          </cell>
          <cell r="L122">
            <v>83.717100000000002</v>
          </cell>
          <cell r="M122">
            <v>91.959559999999996</v>
          </cell>
          <cell r="N122">
            <v>100.35784</v>
          </cell>
          <cell r="O122">
            <v>102.06686000000002</v>
          </cell>
          <cell r="P122">
            <v>106.25818</v>
          </cell>
          <cell r="Q122">
            <v>109.67658000000002</v>
          </cell>
          <cell r="R122">
            <v>113.94466000000001</v>
          </cell>
        </row>
        <row r="123">
          <cell r="B123" t="str">
            <v>Antibiograma (teste de sensibilidade e antibióticos e quimioterápicos), por bactéria - não automatizado</v>
          </cell>
          <cell r="C123">
            <v>0.1</v>
          </cell>
          <cell r="D123" t="str">
            <v>1A</v>
          </cell>
          <cell r="E123" t="str">
            <v>2,484</v>
          </cell>
          <cell r="F123">
            <v>29.366</v>
          </cell>
          <cell r="G123">
            <v>30.858000000000001</v>
          </cell>
          <cell r="H123">
            <v>32.572279999999999</v>
          </cell>
          <cell r="I123">
            <v>34.88588</v>
          </cell>
          <cell r="J123">
            <v>36.881720000000001</v>
          </cell>
          <cell r="K123">
            <v>38.991600000000005</v>
          </cell>
          <cell r="L123">
            <v>41.565599999999996</v>
          </cell>
          <cell r="M123">
            <v>45.658159999999995</v>
          </cell>
          <cell r="N123">
            <v>49.828240000000001</v>
          </cell>
          <cell r="O123">
            <v>50.675960000000003</v>
          </cell>
          <cell r="P123">
            <v>52.831479999999999</v>
          </cell>
          <cell r="Q123">
            <v>54.683880000000002</v>
          </cell>
          <cell r="R123">
            <v>56.81176</v>
          </cell>
        </row>
        <row r="124">
          <cell r="B124" t="str">
            <v>Antibiograma automatizado</v>
          </cell>
          <cell r="C124">
            <v>0.1</v>
          </cell>
          <cell r="D124" t="str">
            <v>1A</v>
          </cell>
          <cell r="E124" t="str">
            <v>4,014</v>
          </cell>
          <cell r="F124">
            <v>46.960999999999999</v>
          </cell>
          <cell r="G124">
            <v>49.218000000000004</v>
          </cell>
          <cell r="H124">
            <v>51.957380000000001</v>
          </cell>
          <cell r="I124">
            <v>55.647980000000004</v>
          </cell>
          <cell r="J124">
            <v>58.806620000000002</v>
          </cell>
          <cell r="K124">
            <v>62.17110000000001</v>
          </cell>
          <cell r="L124">
            <v>66.275099999999995</v>
          </cell>
          <cell r="M124">
            <v>72.800359999999998</v>
          </cell>
          <cell r="N124">
            <v>79.449039999999997</v>
          </cell>
          <cell r="O124">
            <v>80.801660000000012</v>
          </cell>
          <cell r="P124">
            <v>84.150579999999991</v>
          </cell>
          <cell r="Q124">
            <v>86.920980000000014</v>
          </cell>
          <cell r="R124">
            <v>90.303460000000001</v>
          </cell>
          <cell r="S124">
            <v>32</v>
          </cell>
          <cell r="T124">
            <v>0</v>
          </cell>
          <cell r="U124">
            <v>45</v>
          </cell>
        </row>
        <row r="125">
          <cell r="B125" t="str">
            <v>Antibiograma p/ bacilos álcool-resistentes - drogas de 2 linhas</v>
          </cell>
          <cell r="C125">
            <v>0.1</v>
          </cell>
          <cell r="D125" t="str">
            <v>1A</v>
          </cell>
          <cell r="E125" t="str">
            <v>3,177</v>
          </cell>
          <cell r="F125">
            <v>37.335499999999996</v>
          </cell>
          <cell r="G125">
            <v>39.173999999999999</v>
          </cell>
          <cell r="H125">
            <v>41.352589999999999</v>
          </cell>
          <cell r="I125">
            <v>44.28989</v>
          </cell>
          <cell r="J125">
            <v>46.81241</v>
          </cell>
          <cell r="K125">
            <v>49.490550000000006</v>
          </cell>
          <cell r="L125">
            <v>52.757549999999995</v>
          </cell>
          <cell r="M125">
            <v>57.951979999999992</v>
          </cell>
          <cell r="N125">
            <v>63.244720000000001</v>
          </cell>
          <cell r="O125">
            <v>64.321130000000011</v>
          </cell>
          <cell r="P125">
            <v>67.017189999999985</v>
          </cell>
          <cell r="Q125">
            <v>69.285390000000007</v>
          </cell>
          <cell r="R125">
            <v>71.981530000000006</v>
          </cell>
        </row>
        <row r="126">
          <cell r="B126" t="str">
            <v>Antibióticos, dosagem no soro, cada</v>
          </cell>
          <cell r="C126">
            <v>0.1</v>
          </cell>
          <cell r="D126" t="str">
            <v>1A</v>
          </cell>
          <cell r="E126" t="str">
            <v>3,267</v>
          </cell>
          <cell r="F126">
            <v>38.370499999999993</v>
          </cell>
          <cell r="G126">
            <v>40.253999999999998</v>
          </cell>
          <cell r="H126">
            <v>42.492890000000003</v>
          </cell>
          <cell r="I126">
            <v>45.511189999999999</v>
          </cell>
          <cell r="J126">
            <v>48.102110000000003</v>
          </cell>
          <cell r="K126">
            <v>50.854050000000001</v>
          </cell>
          <cell r="L126">
            <v>54.211049999999993</v>
          </cell>
          <cell r="M126">
            <v>59.548579999999994</v>
          </cell>
          <cell r="N126">
            <v>64.987120000000004</v>
          </cell>
          <cell r="O126">
            <v>66.093230000000005</v>
          </cell>
          <cell r="P126">
            <v>68.859489999999994</v>
          </cell>
          <cell r="Q126">
            <v>71.181690000000003</v>
          </cell>
          <cell r="R126">
            <v>73.951629999999994</v>
          </cell>
        </row>
        <row r="127">
          <cell r="B127" t="str">
            <v>Anticandida - IgG e IgM (cada), dosagem</v>
          </cell>
          <cell r="C127">
            <v>0.04</v>
          </cell>
          <cell r="D127" t="str">
            <v>1A</v>
          </cell>
          <cell r="E127" t="str">
            <v>2,484</v>
          </cell>
          <cell r="F127">
            <v>28.885999999999999</v>
          </cell>
          <cell r="G127">
            <v>30.228000000000002</v>
          </cell>
          <cell r="H127">
            <v>31.912280000000003</v>
          </cell>
          <cell r="I127">
            <v>34.179080000000006</v>
          </cell>
          <cell r="J127">
            <v>36.110120000000002</v>
          </cell>
          <cell r="K127">
            <v>38.176200000000001</v>
          </cell>
          <cell r="L127">
            <v>40.696199999999997</v>
          </cell>
          <cell r="M127">
            <v>44.702959999999997</v>
          </cell>
          <cell r="N127">
            <v>48.785440000000001</v>
          </cell>
          <cell r="O127">
            <v>49.616360000000007</v>
          </cell>
          <cell r="P127">
            <v>51.641079999999995</v>
          </cell>
          <cell r="Q127">
            <v>53.27628</v>
          </cell>
          <cell r="R127">
            <v>55.349560000000004</v>
          </cell>
        </row>
        <row r="128">
          <cell r="B128" t="str">
            <v>Anticardiolipina - IgA, dosagem</v>
          </cell>
          <cell r="C128">
            <v>0.04</v>
          </cell>
          <cell r="D128" t="str">
            <v>1A</v>
          </cell>
          <cell r="E128" t="str">
            <v>2,484</v>
          </cell>
          <cell r="F128">
            <v>28.885999999999999</v>
          </cell>
          <cell r="G128">
            <v>30.228000000000002</v>
          </cell>
          <cell r="H128">
            <v>31.912280000000003</v>
          </cell>
          <cell r="I128">
            <v>34.179080000000006</v>
          </cell>
          <cell r="J128">
            <v>36.110120000000002</v>
          </cell>
          <cell r="K128">
            <v>38.176200000000001</v>
          </cell>
          <cell r="L128">
            <v>40.696199999999997</v>
          </cell>
          <cell r="M128">
            <v>44.702959999999997</v>
          </cell>
          <cell r="N128">
            <v>48.785440000000001</v>
          </cell>
          <cell r="O128">
            <v>49.616360000000007</v>
          </cell>
          <cell r="P128">
            <v>51.641079999999995</v>
          </cell>
          <cell r="Q128">
            <v>53.27628</v>
          </cell>
          <cell r="R128">
            <v>55.349560000000004</v>
          </cell>
        </row>
        <row r="129">
          <cell r="B129" t="str">
            <v>Anticardiolipina - IgG, dosagem</v>
          </cell>
          <cell r="C129">
            <v>0.04</v>
          </cell>
          <cell r="D129" t="str">
            <v>1A</v>
          </cell>
          <cell r="E129" t="str">
            <v>1,800</v>
          </cell>
          <cell r="F129">
            <v>21.02</v>
          </cell>
          <cell r="G129">
            <v>22.020000000000003</v>
          </cell>
          <cell r="H129">
            <v>23.246000000000002</v>
          </cell>
          <cell r="I129">
            <v>24.897200000000002</v>
          </cell>
          <cell r="J129">
            <v>26.308399999999999</v>
          </cell>
          <cell r="K129">
            <v>27.813600000000001</v>
          </cell>
          <cell r="L129">
            <v>29.649599999999996</v>
          </cell>
          <cell r="M129">
            <v>32.568799999999996</v>
          </cell>
          <cell r="N129">
            <v>35.543199999999999</v>
          </cell>
          <cell r="O129">
            <v>36.148400000000002</v>
          </cell>
          <cell r="P129">
            <v>37.639599999999994</v>
          </cell>
          <cell r="Q129">
            <v>38.864400000000003</v>
          </cell>
          <cell r="R129">
            <v>40.376800000000003</v>
          </cell>
        </row>
        <row r="130">
          <cell r="B130" t="str">
            <v>Anticardiolipina - IgM, dosagem</v>
          </cell>
          <cell r="C130">
            <v>0.04</v>
          </cell>
          <cell r="D130" t="str">
            <v>1A</v>
          </cell>
          <cell r="E130" t="str">
            <v>2,484</v>
          </cell>
          <cell r="F130">
            <v>28.885999999999999</v>
          </cell>
          <cell r="G130">
            <v>30.228000000000002</v>
          </cell>
          <cell r="H130">
            <v>31.912280000000003</v>
          </cell>
          <cell r="I130">
            <v>34.179080000000006</v>
          </cell>
          <cell r="J130">
            <v>36.110120000000002</v>
          </cell>
          <cell r="K130">
            <v>38.176200000000001</v>
          </cell>
          <cell r="L130">
            <v>40.696199999999997</v>
          </cell>
          <cell r="M130">
            <v>44.702959999999997</v>
          </cell>
          <cell r="N130">
            <v>48.785440000000001</v>
          </cell>
          <cell r="O130">
            <v>49.616360000000007</v>
          </cell>
          <cell r="P130">
            <v>51.641079999999995</v>
          </cell>
          <cell r="Q130">
            <v>53.27628</v>
          </cell>
          <cell r="R130">
            <v>55.349560000000004</v>
          </cell>
        </row>
        <row r="131">
          <cell r="B131" t="str">
            <v>Anticentrômero, pesquisa</v>
          </cell>
          <cell r="C131">
            <v>0.04</v>
          </cell>
          <cell r="D131" t="str">
            <v>1A</v>
          </cell>
          <cell r="E131" t="str">
            <v>1,170</v>
          </cell>
          <cell r="F131">
            <v>13.774999999999999</v>
          </cell>
          <cell r="G131">
            <v>14.459999999999999</v>
          </cell>
          <cell r="H131">
            <v>15.263899999999998</v>
          </cell>
          <cell r="I131">
            <v>16.348099999999999</v>
          </cell>
          <cell r="J131">
            <v>17.280499999999996</v>
          </cell>
          <cell r="K131">
            <v>18.269100000000002</v>
          </cell>
          <cell r="L131">
            <v>19.475099999999998</v>
          </cell>
          <cell r="M131">
            <v>21.392599999999998</v>
          </cell>
          <cell r="N131">
            <v>23.346399999999999</v>
          </cell>
          <cell r="O131">
            <v>23.743699999999997</v>
          </cell>
          <cell r="P131">
            <v>24.743499999999997</v>
          </cell>
          <cell r="Q131">
            <v>25.590299999999999</v>
          </cell>
          <cell r="R131">
            <v>26.586100000000002</v>
          </cell>
        </row>
        <row r="132">
          <cell r="B132" t="str">
            <v>Anticoagulante lúpico, pesquisa</v>
          </cell>
          <cell r="C132">
            <v>0.04</v>
          </cell>
          <cell r="D132" t="str">
            <v>1A</v>
          </cell>
          <cell r="E132" t="str">
            <v>1,854</v>
          </cell>
          <cell r="F132">
            <v>21.641000000000002</v>
          </cell>
          <cell r="G132">
            <v>22.668000000000003</v>
          </cell>
          <cell r="H132">
            <v>23.930180000000004</v>
          </cell>
          <cell r="I132">
            <v>25.62998</v>
          </cell>
          <cell r="J132">
            <v>27.08222</v>
          </cell>
          <cell r="K132">
            <v>28.631700000000002</v>
          </cell>
          <cell r="L132">
            <v>30.521699999999999</v>
          </cell>
          <cell r="M132">
            <v>33.526760000000003</v>
          </cell>
          <cell r="N132">
            <v>36.588639999999998</v>
          </cell>
          <cell r="O132">
            <v>37.211660000000009</v>
          </cell>
          <cell r="P132">
            <v>38.744979999999998</v>
          </cell>
          <cell r="Q132">
            <v>40.002180000000003</v>
          </cell>
          <cell r="R132">
            <v>41.558860000000003</v>
          </cell>
        </row>
        <row r="133">
          <cell r="B133" t="str">
            <v>Anticorpo anti A e B, pesquisa e/ou dosagem</v>
          </cell>
          <cell r="C133">
            <v>0.01</v>
          </cell>
          <cell r="D133" t="str">
            <v>1A</v>
          </cell>
          <cell r="E133" t="str">
            <v>1,350</v>
          </cell>
          <cell r="F133">
            <v>15.605</v>
          </cell>
          <cell r="G133">
            <v>16.305000000000003</v>
          </cell>
          <cell r="H133">
            <v>17.214500000000001</v>
          </cell>
          <cell r="I133">
            <v>18.4373</v>
          </cell>
          <cell r="J133">
            <v>19.4741</v>
          </cell>
          <cell r="K133">
            <v>20.5884</v>
          </cell>
          <cell r="L133">
            <v>21.947399999999998</v>
          </cell>
          <cell r="M133">
            <v>24.108199999999997</v>
          </cell>
          <cell r="N133">
            <v>26.309799999999999</v>
          </cell>
          <cell r="O133">
            <v>26.758100000000002</v>
          </cell>
          <cell r="P133">
            <v>27.832899999999999</v>
          </cell>
          <cell r="Q133">
            <v>28.679100000000002</v>
          </cell>
          <cell r="R133">
            <v>29.795200000000005</v>
          </cell>
        </row>
        <row r="134">
          <cell r="B134" t="str">
            <v>Anticorpo anti Saccharamyces - ASCA, dosagem</v>
          </cell>
          <cell r="C134">
            <v>0.5</v>
          </cell>
          <cell r="D134" t="str">
            <v>1A</v>
          </cell>
          <cell r="E134" t="str">
            <v>31,230</v>
          </cell>
          <cell r="F134">
            <v>363.14499999999998</v>
          </cell>
          <cell r="G134">
            <v>380.01</v>
          </cell>
          <cell r="H134">
            <v>401.1841</v>
          </cell>
          <cell r="I134">
            <v>429.68110000000001</v>
          </cell>
          <cell r="J134">
            <v>453.95590000000004</v>
          </cell>
          <cell r="K134">
            <v>479.92950000000002</v>
          </cell>
          <cell r="L134">
            <v>511.60949999999997</v>
          </cell>
          <cell r="M134">
            <v>561.98019999999997</v>
          </cell>
          <cell r="N134">
            <v>613.30280000000005</v>
          </cell>
          <cell r="O134">
            <v>623.7487000000001</v>
          </cell>
          <cell r="P134">
            <v>649.19809999999995</v>
          </cell>
          <cell r="Q134">
            <v>669.74610000000007</v>
          </cell>
          <cell r="R134">
            <v>695.80970000000002</v>
          </cell>
        </row>
        <row r="135">
          <cell r="B135" t="str">
            <v>Anticorpo anti-AMPAR, dosagem líquor</v>
          </cell>
          <cell r="C135">
            <v>1</v>
          </cell>
          <cell r="D135" t="str">
            <v>1A</v>
          </cell>
          <cell r="E135">
            <v>20.18</v>
          </cell>
          <cell r="F135">
            <v>240.07</v>
          </cell>
          <cell r="G135">
            <v>252.66</v>
          </cell>
          <cell r="H135">
            <v>266.68060000000003</v>
          </cell>
          <cell r="I135">
            <v>285.62259999999998</v>
          </cell>
          <cell r="J135">
            <v>302.0394</v>
          </cell>
          <cell r="K135">
            <v>319.31699999999995</v>
          </cell>
          <cell r="L135">
            <v>340.39699999999999</v>
          </cell>
          <cell r="M135">
            <v>373.91319999999996</v>
          </cell>
          <cell r="N135">
            <v>408.06479999999999</v>
          </cell>
          <cell r="O135">
            <v>415.00420000000003</v>
          </cell>
          <cell r="P135">
            <v>432.92459999999994</v>
          </cell>
          <cell r="Q135">
            <v>448.65260000000001</v>
          </cell>
          <cell r="R135">
            <v>466.11020000000002</v>
          </cell>
        </row>
        <row r="136">
          <cell r="B136" t="str">
            <v>Anticorpo anti-AMPAR, dosagem sangue</v>
          </cell>
          <cell r="C136">
            <v>1</v>
          </cell>
          <cell r="D136" t="str">
            <v>1A</v>
          </cell>
          <cell r="E136">
            <v>50.66</v>
          </cell>
          <cell r="F136">
            <v>590.58999999999992</v>
          </cell>
          <cell r="G136">
            <v>618.41999999999996</v>
          </cell>
          <cell r="H136">
            <v>652.86219999999992</v>
          </cell>
          <cell r="I136">
            <v>699.23619999999994</v>
          </cell>
          <cell r="J136">
            <v>738.81779999999992</v>
          </cell>
          <cell r="K136">
            <v>781.08899999999994</v>
          </cell>
          <cell r="L136">
            <v>832.64899999999989</v>
          </cell>
          <cell r="M136">
            <v>914.62839999999983</v>
          </cell>
          <cell r="N136">
            <v>998.15759999999989</v>
          </cell>
          <cell r="O136">
            <v>1015.1554</v>
          </cell>
          <cell r="P136">
            <v>1056.8501999999999</v>
          </cell>
          <cell r="Q136">
            <v>1090.8661999999999</v>
          </cell>
          <cell r="R136">
            <v>1133.3173999999999</v>
          </cell>
        </row>
        <row r="137">
          <cell r="B137" t="str">
            <v>Anticorpo anti-DNAse B, pesquisa e/ou dosagem</v>
          </cell>
          <cell r="C137">
            <v>0.04</v>
          </cell>
          <cell r="D137" t="str">
            <v>1A</v>
          </cell>
          <cell r="E137" t="str">
            <v>1,170</v>
          </cell>
          <cell r="F137">
            <v>13.774999999999999</v>
          </cell>
          <cell r="G137">
            <v>14.459999999999999</v>
          </cell>
          <cell r="H137">
            <v>15.263899999999998</v>
          </cell>
          <cell r="I137">
            <v>16.348099999999999</v>
          </cell>
          <cell r="J137">
            <v>17.280499999999996</v>
          </cell>
          <cell r="K137">
            <v>18.269100000000002</v>
          </cell>
          <cell r="L137">
            <v>19.475099999999998</v>
          </cell>
          <cell r="M137">
            <v>21.392599999999998</v>
          </cell>
          <cell r="N137">
            <v>23.346399999999999</v>
          </cell>
          <cell r="O137">
            <v>23.743699999999997</v>
          </cell>
          <cell r="P137">
            <v>24.743499999999997</v>
          </cell>
          <cell r="Q137">
            <v>25.590299999999999</v>
          </cell>
          <cell r="R137">
            <v>26.586100000000002</v>
          </cell>
        </row>
        <row r="138">
          <cell r="B138" t="str">
            <v>Anticorpo antiespermatozóide, pesquisa</v>
          </cell>
          <cell r="C138">
            <v>0.04</v>
          </cell>
          <cell r="D138" t="str">
            <v>1A</v>
          </cell>
          <cell r="E138" t="str">
            <v>2,187</v>
          </cell>
          <cell r="F138">
            <v>25.470499999999998</v>
          </cell>
          <cell r="G138">
            <v>26.664000000000001</v>
          </cell>
          <cell r="H138">
            <v>28.149290000000001</v>
          </cell>
          <cell r="I138">
            <v>30.148789999999998</v>
          </cell>
          <cell r="J138">
            <v>31.854109999999995</v>
          </cell>
          <cell r="K138">
            <v>33.676649999999995</v>
          </cell>
          <cell r="L138">
            <v>35.899649999999994</v>
          </cell>
          <cell r="M138">
            <v>39.434179999999998</v>
          </cell>
          <cell r="N138">
            <v>43.035519999999998</v>
          </cell>
          <cell r="O138">
            <v>43.768430000000002</v>
          </cell>
          <cell r="P138">
            <v>45.561489999999992</v>
          </cell>
          <cell r="Q138">
            <v>47.01849</v>
          </cell>
          <cell r="R138">
            <v>48.848230000000001</v>
          </cell>
        </row>
        <row r="139">
          <cell r="B139" t="str">
            <v>Anticorpo anti-hormônio do crescimento, dosagem</v>
          </cell>
          <cell r="C139">
            <v>0.5</v>
          </cell>
          <cell r="D139" t="str">
            <v>1A</v>
          </cell>
          <cell r="E139" t="str">
            <v>21,789</v>
          </cell>
          <cell r="F139">
            <v>254.57350000000002</v>
          </cell>
          <cell r="G139">
            <v>266.71800000000002</v>
          </cell>
          <cell r="H139">
            <v>281.56663000000003</v>
          </cell>
          <cell r="I139">
            <v>301.56673000000001</v>
          </cell>
          <cell r="J139">
            <v>318.66637000000003</v>
          </cell>
          <cell r="K139">
            <v>336.89835000000005</v>
          </cell>
          <cell r="L139">
            <v>359.13734999999997</v>
          </cell>
          <cell r="M139">
            <v>394.49685999999997</v>
          </cell>
          <cell r="N139">
            <v>430.52503999999999</v>
          </cell>
          <cell r="O139">
            <v>437.85541000000006</v>
          </cell>
          <cell r="P139">
            <v>455.94083000000001</v>
          </cell>
          <cell r="Q139">
            <v>470.82423000000006</v>
          </cell>
          <cell r="R139">
            <v>489.14621000000005</v>
          </cell>
        </row>
        <row r="140">
          <cell r="B140" t="str">
            <v>Anticorpo anti-LGI1, pesquisa líquor</v>
          </cell>
          <cell r="C140">
            <v>1</v>
          </cell>
          <cell r="D140" t="str">
            <v>1A</v>
          </cell>
          <cell r="E140">
            <v>20.18</v>
          </cell>
          <cell r="F140">
            <v>240.07</v>
          </cell>
          <cell r="G140">
            <v>252.66</v>
          </cell>
          <cell r="H140">
            <v>266.68060000000003</v>
          </cell>
          <cell r="I140">
            <v>285.62259999999998</v>
          </cell>
          <cell r="J140">
            <v>302.0394</v>
          </cell>
          <cell r="K140">
            <v>319.31699999999995</v>
          </cell>
          <cell r="L140">
            <v>340.39699999999999</v>
          </cell>
          <cell r="M140">
            <v>373.91319999999996</v>
          </cell>
          <cell r="N140">
            <v>408.06479999999999</v>
          </cell>
          <cell r="O140">
            <v>415.00420000000003</v>
          </cell>
          <cell r="P140">
            <v>432.92459999999994</v>
          </cell>
          <cell r="Q140">
            <v>448.65260000000001</v>
          </cell>
          <cell r="R140">
            <v>466.11020000000002</v>
          </cell>
        </row>
        <row r="141">
          <cell r="B141" t="str">
            <v>Anticorpo antimieloperoxidase, MPO, dosagem</v>
          </cell>
          <cell r="C141">
            <v>0.5</v>
          </cell>
          <cell r="D141" t="str">
            <v>1A</v>
          </cell>
          <cell r="E141" t="str">
            <v>14,985</v>
          </cell>
          <cell r="F141">
            <v>176.32749999999999</v>
          </cell>
          <cell r="G141">
            <v>185.07</v>
          </cell>
          <cell r="H141">
            <v>195.35995</v>
          </cell>
          <cell r="I141">
            <v>209.23644999999999</v>
          </cell>
          <cell r="J141">
            <v>221.16505000000001</v>
          </cell>
          <cell r="K141">
            <v>233.81774999999999</v>
          </cell>
          <cell r="L141">
            <v>249.25274999999996</v>
          </cell>
          <cell r="M141">
            <v>273.79389999999995</v>
          </cell>
          <cell r="N141">
            <v>298.7996</v>
          </cell>
          <cell r="O141">
            <v>303.88464999999997</v>
          </cell>
          <cell r="P141">
            <v>316.66294999999997</v>
          </cell>
          <cell r="Q141">
            <v>327.46395000000001</v>
          </cell>
          <cell r="R141">
            <v>340.20665000000002</v>
          </cell>
        </row>
        <row r="142">
          <cell r="B142" t="str">
            <v>Anticorpo anti-MOG</v>
          </cell>
          <cell r="C142">
            <v>1</v>
          </cell>
          <cell r="D142" t="str">
            <v>1A</v>
          </cell>
          <cell r="E142">
            <v>134.78</v>
          </cell>
          <cell r="F142">
            <v>1557.97</v>
          </cell>
          <cell r="G142">
            <v>1627.8600000000001</v>
          </cell>
          <cell r="H142">
            <v>1718.6626000000001</v>
          </cell>
          <cell r="I142">
            <v>1840.7446</v>
          </cell>
          <cell r="J142">
            <v>1944.2574</v>
          </cell>
          <cell r="K142">
            <v>2055.5070000000001</v>
          </cell>
          <cell r="L142">
            <v>2191.1869999999994</v>
          </cell>
          <cell r="M142">
            <v>2406.9171999999999</v>
          </cell>
          <cell r="N142">
            <v>2626.7208000000001</v>
          </cell>
          <cell r="O142">
            <v>2671.4782</v>
          </cell>
          <cell r="P142">
            <v>2778.7865999999999</v>
          </cell>
          <cell r="Q142">
            <v>2863.2746000000002</v>
          </cell>
          <cell r="R142">
            <v>2974.7042000000001</v>
          </cell>
        </row>
        <row r="143">
          <cell r="B143" t="str">
            <v>Anticorpo anti-NMDAR</v>
          </cell>
          <cell r="C143">
            <v>1</v>
          </cell>
          <cell r="D143" t="str">
            <v>1A</v>
          </cell>
          <cell r="E143">
            <v>98.05</v>
          </cell>
          <cell r="F143">
            <v>1135.575</v>
          </cell>
          <cell r="G143">
            <v>1187.0999999999999</v>
          </cell>
          <cell r="H143">
            <v>1253.2935</v>
          </cell>
          <cell r="I143">
            <v>1342.3184999999999</v>
          </cell>
          <cell r="J143">
            <v>1417.9164999999998</v>
          </cell>
          <cell r="K143">
            <v>1499.0474999999999</v>
          </cell>
          <cell r="L143">
            <v>1597.9974999999997</v>
          </cell>
          <cell r="M143">
            <v>1755.3269999999998</v>
          </cell>
          <cell r="N143">
            <v>1915.6279999999999</v>
          </cell>
          <cell r="O143">
            <v>1948.2645000000002</v>
          </cell>
          <cell r="P143">
            <v>2026.9234999999996</v>
          </cell>
          <cell r="Q143">
            <v>2089.3735000000001</v>
          </cell>
          <cell r="R143">
            <v>2170.6844999999998</v>
          </cell>
        </row>
        <row r="144">
          <cell r="B144" t="str">
            <v>Anticorpo anti-receptor de TSH (TRAB), dosagem</v>
          </cell>
          <cell r="C144">
            <v>0.25</v>
          </cell>
          <cell r="D144" t="str">
            <v>1A</v>
          </cell>
          <cell r="E144" t="str">
            <v>6,660</v>
          </cell>
          <cell r="F144">
            <v>78.59</v>
          </cell>
          <cell r="G144">
            <v>82.545000000000002</v>
          </cell>
          <cell r="H144">
            <v>87.132199999999997</v>
          </cell>
          <cell r="I144">
            <v>93.32119999999999</v>
          </cell>
          <cell r="J144">
            <v>98.652799999999999</v>
          </cell>
          <cell r="K144">
            <v>104.29649999999999</v>
          </cell>
          <cell r="L144">
            <v>111.1815</v>
          </cell>
          <cell r="M144">
            <v>122.1284</v>
          </cell>
          <cell r="N144">
            <v>133.2826</v>
          </cell>
          <cell r="O144">
            <v>135.5504</v>
          </cell>
          <cell r="P144">
            <v>141.2902</v>
          </cell>
          <cell r="Q144">
            <v>146.19120000000001</v>
          </cell>
          <cell r="R144">
            <v>151.87990000000002</v>
          </cell>
        </row>
        <row r="145">
          <cell r="B145" t="str">
            <v>Anticorpo anti-VGKC, dosagem</v>
          </cell>
          <cell r="C145">
            <v>1</v>
          </cell>
          <cell r="D145" t="str">
            <v>1A</v>
          </cell>
          <cell r="E145">
            <v>27.55</v>
          </cell>
          <cell r="F145">
            <v>324.82499999999999</v>
          </cell>
          <cell r="G145">
            <v>341.1</v>
          </cell>
          <cell r="H145">
            <v>360.05849999999998</v>
          </cell>
          <cell r="I145">
            <v>385.63349999999997</v>
          </cell>
          <cell r="J145">
            <v>407.6515</v>
          </cell>
          <cell r="K145">
            <v>430.97249999999997</v>
          </cell>
          <cell r="L145">
            <v>459.42249999999996</v>
          </cell>
          <cell r="M145">
            <v>504.65699999999998</v>
          </cell>
          <cell r="N145">
            <v>550.74800000000005</v>
          </cell>
          <cell r="O145">
            <v>560.11950000000002</v>
          </cell>
          <cell r="P145">
            <v>583.7885</v>
          </cell>
          <cell r="Q145">
            <v>603.93850000000009</v>
          </cell>
          <cell r="R145">
            <v>627.43950000000007</v>
          </cell>
        </row>
        <row r="146">
          <cell r="B146" t="str">
            <v>Anticorpo antivírus da hepatite E (total), pesquisa</v>
          </cell>
          <cell r="C146">
            <v>0.1</v>
          </cell>
          <cell r="D146" t="str">
            <v>1A</v>
          </cell>
          <cell r="E146" t="str">
            <v>3,294</v>
          </cell>
          <cell r="F146">
            <v>38.680999999999997</v>
          </cell>
          <cell r="G146">
            <v>40.577999999999996</v>
          </cell>
          <cell r="H146">
            <v>42.834980000000002</v>
          </cell>
          <cell r="I146">
            <v>45.877580000000002</v>
          </cell>
          <cell r="J146">
            <v>48.489020000000004</v>
          </cell>
          <cell r="K146">
            <v>51.263100000000001</v>
          </cell>
          <cell r="L146">
            <v>54.647099999999995</v>
          </cell>
          <cell r="M146">
            <v>60.027559999999994</v>
          </cell>
          <cell r="N146">
            <v>65.509839999999997</v>
          </cell>
          <cell r="O146">
            <v>66.624860000000012</v>
          </cell>
          <cell r="P146">
            <v>69.412179999999992</v>
          </cell>
          <cell r="Q146">
            <v>71.750579999999999</v>
          </cell>
          <cell r="R146">
            <v>74.542659999999998</v>
          </cell>
        </row>
        <row r="147">
          <cell r="B147" t="str">
            <v xml:space="preserve">Anticorpos anti peptídeo citrulinado cítrico </v>
          </cell>
          <cell r="C147">
            <v>0.5</v>
          </cell>
          <cell r="D147" t="str">
            <v>1A</v>
          </cell>
          <cell r="E147">
            <v>15.638999999999999</v>
          </cell>
          <cell r="F147">
            <v>183.8485</v>
          </cell>
          <cell r="G147">
            <v>192.91800000000001</v>
          </cell>
          <cell r="H147">
            <v>203.64613</v>
          </cell>
          <cell r="I147">
            <v>218.11122999999998</v>
          </cell>
          <cell r="J147">
            <v>230.53686999999999</v>
          </cell>
          <cell r="K147">
            <v>243.72584999999998</v>
          </cell>
          <cell r="L147">
            <v>259.81484999999998</v>
          </cell>
          <cell r="M147">
            <v>285.39585999999997</v>
          </cell>
          <cell r="N147">
            <v>311.46103999999997</v>
          </cell>
          <cell r="O147">
            <v>316.76191</v>
          </cell>
          <cell r="P147">
            <v>330.05032999999997</v>
          </cell>
          <cell r="Q147">
            <v>341.24373000000003</v>
          </cell>
          <cell r="R147">
            <v>354.52271000000002</v>
          </cell>
        </row>
        <row r="148">
          <cell r="B148" t="str">
            <v xml:space="preserve">Anticorpos anti tiroquinase músculo específico (anti-MUSK), dosagem </v>
          </cell>
          <cell r="C148">
            <v>1</v>
          </cell>
          <cell r="D148" t="str">
            <v>1A</v>
          </cell>
          <cell r="E148">
            <v>32.39</v>
          </cell>
          <cell r="F148">
            <v>380.48500000000001</v>
          </cell>
          <cell r="G148">
            <v>399.18</v>
          </cell>
          <cell r="H148">
            <v>421.38130000000001</v>
          </cell>
          <cell r="I148">
            <v>451.31229999999999</v>
          </cell>
          <cell r="J148">
            <v>477.00870000000003</v>
          </cell>
          <cell r="K148">
            <v>504.29849999999999</v>
          </cell>
          <cell r="L148">
            <v>537.58849999999995</v>
          </cell>
          <cell r="M148">
            <v>590.51859999999988</v>
          </cell>
          <cell r="N148">
            <v>644.45039999999995</v>
          </cell>
          <cell r="O148">
            <v>655.41910000000007</v>
          </cell>
          <cell r="P148">
            <v>682.86329999999998</v>
          </cell>
          <cell r="Q148">
            <v>705.91730000000007</v>
          </cell>
          <cell r="R148">
            <v>733.38710000000003</v>
          </cell>
        </row>
        <row r="149">
          <cell r="B149" t="str">
            <v>Anticorpos anti-CASPR2</v>
          </cell>
          <cell r="C149">
            <v>1</v>
          </cell>
          <cell r="D149" t="str">
            <v>1A</v>
          </cell>
          <cell r="E149">
            <v>50.66</v>
          </cell>
          <cell r="F149">
            <v>590.58999999999992</v>
          </cell>
          <cell r="G149">
            <v>618.41999999999996</v>
          </cell>
          <cell r="H149">
            <v>652.86219999999992</v>
          </cell>
          <cell r="I149">
            <v>699.23619999999994</v>
          </cell>
          <cell r="J149">
            <v>738.81779999999992</v>
          </cell>
          <cell r="K149">
            <v>781.08899999999994</v>
          </cell>
          <cell r="L149">
            <v>832.64899999999989</v>
          </cell>
          <cell r="M149">
            <v>914.62839999999983</v>
          </cell>
          <cell r="N149">
            <v>998.15759999999989</v>
          </cell>
          <cell r="O149">
            <v>1015.1554</v>
          </cell>
          <cell r="P149">
            <v>1056.8501999999999</v>
          </cell>
          <cell r="Q149">
            <v>1090.8661999999999</v>
          </cell>
          <cell r="R149">
            <v>1133.3173999999999</v>
          </cell>
        </row>
        <row r="150">
          <cell r="B150" t="str">
            <v>Anticorpos antidifteria</v>
          </cell>
          <cell r="C150">
            <v>1</v>
          </cell>
          <cell r="D150" t="str">
            <v>2C</v>
          </cell>
          <cell r="E150" t="str">
            <v>46,670</v>
          </cell>
          <cell r="F150">
            <v>586.70500000000004</v>
          </cell>
          <cell r="G150">
            <v>627.04</v>
          </cell>
          <cell r="H150">
            <v>662.30889999999999</v>
          </cell>
          <cell r="I150">
            <v>709.33190000000002</v>
          </cell>
          <cell r="J150">
            <v>749.04110000000003</v>
          </cell>
          <cell r="K150">
            <v>791.8805000000001</v>
          </cell>
          <cell r="L150">
            <v>844.14049999999997</v>
          </cell>
          <cell r="M150">
            <v>927.29579999999999</v>
          </cell>
          <cell r="N150">
            <v>1011.9912</v>
          </cell>
          <cell r="O150">
            <v>1029.1623</v>
          </cell>
          <cell r="P150">
            <v>1099.1449</v>
          </cell>
          <cell r="Q150">
            <v>1190.9668999999999</v>
          </cell>
          <cell r="R150">
            <v>1328.2163</v>
          </cell>
        </row>
        <row r="151">
          <cell r="B151" t="str">
            <v>Anticorpos antiendomisio - IgG, IgM, IgA (cada), dosagem</v>
          </cell>
          <cell r="C151">
            <v>0.1</v>
          </cell>
          <cell r="D151" t="str">
            <v>1A</v>
          </cell>
          <cell r="E151" t="str">
            <v>3,294</v>
          </cell>
          <cell r="F151">
            <v>38.680999999999997</v>
          </cell>
          <cell r="G151">
            <v>40.577999999999996</v>
          </cell>
          <cell r="H151">
            <v>42.834980000000002</v>
          </cell>
          <cell r="I151">
            <v>45.877580000000002</v>
          </cell>
          <cell r="J151">
            <v>48.489020000000004</v>
          </cell>
          <cell r="K151">
            <v>51.263100000000001</v>
          </cell>
          <cell r="L151">
            <v>54.647099999999995</v>
          </cell>
          <cell r="M151">
            <v>60.027559999999994</v>
          </cell>
          <cell r="N151">
            <v>65.509839999999997</v>
          </cell>
          <cell r="O151">
            <v>66.624860000000012</v>
          </cell>
          <cell r="P151">
            <v>69.412179999999992</v>
          </cell>
          <cell r="Q151">
            <v>71.750579999999999</v>
          </cell>
          <cell r="R151">
            <v>74.542659999999998</v>
          </cell>
        </row>
        <row r="152">
          <cell r="B152" t="str">
            <v>Anticorpos anti-GABAR</v>
          </cell>
          <cell r="C152">
            <v>1</v>
          </cell>
          <cell r="D152" t="str">
            <v>1A</v>
          </cell>
          <cell r="E152">
            <v>50.66</v>
          </cell>
          <cell r="F152">
            <v>590.58999999999992</v>
          </cell>
          <cell r="G152">
            <v>618.41999999999996</v>
          </cell>
          <cell r="H152">
            <v>652.86219999999992</v>
          </cell>
          <cell r="I152">
            <v>699.23619999999994</v>
          </cell>
          <cell r="J152">
            <v>738.81779999999992</v>
          </cell>
          <cell r="K152">
            <v>781.08899999999994</v>
          </cell>
          <cell r="L152">
            <v>832.64899999999989</v>
          </cell>
          <cell r="M152">
            <v>914.62839999999983</v>
          </cell>
          <cell r="N152">
            <v>998.15759999999989</v>
          </cell>
          <cell r="O152">
            <v>1015.1554</v>
          </cell>
          <cell r="P152">
            <v>1056.8501999999999</v>
          </cell>
          <cell r="Q152">
            <v>1090.8661999999999</v>
          </cell>
          <cell r="R152">
            <v>1133.3173999999999</v>
          </cell>
        </row>
        <row r="153">
          <cell r="B153" t="str">
            <v>Anticorpos anti-HMG-CoA redutase (anti-HMGCoAR), dosagem</v>
          </cell>
          <cell r="C153">
            <v>1</v>
          </cell>
          <cell r="D153" t="str">
            <v>1A</v>
          </cell>
          <cell r="E153">
            <v>60.77</v>
          </cell>
          <cell r="F153">
            <v>706.85500000000002</v>
          </cell>
          <cell r="G153">
            <v>739.74</v>
          </cell>
          <cell r="H153">
            <v>780.95590000000004</v>
          </cell>
          <cell r="I153">
            <v>836.4289</v>
          </cell>
          <cell r="J153">
            <v>883.69410000000005</v>
          </cell>
          <cell r="K153">
            <v>934.2555000000001</v>
          </cell>
          <cell r="L153">
            <v>995.92549999999994</v>
          </cell>
          <cell r="M153">
            <v>1093.9798000000001</v>
          </cell>
          <cell r="N153">
            <v>1193.8872000000001</v>
          </cell>
          <cell r="O153">
            <v>1214.2213000000002</v>
          </cell>
          <cell r="P153">
            <v>1263.8018999999999</v>
          </cell>
          <cell r="Q153">
            <v>1303.8839</v>
          </cell>
          <cell r="R153">
            <v>1354.6252999999999</v>
          </cell>
        </row>
        <row r="154">
          <cell r="B154" t="str">
            <v>Anticorpos anti-ilhota de langherans, dosagem</v>
          </cell>
          <cell r="C154">
            <v>0.1</v>
          </cell>
          <cell r="D154" t="str">
            <v>1A</v>
          </cell>
          <cell r="E154" t="str">
            <v>2,844</v>
          </cell>
          <cell r="F154">
            <v>33.505999999999993</v>
          </cell>
          <cell r="G154">
            <v>35.177999999999997</v>
          </cell>
          <cell r="H154">
            <v>37.133479999999999</v>
          </cell>
          <cell r="I154">
            <v>39.771079999999998</v>
          </cell>
          <cell r="J154">
            <v>42.040520000000001</v>
          </cell>
          <cell r="K154">
            <v>44.445599999999999</v>
          </cell>
          <cell r="L154">
            <v>47.379599999999989</v>
          </cell>
          <cell r="M154">
            <v>52.04455999999999</v>
          </cell>
          <cell r="N154">
            <v>56.797839999999994</v>
          </cell>
          <cell r="O154">
            <v>57.764359999999996</v>
          </cell>
          <cell r="P154">
            <v>60.200679999999998</v>
          </cell>
          <cell r="Q154">
            <v>62.269080000000002</v>
          </cell>
          <cell r="R154">
            <v>64.692160000000001</v>
          </cell>
        </row>
        <row r="155">
          <cell r="B155" t="str">
            <v>Anticorpos anti-influenza A,  IgG, pesquisa e/ou dosagem</v>
          </cell>
          <cell r="C155">
            <v>0.04</v>
          </cell>
          <cell r="D155" t="str">
            <v>1A</v>
          </cell>
          <cell r="E155" t="str">
            <v>1,800</v>
          </cell>
          <cell r="F155">
            <v>21.02</v>
          </cell>
          <cell r="G155">
            <v>22.020000000000003</v>
          </cell>
          <cell r="H155">
            <v>23.246000000000002</v>
          </cell>
          <cell r="I155">
            <v>24.897200000000002</v>
          </cell>
          <cell r="J155">
            <v>26.308399999999999</v>
          </cell>
          <cell r="K155">
            <v>27.813600000000001</v>
          </cell>
          <cell r="L155">
            <v>29.649599999999996</v>
          </cell>
          <cell r="M155">
            <v>32.568799999999996</v>
          </cell>
          <cell r="N155">
            <v>35.543199999999999</v>
          </cell>
          <cell r="O155">
            <v>36.148400000000002</v>
          </cell>
          <cell r="P155">
            <v>37.639599999999994</v>
          </cell>
          <cell r="Q155">
            <v>38.864400000000003</v>
          </cell>
          <cell r="R155">
            <v>40.376800000000003</v>
          </cell>
        </row>
        <row r="156">
          <cell r="B156" t="str">
            <v>Anticorpos anti-influenza A,  IgM, pesquisa e/ou dosagem</v>
          </cell>
          <cell r="C156">
            <v>0.04</v>
          </cell>
          <cell r="D156" t="str">
            <v>1A</v>
          </cell>
          <cell r="E156" t="str">
            <v>2,484</v>
          </cell>
          <cell r="F156">
            <v>28.885999999999999</v>
          </cell>
          <cell r="G156">
            <v>30.228000000000002</v>
          </cell>
          <cell r="H156">
            <v>31.912280000000003</v>
          </cell>
          <cell r="I156">
            <v>34.179080000000006</v>
          </cell>
          <cell r="J156">
            <v>36.110120000000002</v>
          </cell>
          <cell r="K156">
            <v>38.176200000000001</v>
          </cell>
          <cell r="L156">
            <v>40.696199999999997</v>
          </cell>
          <cell r="M156">
            <v>44.702959999999997</v>
          </cell>
          <cell r="N156">
            <v>48.785440000000001</v>
          </cell>
          <cell r="O156">
            <v>49.616360000000007</v>
          </cell>
          <cell r="P156">
            <v>51.641079999999995</v>
          </cell>
          <cell r="Q156">
            <v>53.27628</v>
          </cell>
          <cell r="R156">
            <v>55.349560000000004</v>
          </cell>
        </row>
        <row r="157">
          <cell r="B157" t="str">
            <v>Anticorpos anti-influenza B, IgG, dosagem</v>
          </cell>
          <cell r="C157">
            <v>0.04</v>
          </cell>
          <cell r="D157" t="str">
            <v>1A</v>
          </cell>
          <cell r="E157" t="str">
            <v>1,800</v>
          </cell>
          <cell r="F157">
            <v>21.02</v>
          </cell>
          <cell r="G157">
            <v>22.020000000000003</v>
          </cell>
          <cell r="H157">
            <v>23.246000000000002</v>
          </cell>
          <cell r="I157">
            <v>24.897200000000002</v>
          </cell>
          <cell r="J157">
            <v>26.308399999999999</v>
          </cell>
          <cell r="K157">
            <v>27.813600000000001</v>
          </cell>
          <cell r="L157">
            <v>29.649599999999996</v>
          </cell>
          <cell r="M157">
            <v>32.568799999999996</v>
          </cell>
          <cell r="N157">
            <v>35.543199999999999</v>
          </cell>
          <cell r="O157">
            <v>36.148400000000002</v>
          </cell>
          <cell r="P157">
            <v>37.639599999999994</v>
          </cell>
          <cell r="Q157">
            <v>38.864400000000003</v>
          </cell>
          <cell r="R157">
            <v>40.376800000000003</v>
          </cell>
        </row>
        <row r="158">
          <cell r="B158" t="str">
            <v>Anticorpos anti-influenza B, IgM, dosagem</v>
          </cell>
          <cell r="C158">
            <v>0.04</v>
          </cell>
          <cell r="D158" t="str">
            <v>1A</v>
          </cell>
          <cell r="E158" t="str">
            <v>2,484</v>
          </cell>
          <cell r="F158">
            <v>28.885999999999999</v>
          </cell>
          <cell r="G158">
            <v>30.228000000000002</v>
          </cell>
          <cell r="H158">
            <v>31.912280000000003</v>
          </cell>
          <cell r="I158">
            <v>34.179080000000006</v>
          </cell>
          <cell r="J158">
            <v>36.110120000000002</v>
          </cell>
          <cell r="K158">
            <v>38.176200000000001</v>
          </cell>
          <cell r="L158">
            <v>40.696199999999997</v>
          </cell>
          <cell r="M158">
            <v>44.702959999999997</v>
          </cell>
          <cell r="N158">
            <v>48.785440000000001</v>
          </cell>
          <cell r="O158">
            <v>49.616360000000007</v>
          </cell>
          <cell r="P158">
            <v>51.641079999999995</v>
          </cell>
          <cell r="Q158">
            <v>53.27628</v>
          </cell>
          <cell r="R158">
            <v>55.349560000000004</v>
          </cell>
        </row>
        <row r="159">
          <cell r="B159" t="str">
            <v>Anticorpos antiinsulina, dosagem</v>
          </cell>
          <cell r="C159">
            <v>0.04</v>
          </cell>
          <cell r="D159" t="str">
            <v>1A</v>
          </cell>
          <cell r="E159" t="str">
            <v>2,484</v>
          </cell>
          <cell r="F159">
            <v>28.885999999999999</v>
          </cell>
          <cell r="G159">
            <v>30.228000000000002</v>
          </cell>
          <cell r="H159">
            <v>31.912280000000003</v>
          </cell>
          <cell r="I159">
            <v>34.179080000000006</v>
          </cell>
          <cell r="J159">
            <v>36.110120000000002</v>
          </cell>
          <cell r="K159">
            <v>38.176200000000001</v>
          </cell>
          <cell r="L159">
            <v>40.696199999999997</v>
          </cell>
          <cell r="M159">
            <v>44.702959999999997</v>
          </cell>
          <cell r="N159">
            <v>48.785440000000001</v>
          </cell>
          <cell r="O159">
            <v>49.616360000000007</v>
          </cell>
          <cell r="P159">
            <v>51.641079999999995</v>
          </cell>
          <cell r="Q159">
            <v>53.27628</v>
          </cell>
          <cell r="R159">
            <v>55.349560000000004</v>
          </cell>
        </row>
        <row r="160">
          <cell r="B160" t="str">
            <v>Anticorpos anti-LGI1, dosagem sangue</v>
          </cell>
          <cell r="C160">
            <v>1</v>
          </cell>
          <cell r="D160" t="str">
            <v>1A</v>
          </cell>
          <cell r="E160">
            <v>50.66</v>
          </cell>
          <cell r="F160">
            <v>590.58999999999992</v>
          </cell>
          <cell r="G160">
            <v>618.41999999999996</v>
          </cell>
          <cell r="H160">
            <v>652.86219999999992</v>
          </cell>
          <cell r="I160">
            <v>699.23619999999994</v>
          </cell>
          <cell r="J160">
            <v>738.81779999999992</v>
          </cell>
          <cell r="K160">
            <v>781.08899999999994</v>
          </cell>
          <cell r="L160">
            <v>832.64899999999989</v>
          </cell>
          <cell r="M160">
            <v>914.62839999999983</v>
          </cell>
          <cell r="N160">
            <v>998.15759999999989</v>
          </cell>
          <cell r="O160">
            <v>1015.1554</v>
          </cell>
          <cell r="P160">
            <v>1056.8501999999999</v>
          </cell>
          <cell r="Q160">
            <v>1090.8661999999999</v>
          </cell>
          <cell r="R160">
            <v>1133.3173999999999</v>
          </cell>
        </row>
        <row r="161">
          <cell r="B161" t="str">
            <v>Anticorpos antiplaquetários, citometria de fluxo</v>
          </cell>
          <cell r="C161">
            <v>0.75</v>
          </cell>
          <cell r="D161" t="str">
            <v>1A</v>
          </cell>
          <cell r="E161" t="str">
            <v>3,654</v>
          </cell>
          <cell r="F161">
            <v>48.021000000000001</v>
          </cell>
          <cell r="G161">
            <v>51.722999999999999</v>
          </cell>
          <cell r="H161">
            <v>54.54618</v>
          </cell>
          <cell r="I161">
            <v>58.419780000000003</v>
          </cell>
          <cell r="J161">
            <v>62.006820000000005</v>
          </cell>
          <cell r="K161">
            <v>65.550600000000003</v>
          </cell>
          <cell r="L161">
            <v>69.879599999999996</v>
          </cell>
          <cell r="M161">
            <v>76.761959999999988</v>
          </cell>
          <cell r="N161">
            <v>83.776439999999994</v>
          </cell>
          <cell r="O161">
            <v>85.192260000000005</v>
          </cell>
          <cell r="P161">
            <v>89.677379999999985</v>
          </cell>
          <cell r="Q161">
            <v>94.584779999999995</v>
          </cell>
          <cell r="R161">
            <v>98.263559999999998</v>
          </cell>
        </row>
        <row r="162">
          <cell r="B162" t="str">
            <v>Anticorpos antipneumococos</v>
          </cell>
          <cell r="C162">
            <v>0.5</v>
          </cell>
          <cell r="D162" t="str">
            <v>1A</v>
          </cell>
          <cell r="E162" t="str">
            <v>13,729</v>
          </cell>
          <cell r="F162">
            <v>161.8835</v>
          </cell>
          <cell r="G162">
            <v>169.99799999999999</v>
          </cell>
          <cell r="H162">
            <v>179.44642999999999</v>
          </cell>
          <cell r="I162">
            <v>192.19252999999998</v>
          </cell>
          <cell r="J162">
            <v>203.16657000000001</v>
          </cell>
          <cell r="K162">
            <v>214.78934999999998</v>
          </cell>
          <cell r="L162">
            <v>228.96834999999996</v>
          </cell>
          <cell r="M162">
            <v>251.51245999999998</v>
          </cell>
          <cell r="N162">
            <v>274.48343999999997</v>
          </cell>
          <cell r="O162">
            <v>279.15400999999997</v>
          </cell>
          <cell r="P162">
            <v>290.95263</v>
          </cell>
          <cell r="Q162">
            <v>301.00002999999998</v>
          </cell>
          <cell r="R162">
            <v>312.71280999999999</v>
          </cell>
        </row>
        <row r="163">
          <cell r="B163" t="str">
            <v>Anticorpos antitétano</v>
          </cell>
          <cell r="C163">
            <v>0.5</v>
          </cell>
          <cell r="D163" t="str">
            <v>1A</v>
          </cell>
          <cell r="E163" t="str">
            <v>6,570</v>
          </cell>
          <cell r="F163">
            <v>79.555000000000007</v>
          </cell>
          <cell r="G163">
            <v>84.09</v>
          </cell>
          <cell r="H163">
            <v>88.741900000000001</v>
          </cell>
          <cell r="I163">
            <v>95.044900000000013</v>
          </cell>
          <cell r="J163">
            <v>100.57810000000001</v>
          </cell>
          <cell r="K163">
            <v>106.33050000000001</v>
          </cell>
          <cell r="L163">
            <v>113.3505</v>
          </cell>
          <cell r="M163">
            <v>124.51179999999999</v>
          </cell>
          <cell r="N163">
            <v>135.8852</v>
          </cell>
          <cell r="O163">
            <v>138.19330000000002</v>
          </cell>
          <cell r="P163">
            <v>144.40789999999998</v>
          </cell>
          <cell r="Q163">
            <v>150.15989999999999</v>
          </cell>
          <cell r="R163">
            <v>156.00230000000002</v>
          </cell>
        </row>
        <row r="164">
          <cell r="B164" t="str">
            <v>Anticorpos antitireóide (tireoglobulina), dosagem</v>
          </cell>
          <cell r="C164">
            <v>0.04</v>
          </cell>
          <cell r="D164" t="str">
            <v>1A</v>
          </cell>
          <cell r="E164" t="str">
            <v>3,900</v>
          </cell>
          <cell r="F164">
            <v>45.17</v>
          </cell>
          <cell r="G164">
            <v>47.22</v>
          </cell>
          <cell r="H164">
            <v>49.852999999999994</v>
          </cell>
          <cell r="I164">
            <v>53.394200000000005</v>
          </cell>
          <cell r="J164">
            <v>56.401400000000002</v>
          </cell>
          <cell r="K164">
            <v>59.628599999999999</v>
          </cell>
          <cell r="L164">
            <v>63.564599999999992</v>
          </cell>
          <cell r="M164">
            <v>69.822799999999987</v>
          </cell>
          <cell r="N164">
            <v>76.19919999999999</v>
          </cell>
          <cell r="O164">
            <v>77.497399999999999</v>
          </cell>
          <cell r="P164">
            <v>80.626599999999996</v>
          </cell>
          <cell r="Q164">
            <v>83.111400000000003</v>
          </cell>
          <cell r="R164">
            <v>86.345799999999997</v>
          </cell>
        </row>
        <row r="165">
          <cell r="B165" t="str">
            <v>Anticorpos Beta 2 glicoproteína I - IgG/IgM/IgA</v>
          </cell>
          <cell r="C165">
            <v>1</v>
          </cell>
          <cell r="D165" t="str">
            <v>1A</v>
          </cell>
          <cell r="E165">
            <v>29.36</v>
          </cell>
          <cell r="F165">
            <v>345.64</v>
          </cell>
          <cell r="G165">
            <v>362.82</v>
          </cell>
          <cell r="H165">
            <v>382.99119999999999</v>
          </cell>
          <cell r="I165">
            <v>410.1952</v>
          </cell>
          <cell r="J165">
            <v>433.58879999999999</v>
          </cell>
          <cell r="K165">
            <v>458.39399999999995</v>
          </cell>
          <cell r="L165">
            <v>488.65399999999994</v>
          </cell>
          <cell r="M165">
            <v>536.76639999999986</v>
          </cell>
          <cell r="N165">
            <v>585.78959999999995</v>
          </cell>
          <cell r="O165">
            <v>595.75839999999994</v>
          </cell>
          <cell r="P165">
            <v>620.83920000000001</v>
          </cell>
          <cell r="Q165">
            <v>642.0752</v>
          </cell>
          <cell r="R165">
            <v>667.06039999999996</v>
          </cell>
        </row>
        <row r="166">
          <cell r="B166" t="str">
            <v>Anticorpos eritrocitários naturais e imunes - titulagem</v>
          </cell>
          <cell r="C166">
            <v>0.1</v>
          </cell>
          <cell r="D166" t="str">
            <v>1A</v>
          </cell>
          <cell r="E166" t="str">
            <v>1,590</v>
          </cell>
          <cell r="F166">
            <v>19.085000000000001</v>
          </cell>
          <cell r="G166">
            <v>20.130000000000003</v>
          </cell>
          <cell r="H166">
            <v>21.245300000000004</v>
          </cell>
          <cell r="I166">
            <v>22.754300000000001</v>
          </cell>
          <cell r="J166">
            <v>24.070700000000002</v>
          </cell>
          <cell r="K166">
            <v>25.447500000000005</v>
          </cell>
          <cell r="L166">
            <v>27.127500000000001</v>
          </cell>
          <cell r="M166">
            <v>29.798599999999997</v>
          </cell>
          <cell r="N166">
            <v>32.520400000000002</v>
          </cell>
          <cell r="O166">
            <v>33.073100000000004</v>
          </cell>
          <cell r="P166">
            <v>34.531300000000002</v>
          </cell>
          <cell r="Q166">
            <v>35.847300000000004</v>
          </cell>
          <cell r="R166">
            <v>37.242100000000001</v>
          </cell>
        </row>
        <row r="167">
          <cell r="B167" t="str">
            <v>Anticorpos irregulares, pesquisa (meio salino a temperatura ambiente e 37º e teste indireto de coombs)</v>
          </cell>
          <cell r="C167">
            <v>0.04</v>
          </cell>
          <cell r="D167" t="str">
            <v>1A</v>
          </cell>
          <cell r="E167" t="str">
            <v>0,837</v>
          </cell>
          <cell r="F167">
            <v>9.9454999999999991</v>
          </cell>
          <cell r="G167">
            <v>10.464</v>
          </cell>
          <cell r="H167">
            <v>11.044789999999999</v>
          </cell>
          <cell r="I167">
            <v>11.829289999999999</v>
          </cell>
          <cell r="J167">
            <v>12.508609999999999</v>
          </cell>
          <cell r="K167">
            <v>13.22415</v>
          </cell>
          <cell r="L167">
            <v>14.097149999999997</v>
          </cell>
          <cell r="M167">
            <v>15.48518</v>
          </cell>
          <cell r="N167">
            <v>16.899519999999999</v>
          </cell>
          <cell r="O167">
            <v>17.18693</v>
          </cell>
          <cell r="P167">
            <v>17.92699</v>
          </cell>
          <cell r="Q167">
            <v>18.573990000000002</v>
          </cell>
          <cell r="R167">
            <v>19.296729999999997</v>
          </cell>
        </row>
        <row r="168">
          <cell r="B168" t="str">
            <v>Anticorpos irregulares, pesquisa e/ou dosagem</v>
          </cell>
          <cell r="C168">
            <v>0.1</v>
          </cell>
          <cell r="D168" t="str">
            <v>1A</v>
          </cell>
          <cell r="E168" t="str">
            <v>3,204</v>
          </cell>
          <cell r="F168">
            <v>37.646000000000001</v>
          </cell>
          <cell r="G168">
            <v>39.497999999999998</v>
          </cell>
          <cell r="H168">
            <v>41.694680000000005</v>
          </cell>
          <cell r="I168">
            <v>44.656280000000002</v>
          </cell>
          <cell r="J168">
            <v>47.199320000000007</v>
          </cell>
          <cell r="K168">
            <v>49.899600000000007</v>
          </cell>
          <cell r="L168">
            <v>53.193599999999996</v>
          </cell>
          <cell r="M168">
            <v>58.430959999999999</v>
          </cell>
          <cell r="N168">
            <v>63.767440000000001</v>
          </cell>
          <cell r="O168">
            <v>64.852760000000004</v>
          </cell>
          <cell r="P168">
            <v>67.569879999999998</v>
          </cell>
          <cell r="Q168">
            <v>69.854280000000003</v>
          </cell>
          <cell r="R168">
            <v>72.57256000000001</v>
          </cell>
        </row>
        <row r="169">
          <cell r="B169" t="str">
            <v>Anticorpos naturais - isoaglutininas, pesquisas</v>
          </cell>
          <cell r="C169">
            <v>0.04</v>
          </cell>
          <cell r="D169" t="str">
            <v>1A</v>
          </cell>
          <cell r="E169" t="str">
            <v>1,350</v>
          </cell>
          <cell r="F169">
            <v>15.845000000000001</v>
          </cell>
          <cell r="G169">
            <v>16.620000000000005</v>
          </cell>
          <cell r="H169">
            <v>17.544500000000003</v>
          </cell>
          <cell r="I169">
            <v>18.790700000000001</v>
          </cell>
          <cell r="J169">
            <v>19.8599</v>
          </cell>
          <cell r="K169">
            <v>20.996100000000002</v>
          </cell>
          <cell r="L169">
            <v>22.382099999999998</v>
          </cell>
          <cell r="M169">
            <v>24.585799999999999</v>
          </cell>
          <cell r="N169">
            <v>26.831199999999999</v>
          </cell>
          <cell r="O169">
            <v>27.2879</v>
          </cell>
          <cell r="P169">
            <v>28.428100000000001</v>
          </cell>
          <cell r="Q169">
            <v>29.382900000000003</v>
          </cell>
          <cell r="R169">
            <v>30.526300000000006</v>
          </cell>
        </row>
        <row r="170">
          <cell r="B170" t="str">
            <v>Anticorpos naturais - isoaglutininas, titulagem</v>
          </cell>
          <cell r="C170">
            <v>0.04</v>
          </cell>
          <cell r="D170" t="str">
            <v>1A</v>
          </cell>
          <cell r="E170" t="str">
            <v>1,350</v>
          </cell>
          <cell r="F170">
            <v>15.845000000000001</v>
          </cell>
          <cell r="G170">
            <v>16.620000000000005</v>
          </cell>
          <cell r="H170">
            <v>17.544500000000003</v>
          </cell>
          <cell r="I170">
            <v>18.790700000000001</v>
          </cell>
          <cell r="J170">
            <v>19.8599</v>
          </cell>
          <cell r="K170">
            <v>20.996100000000002</v>
          </cell>
          <cell r="L170">
            <v>22.382099999999998</v>
          </cell>
          <cell r="M170">
            <v>24.585799999999999</v>
          </cell>
          <cell r="N170">
            <v>26.831199999999999</v>
          </cell>
          <cell r="O170">
            <v>27.2879</v>
          </cell>
          <cell r="P170">
            <v>28.428100000000001</v>
          </cell>
          <cell r="Q170">
            <v>29.382900000000003</v>
          </cell>
          <cell r="R170">
            <v>30.526300000000006</v>
          </cell>
        </row>
        <row r="171">
          <cell r="B171" t="str">
            <v>Anticortex supra-renal, pesquisa e/ou dosagem</v>
          </cell>
          <cell r="C171">
            <v>0.1</v>
          </cell>
          <cell r="D171" t="str">
            <v>1A</v>
          </cell>
          <cell r="E171" t="str">
            <v>4,050</v>
          </cell>
          <cell r="F171">
            <v>47.374999999999993</v>
          </cell>
          <cell r="G171">
            <v>49.649999999999991</v>
          </cell>
          <cell r="H171">
            <v>52.413499999999999</v>
          </cell>
          <cell r="I171">
            <v>56.136499999999998</v>
          </cell>
          <cell r="J171">
            <v>59.322499999999998</v>
          </cell>
          <cell r="K171">
            <v>62.716500000000003</v>
          </cell>
          <cell r="L171">
            <v>66.856499999999983</v>
          </cell>
          <cell r="M171">
            <v>73.438999999999993</v>
          </cell>
          <cell r="N171">
            <v>80.146000000000001</v>
          </cell>
          <cell r="O171">
            <v>81.510500000000008</v>
          </cell>
          <cell r="P171">
            <v>84.887499999999989</v>
          </cell>
          <cell r="Q171">
            <v>87.679500000000004</v>
          </cell>
          <cell r="R171">
            <v>91.091499999999996</v>
          </cell>
        </row>
        <row r="172">
          <cell r="B172" t="str">
            <v>Antidesoxiribonuclease B, neutralização quantitativa</v>
          </cell>
          <cell r="C172">
            <v>0.25</v>
          </cell>
          <cell r="D172" t="str">
            <v>1A</v>
          </cell>
          <cell r="E172" t="str">
            <v>4,100</v>
          </cell>
          <cell r="F172">
            <v>49.15</v>
          </cell>
          <cell r="G172">
            <v>51.824999999999996</v>
          </cell>
          <cell r="H172">
            <v>54.696999999999996</v>
          </cell>
          <cell r="I172">
            <v>58.581999999999994</v>
          </cell>
          <cell r="J172">
            <v>61.967999999999989</v>
          </cell>
          <cell r="K172">
            <v>65.512499999999989</v>
          </cell>
          <cell r="L172">
            <v>69.837499999999991</v>
          </cell>
          <cell r="M172">
            <v>76.713999999999984</v>
          </cell>
          <cell r="N172">
            <v>83.720999999999989</v>
          </cell>
          <cell r="O172">
            <v>85.144000000000005</v>
          </cell>
          <cell r="P172">
            <v>88.886999999999986</v>
          </cell>
          <cell r="Q172">
            <v>92.251999999999995</v>
          </cell>
          <cell r="R172">
            <v>95.841499999999996</v>
          </cell>
        </row>
        <row r="173">
          <cell r="B173" t="str">
            <v>Anti-DMP, pesquisa e/ou dosagem</v>
          </cell>
          <cell r="C173">
            <v>0.04</v>
          </cell>
          <cell r="D173" t="str">
            <v>1A</v>
          </cell>
          <cell r="E173" t="str">
            <v>1,800</v>
          </cell>
          <cell r="F173">
            <v>21.02</v>
          </cell>
          <cell r="G173">
            <v>22.020000000000003</v>
          </cell>
          <cell r="H173">
            <v>23.246000000000002</v>
          </cell>
          <cell r="I173">
            <v>24.897200000000002</v>
          </cell>
          <cell r="J173">
            <v>26.308399999999999</v>
          </cell>
          <cell r="K173">
            <v>27.813600000000001</v>
          </cell>
          <cell r="L173">
            <v>29.649599999999996</v>
          </cell>
          <cell r="M173">
            <v>32.568799999999996</v>
          </cell>
          <cell r="N173">
            <v>35.543199999999999</v>
          </cell>
          <cell r="O173">
            <v>36.148400000000002</v>
          </cell>
          <cell r="P173">
            <v>37.639599999999994</v>
          </cell>
          <cell r="Q173">
            <v>38.864400000000003</v>
          </cell>
          <cell r="R173">
            <v>40.376800000000003</v>
          </cell>
        </row>
        <row r="174">
          <cell r="B174" t="str">
            <v>Anti-DNA, pesquisa e/ou dosagem</v>
          </cell>
          <cell r="C174">
            <v>0.04</v>
          </cell>
          <cell r="D174" t="str">
            <v>1A</v>
          </cell>
          <cell r="E174" t="str">
            <v>1,413</v>
          </cell>
          <cell r="F174">
            <v>16.569500000000001</v>
          </cell>
          <cell r="G174">
            <v>17.376000000000001</v>
          </cell>
          <cell r="H174">
            <v>18.34271</v>
          </cell>
          <cell r="I174">
            <v>19.645610000000001</v>
          </cell>
          <cell r="J174">
            <v>20.762689999999999</v>
          </cell>
          <cell r="K174">
            <v>21.950550000000003</v>
          </cell>
          <cell r="L174">
            <v>23.399549999999998</v>
          </cell>
          <cell r="M174">
            <v>25.703419999999998</v>
          </cell>
          <cell r="N174">
            <v>28.050879999999999</v>
          </cell>
          <cell r="O174">
            <v>28.528370000000002</v>
          </cell>
          <cell r="P174">
            <v>29.71771</v>
          </cell>
          <cell r="Q174">
            <v>30.710310000000003</v>
          </cell>
          <cell r="R174">
            <v>31.905370000000005</v>
          </cell>
        </row>
        <row r="175">
          <cell r="B175" t="str">
            <v>Antiescleroderma (SCL 70), pesquisa</v>
          </cell>
          <cell r="C175">
            <v>0.04</v>
          </cell>
          <cell r="D175" t="str">
            <v>1A</v>
          </cell>
          <cell r="E175" t="str">
            <v>1,800</v>
          </cell>
          <cell r="F175">
            <v>21.02</v>
          </cell>
          <cell r="G175">
            <v>22.020000000000003</v>
          </cell>
          <cell r="H175">
            <v>23.246000000000002</v>
          </cell>
          <cell r="I175">
            <v>24.897200000000002</v>
          </cell>
          <cell r="J175">
            <v>26.308399999999999</v>
          </cell>
          <cell r="K175">
            <v>27.813600000000001</v>
          </cell>
          <cell r="L175">
            <v>29.649599999999996</v>
          </cell>
          <cell r="M175">
            <v>32.568799999999996</v>
          </cell>
          <cell r="N175">
            <v>35.543199999999999</v>
          </cell>
          <cell r="O175">
            <v>36.148400000000002</v>
          </cell>
          <cell r="P175">
            <v>37.639599999999994</v>
          </cell>
          <cell r="Q175">
            <v>38.864400000000003</v>
          </cell>
          <cell r="R175">
            <v>40.376800000000003</v>
          </cell>
        </row>
        <row r="176">
          <cell r="B176" t="str">
            <v>Antifígado (glomérulo, tub. Renal corte rim de rato), IFI, pesquisa</v>
          </cell>
          <cell r="C176">
            <v>0.04</v>
          </cell>
          <cell r="D176" t="str">
            <v>1A</v>
          </cell>
          <cell r="E176" t="str">
            <v>8,532</v>
          </cell>
          <cell r="F176">
            <v>98.437999999999988</v>
          </cell>
          <cell r="G176">
            <v>102.804</v>
          </cell>
          <cell r="H176">
            <v>108.54044</v>
          </cell>
          <cell r="I176">
            <v>116.25044</v>
          </cell>
          <cell r="J176">
            <v>122.77795999999999</v>
          </cell>
          <cell r="K176">
            <v>129.80340000000001</v>
          </cell>
          <cell r="L176">
            <v>138.37139999999999</v>
          </cell>
          <cell r="M176">
            <v>151.99447999999998</v>
          </cell>
          <cell r="N176">
            <v>165.87472</v>
          </cell>
          <cell r="O176">
            <v>168.70148</v>
          </cell>
          <cell r="P176">
            <v>175.44363999999999</v>
          </cell>
          <cell r="Q176">
            <v>180.70764</v>
          </cell>
          <cell r="R176">
            <v>187.74027999999998</v>
          </cell>
        </row>
        <row r="177">
          <cell r="B177" t="str">
            <v>Antifungigrama</v>
          </cell>
          <cell r="C177">
            <v>0.5</v>
          </cell>
          <cell r="D177" t="str">
            <v>1A</v>
          </cell>
          <cell r="E177" t="str">
            <v>5,600</v>
          </cell>
          <cell r="F177">
            <v>68.399999999999991</v>
          </cell>
          <cell r="G177">
            <v>72.449999999999989</v>
          </cell>
          <cell r="H177">
            <v>76.451999999999998</v>
          </cell>
          <cell r="I177">
            <v>81.881999999999991</v>
          </cell>
          <cell r="J177">
            <v>86.677999999999997</v>
          </cell>
          <cell r="K177">
            <v>91.635000000000005</v>
          </cell>
          <cell r="L177">
            <v>97.684999999999988</v>
          </cell>
          <cell r="M177">
            <v>107.30399999999997</v>
          </cell>
          <cell r="N177">
            <v>117.10599999999999</v>
          </cell>
          <cell r="O177">
            <v>119.09399999999999</v>
          </cell>
          <cell r="P177">
            <v>124.55199999999999</v>
          </cell>
          <cell r="Q177">
            <v>129.72199999999998</v>
          </cell>
          <cell r="R177">
            <v>134.76899999999998</v>
          </cell>
        </row>
        <row r="178">
          <cell r="B178" t="str">
            <v>Antigenemia para diagnóstico de CMV pós-transplante</v>
          </cell>
          <cell r="C178">
            <v>0.25</v>
          </cell>
          <cell r="D178" t="str">
            <v>1A</v>
          </cell>
          <cell r="E178" t="str">
            <v>25,245</v>
          </cell>
          <cell r="F178">
            <v>292.3175</v>
          </cell>
          <cell r="G178">
            <v>305.565</v>
          </cell>
          <cell r="H178">
            <v>322.60415</v>
          </cell>
          <cell r="I178">
            <v>345.51965000000001</v>
          </cell>
          <cell r="J178">
            <v>364.97584999999998</v>
          </cell>
          <cell r="K178">
            <v>385.85925000000003</v>
          </cell>
          <cell r="L178">
            <v>411.32925</v>
          </cell>
          <cell r="M178">
            <v>451.8263</v>
          </cell>
          <cell r="N178">
            <v>493.08820000000003</v>
          </cell>
          <cell r="O178">
            <v>501.48905000000008</v>
          </cell>
          <cell r="P178">
            <v>521.72514999999999</v>
          </cell>
          <cell r="Q178">
            <v>537.77715000000001</v>
          </cell>
          <cell r="R178">
            <v>558.70555000000002</v>
          </cell>
        </row>
        <row r="179">
          <cell r="B179" t="str">
            <v>Antígeno Austrália (HBSAG), pesquisa</v>
          </cell>
          <cell r="C179">
            <v>0.04</v>
          </cell>
          <cell r="D179" t="str">
            <v>1A</v>
          </cell>
          <cell r="E179" t="str">
            <v>2,600</v>
          </cell>
          <cell r="F179">
            <v>30.220000000000002</v>
          </cell>
          <cell r="G179">
            <v>31.620000000000005</v>
          </cell>
          <cell r="H179">
            <v>33.381999999999998</v>
          </cell>
          <cell r="I179">
            <v>35.753200000000007</v>
          </cell>
          <cell r="J179">
            <v>37.772400000000005</v>
          </cell>
          <cell r="K179">
            <v>39.933599999999998</v>
          </cell>
          <cell r="L179">
            <v>42.569599999999994</v>
          </cell>
          <cell r="M179">
            <v>46.760799999999996</v>
          </cell>
          <cell r="N179">
            <v>51.031199999999998</v>
          </cell>
          <cell r="O179">
            <v>51.900400000000005</v>
          </cell>
          <cell r="P179">
            <v>54.015599999999999</v>
          </cell>
          <cell r="Q179">
            <v>55.720400000000005</v>
          </cell>
          <cell r="R179">
            <v>57.888800000000003</v>
          </cell>
        </row>
        <row r="180">
          <cell r="B180" t="str">
            <v>Antígeno carcinoembriogênico (CEA), dosagem</v>
          </cell>
          <cell r="C180">
            <v>0.1</v>
          </cell>
          <cell r="D180" t="str">
            <v>1A</v>
          </cell>
          <cell r="E180" t="str">
            <v>3,294</v>
          </cell>
          <cell r="F180">
            <v>38.680999999999997</v>
          </cell>
          <cell r="G180">
            <v>40.577999999999996</v>
          </cell>
          <cell r="H180">
            <v>42.834980000000002</v>
          </cell>
          <cell r="I180">
            <v>45.877580000000002</v>
          </cell>
          <cell r="J180">
            <v>48.489020000000004</v>
          </cell>
          <cell r="K180">
            <v>51.263100000000001</v>
          </cell>
          <cell r="L180">
            <v>54.647099999999995</v>
          </cell>
          <cell r="M180">
            <v>60.027559999999994</v>
          </cell>
          <cell r="N180">
            <v>65.509839999999997</v>
          </cell>
          <cell r="O180">
            <v>66.624860000000012</v>
          </cell>
          <cell r="P180">
            <v>69.412179999999992</v>
          </cell>
          <cell r="Q180">
            <v>71.750579999999999</v>
          </cell>
          <cell r="R180">
            <v>74.542659999999998</v>
          </cell>
        </row>
        <row r="181">
          <cell r="B181" t="str">
            <v>Antígeno específico prostático livre (PSA livre), dosagem</v>
          </cell>
          <cell r="C181">
            <v>0.04</v>
          </cell>
          <cell r="D181" t="str">
            <v>1A</v>
          </cell>
          <cell r="E181" t="str">
            <v>3,160</v>
          </cell>
          <cell r="F181">
            <v>36.660000000000004</v>
          </cell>
          <cell r="G181">
            <v>38.340000000000003</v>
          </cell>
          <cell r="H181">
            <v>40.477199999999996</v>
          </cell>
          <cell r="I181">
            <v>43.352400000000003</v>
          </cell>
          <cell r="J181">
            <v>45.797200000000004</v>
          </cell>
          <cell r="K181">
            <v>48.4176</v>
          </cell>
          <cell r="L181">
            <v>51.613599999999998</v>
          </cell>
          <cell r="M181">
            <v>56.6952</v>
          </cell>
          <cell r="N181">
            <v>61.872799999999998</v>
          </cell>
          <cell r="O181">
            <v>62.926800000000007</v>
          </cell>
          <cell r="P181">
            <v>65.478799999999993</v>
          </cell>
          <cell r="Q181">
            <v>67.519600000000011</v>
          </cell>
          <cell r="R181">
            <v>70.147200000000012</v>
          </cell>
        </row>
        <row r="182">
          <cell r="B182" t="str">
            <v>Antígeno específico prostático total (PSA), dosagem</v>
          </cell>
          <cell r="C182">
            <v>0.04</v>
          </cell>
          <cell r="D182" t="str">
            <v>1A</v>
          </cell>
          <cell r="E182" t="str">
            <v>2,430</v>
          </cell>
          <cell r="F182">
            <v>28.265000000000001</v>
          </cell>
          <cell r="G182">
            <v>29.580000000000005</v>
          </cell>
          <cell r="H182">
            <v>31.228100000000005</v>
          </cell>
          <cell r="I182">
            <v>33.446300000000008</v>
          </cell>
          <cell r="J182">
            <v>35.336300000000001</v>
          </cell>
          <cell r="K182">
            <v>37.3581</v>
          </cell>
          <cell r="L182">
            <v>39.824100000000001</v>
          </cell>
          <cell r="M182">
            <v>43.744999999999997</v>
          </cell>
          <cell r="N182">
            <v>47.74</v>
          </cell>
          <cell r="O182">
            <v>48.553100000000008</v>
          </cell>
          <cell r="P182">
            <v>50.535699999999999</v>
          </cell>
          <cell r="Q182">
            <v>52.138500000000008</v>
          </cell>
          <cell r="R182">
            <v>54.167500000000004</v>
          </cell>
          <cell r="S182">
            <v>33</v>
          </cell>
          <cell r="T182">
            <v>35</v>
          </cell>
          <cell r="U182">
            <v>45</v>
          </cell>
        </row>
        <row r="183">
          <cell r="B183" t="str">
            <v>Antígeno NS1 do vírus da Dengue, pesquisa</v>
          </cell>
          <cell r="C183">
            <v>0.1</v>
          </cell>
          <cell r="D183" t="str">
            <v>1A</v>
          </cell>
          <cell r="E183">
            <v>6.202</v>
          </cell>
          <cell r="F183">
            <v>72.12299999999999</v>
          </cell>
          <cell r="G183">
            <v>75.474000000000004</v>
          </cell>
          <cell r="H183">
            <v>79.679339999999996</v>
          </cell>
          <cell r="I183">
            <v>85.33914</v>
          </cell>
          <cell r="J183">
            <v>90.160660000000007</v>
          </cell>
          <cell r="K183">
            <v>95.319299999999998</v>
          </cell>
          <cell r="L183">
            <v>101.61129999999999</v>
          </cell>
          <cell r="M183">
            <v>111.61547999999999</v>
          </cell>
          <cell r="N183">
            <v>121.80871999999999</v>
          </cell>
          <cell r="O183">
            <v>123.88338000000002</v>
          </cell>
          <cell r="P183">
            <v>128.93894</v>
          </cell>
          <cell r="Q183">
            <v>133.02214000000001</v>
          </cell>
          <cell r="R183">
            <v>138.19878000000003</v>
          </cell>
        </row>
        <row r="184">
          <cell r="B184" t="str">
            <v>Antígenos bacterianos - vários materiais</v>
          </cell>
          <cell r="C184">
            <v>0.25</v>
          </cell>
          <cell r="D184" t="str">
            <v>1A</v>
          </cell>
          <cell r="E184">
            <v>14.311999999999999</v>
          </cell>
          <cell r="F184">
            <v>166.58799999999999</v>
          </cell>
          <cell r="G184">
            <v>174.369</v>
          </cell>
          <cell r="H184">
            <v>184.08303999999998</v>
          </cell>
          <cell r="I184">
            <v>197.15884</v>
          </cell>
          <cell r="J184">
            <v>208.30596</v>
          </cell>
          <cell r="K184">
            <v>220.2243</v>
          </cell>
          <cell r="L184">
            <v>234.76129999999998</v>
          </cell>
          <cell r="M184">
            <v>257.87487999999996</v>
          </cell>
          <cell r="N184">
            <v>281.42532</v>
          </cell>
          <cell r="O184">
            <v>286.21828000000005</v>
          </cell>
          <cell r="P184">
            <v>297.92663999999996</v>
          </cell>
          <cell r="Q184">
            <v>307.41883999999999</v>
          </cell>
          <cell r="R184">
            <v>319.38217999999995</v>
          </cell>
        </row>
        <row r="185">
          <cell r="B185" t="str">
            <v>Antígenos fúngicos, pesquisa</v>
          </cell>
          <cell r="C185">
            <v>0.1</v>
          </cell>
          <cell r="D185" t="str">
            <v>1A</v>
          </cell>
          <cell r="E185" t="str">
            <v>2,484</v>
          </cell>
          <cell r="F185">
            <v>29.366</v>
          </cell>
          <cell r="G185">
            <v>30.858000000000001</v>
          </cell>
          <cell r="H185">
            <v>32.572279999999999</v>
          </cell>
          <cell r="I185">
            <v>34.88588</v>
          </cell>
          <cell r="J185">
            <v>36.881720000000001</v>
          </cell>
          <cell r="K185">
            <v>38.991600000000005</v>
          </cell>
          <cell r="L185">
            <v>41.565599999999996</v>
          </cell>
          <cell r="M185">
            <v>45.658159999999995</v>
          </cell>
          <cell r="N185">
            <v>49.828240000000001</v>
          </cell>
          <cell r="O185">
            <v>50.675960000000003</v>
          </cell>
          <cell r="P185">
            <v>52.831479999999999</v>
          </cell>
          <cell r="Q185">
            <v>54.683880000000002</v>
          </cell>
          <cell r="R185">
            <v>56.81176</v>
          </cell>
        </row>
        <row r="186">
          <cell r="B186" t="str">
            <v>Antígenos metílicos solúveis do BCG (1 aplicação)</v>
          </cell>
          <cell r="C186">
            <v>0.01</v>
          </cell>
          <cell r="D186" t="str">
            <v>1A</v>
          </cell>
          <cell r="E186" t="str">
            <v>1,514</v>
          </cell>
          <cell r="F186">
            <v>17.491</v>
          </cell>
          <cell r="G186">
            <v>18.273</v>
          </cell>
          <cell r="H186">
            <v>19.292379999999998</v>
          </cell>
          <cell r="I186">
            <v>20.662779999999998</v>
          </cell>
          <cell r="J186">
            <v>21.82422</v>
          </cell>
          <cell r="K186">
            <v>23.073</v>
          </cell>
          <cell r="L186">
            <v>24.595999999999997</v>
          </cell>
          <cell r="M186">
            <v>27.017559999999996</v>
          </cell>
          <cell r="N186">
            <v>29.484839999999998</v>
          </cell>
          <cell r="O186">
            <v>29.987260000000003</v>
          </cell>
          <cell r="P186">
            <v>31.189979999999998</v>
          </cell>
          <cell r="Q186">
            <v>32.13458</v>
          </cell>
          <cell r="R186">
            <v>33.385159999999999</v>
          </cell>
        </row>
        <row r="187">
          <cell r="B187" t="str">
            <v>Antigliadina (glúten) - IgA, dosagem</v>
          </cell>
          <cell r="C187">
            <v>0.04</v>
          </cell>
          <cell r="D187" t="str">
            <v>1A</v>
          </cell>
          <cell r="E187" t="str">
            <v>2,484</v>
          </cell>
          <cell r="F187">
            <v>28.885999999999999</v>
          </cell>
          <cell r="G187">
            <v>30.228000000000002</v>
          </cell>
          <cell r="H187">
            <v>31.912280000000003</v>
          </cell>
          <cell r="I187">
            <v>34.179080000000006</v>
          </cell>
          <cell r="J187">
            <v>36.110120000000002</v>
          </cell>
          <cell r="K187">
            <v>38.176200000000001</v>
          </cell>
          <cell r="L187">
            <v>40.696199999999997</v>
          </cell>
          <cell r="M187">
            <v>44.702959999999997</v>
          </cell>
          <cell r="N187">
            <v>48.785440000000001</v>
          </cell>
          <cell r="O187">
            <v>49.616360000000007</v>
          </cell>
          <cell r="P187">
            <v>51.641079999999995</v>
          </cell>
          <cell r="Q187">
            <v>53.27628</v>
          </cell>
          <cell r="R187">
            <v>55.349560000000004</v>
          </cell>
        </row>
        <row r="188">
          <cell r="B188" t="str">
            <v>Antigliadina (glúten) - IgG, dosagem</v>
          </cell>
          <cell r="C188">
            <v>0.04</v>
          </cell>
          <cell r="D188" t="str">
            <v>1A</v>
          </cell>
          <cell r="E188" t="str">
            <v>1,800</v>
          </cell>
          <cell r="F188">
            <v>21.02</v>
          </cell>
          <cell r="G188">
            <v>22.020000000000003</v>
          </cell>
          <cell r="H188">
            <v>23.246000000000002</v>
          </cell>
          <cell r="I188">
            <v>24.897200000000002</v>
          </cell>
          <cell r="J188">
            <v>26.308399999999999</v>
          </cell>
          <cell r="K188">
            <v>27.813600000000001</v>
          </cell>
          <cell r="L188">
            <v>29.649599999999996</v>
          </cell>
          <cell r="M188">
            <v>32.568799999999996</v>
          </cell>
          <cell r="N188">
            <v>35.543199999999999</v>
          </cell>
          <cell r="O188">
            <v>36.148400000000002</v>
          </cell>
          <cell r="P188">
            <v>37.639599999999994</v>
          </cell>
          <cell r="Q188">
            <v>38.864400000000003</v>
          </cell>
          <cell r="R188">
            <v>40.376800000000003</v>
          </cell>
        </row>
        <row r="189">
          <cell r="B189" t="str">
            <v>Antigliadina (glúten) - IgM, dosagem</v>
          </cell>
          <cell r="C189">
            <v>0.04</v>
          </cell>
          <cell r="D189" t="str">
            <v>1A</v>
          </cell>
          <cell r="E189" t="str">
            <v>2,484</v>
          </cell>
          <cell r="F189">
            <v>28.885999999999999</v>
          </cell>
          <cell r="G189">
            <v>30.228000000000002</v>
          </cell>
          <cell r="H189">
            <v>31.912280000000003</v>
          </cell>
          <cell r="I189">
            <v>34.179080000000006</v>
          </cell>
          <cell r="J189">
            <v>36.110120000000002</v>
          </cell>
          <cell r="K189">
            <v>38.176200000000001</v>
          </cell>
          <cell r="L189">
            <v>40.696199999999997</v>
          </cell>
          <cell r="M189">
            <v>44.702959999999997</v>
          </cell>
          <cell r="N189">
            <v>48.785440000000001</v>
          </cell>
          <cell r="O189">
            <v>49.616360000000007</v>
          </cell>
          <cell r="P189">
            <v>51.641079999999995</v>
          </cell>
          <cell r="Q189">
            <v>53.27628</v>
          </cell>
          <cell r="R189">
            <v>55.349560000000004</v>
          </cell>
        </row>
        <row r="190">
          <cell r="B190" t="str">
            <v>Anti-hialuronidase, determinação da</v>
          </cell>
          <cell r="C190">
            <v>0.1</v>
          </cell>
          <cell r="D190" t="str">
            <v>1A</v>
          </cell>
          <cell r="E190" t="str">
            <v>6,017</v>
          </cell>
          <cell r="F190">
            <v>69.995500000000007</v>
          </cell>
          <cell r="G190">
            <v>73.254000000000005</v>
          </cell>
          <cell r="H190">
            <v>77.335390000000004</v>
          </cell>
          <cell r="I190">
            <v>82.828690000000009</v>
          </cell>
          <cell r="J190">
            <v>87.509610000000009</v>
          </cell>
          <cell r="K190">
            <v>92.516549999999995</v>
          </cell>
          <cell r="L190">
            <v>98.623549999999994</v>
          </cell>
          <cell r="M190">
            <v>108.33358</v>
          </cell>
          <cell r="N190">
            <v>118.22712</v>
          </cell>
          <cell r="O190">
            <v>120.24073000000001</v>
          </cell>
          <cell r="P190">
            <v>125.15199</v>
          </cell>
          <cell r="Q190">
            <v>129.12419</v>
          </cell>
          <cell r="R190">
            <v>134.14913000000001</v>
          </cell>
        </row>
        <row r="191">
          <cell r="B191" t="str">
            <v>Anti-JO1, pesquisa</v>
          </cell>
          <cell r="C191">
            <v>0.04</v>
          </cell>
          <cell r="D191" t="str">
            <v>1A</v>
          </cell>
          <cell r="E191" t="str">
            <v>1,800</v>
          </cell>
          <cell r="F191">
            <v>21.02</v>
          </cell>
          <cell r="G191">
            <v>22.020000000000003</v>
          </cell>
          <cell r="H191">
            <v>23.246000000000002</v>
          </cell>
          <cell r="I191">
            <v>24.897200000000002</v>
          </cell>
          <cell r="J191">
            <v>26.308399999999999</v>
          </cell>
          <cell r="K191">
            <v>27.813600000000001</v>
          </cell>
          <cell r="L191">
            <v>29.649599999999996</v>
          </cell>
          <cell r="M191">
            <v>32.568799999999996</v>
          </cell>
          <cell r="N191">
            <v>35.543199999999999</v>
          </cell>
          <cell r="O191">
            <v>36.148400000000002</v>
          </cell>
          <cell r="P191">
            <v>37.639599999999994</v>
          </cell>
          <cell r="Q191">
            <v>38.864400000000003</v>
          </cell>
          <cell r="R191">
            <v>40.376800000000003</v>
          </cell>
        </row>
        <row r="192">
          <cell r="B192" t="str">
            <v>Anti-LA/SSB, pesquisa</v>
          </cell>
          <cell r="C192">
            <v>0.04</v>
          </cell>
          <cell r="D192" t="str">
            <v>1A</v>
          </cell>
          <cell r="E192" t="str">
            <v>1,800</v>
          </cell>
          <cell r="F192">
            <v>21.02</v>
          </cell>
          <cell r="G192">
            <v>22.020000000000003</v>
          </cell>
          <cell r="H192">
            <v>23.246000000000002</v>
          </cell>
          <cell r="I192">
            <v>24.897200000000002</v>
          </cell>
          <cell r="J192">
            <v>26.308399999999999</v>
          </cell>
          <cell r="K192">
            <v>27.813600000000001</v>
          </cell>
          <cell r="L192">
            <v>29.649599999999996</v>
          </cell>
          <cell r="M192">
            <v>32.568799999999996</v>
          </cell>
          <cell r="N192">
            <v>35.543199999999999</v>
          </cell>
          <cell r="O192">
            <v>36.148400000000002</v>
          </cell>
          <cell r="P192">
            <v>37.639599999999994</v>
          </cell>
          <cell r="Q192">
            <v>38.864400000000003</v>
          </cell>
          <cell r="R192">
            <v>40.376800000000003</v>
          </cell>
        </row>
        <row r="193">
          <cell r="B193" t="str">
            <v>Anti-LKM-1, pesquisa</v>
          </cell>
          <cell r="C193">
            <v>0.1</v>
          </cell>
          <cell r="D193" t="str">
            <v>1A</v>
          </cell>
          <cell r="E193" t="str">
            <v>2,844</v>
          </cell>
          <cell r="F193">
            <v>33.505999999999993</v>
          </cell>
          <cell r="G193">
            <v>35.177999999999997</v>
          </cell>
          <cell r="H193">
            <v>37.133479999999999</v>
          </cell>
          <cell r="I193">
            <v>39.771079999999998</v>
          </cell>
          <cell r="J193">
            <v>42.040520000000001</v>
          </cell>
          <cell r="K193">
            <v>44.445599999999999</v>
          </cell>
          <cell r="L193">
            <v>47.379599999999989</v>
          </cell>
          <cell r="M193">
            <v>52.04455999999999</v>
          </cell>
          <cell r="N193">
            <v>56.797839999999994</v>
          </cell>
          <cell r="O193">
            <v>57.764359999999996</v>
          </cell>
          <cell r="P193">
            <v>60.200679999999998</v>
          </cell>
          <cell r="Q193">
            <v>62.269080000000002</v>
          </cell>
          <cell r="R193">
            <v>64.692160000000001</v>
          </cell>
        </row>
        <row r="194">
          <cell r="B194" t="str">
            <v>Antimembrana basal, pesquisa</v>
          </cell>
          <cell r="C194">
            <v>0.04</v>
          </cell>
          <cell r="D194" t="str">
            <v>1A</v>
          </cell>
          <cell r="E194" t="str">
            <v>2,484</v>
          </cell>
          <cell r="F194">
            <v>28.885999999999999</v>
          </cell>
          <cell r="G194">
            <v>30.228000000000002</v>
          </cell>
          <cell r="H194">
            <v>31.912280000000003</v>
          </cell>
          <cell r="I194">
            <v>34.179080000000006</v>
          </cell>
          <cell r="J194">
            <v>36.110120000000002</v>
          </cell>
          <cell r="K194">
            <v>38.176200000000001</v>
          </cell>
          <cell r="L194">
            <v>40.696199999999997</v>
          </cell>
          <cell r="M194">
            <v>44.702959999999997</v>
          </cell>
          <cell r="N194">
            <v>48.785440000000001</v>
          </cell>
          <cell r="O194">
            <v>49.616360000000007</v>
          </cell>
          <cell r="P194">
            <v>51.641079999999995</v>
          </cell>
          <cell r="Q194">
            <v>53.27628</v>
          </cell>
          <cell r="R194">
            <v>55.349560000000004</v>
          </cell>
        </row>
        <row r="195">
          <cell r="B195" t="str">
            <v>Antimitocondria, M2, pesquisa</v>
          </cell>
          <cell r="C195">
            <v>0.04</v>
          </cell>
          <cell r="D195" t="str">
            <v>1A</v>
          </cell>
          <cell r="E195" t="str">
            <v>2,187</v>
          </cell>
          <cell r="F195">
            <v>25.470499999999998</v>
          </cell>
          <cell r="G195">
            <v>26.664000000000001</v>
          </cell>
          <cell r="H195">
            <v>28.149290000000001</v>
          </cell>
          <cell r="I195">
            <v>30.148789999999998</v>
          </cell>
          <cell r="J195">
            <v>31.854109999999995</v>
          </cell>
          <cell r="K195">
            <v>33.676649999999995</v>
          </cell>
          <cell r="L195">
            <v>35.899649999999994</v>
          </cell>
          <cell r="M195">
            <v>39.434179999999998</v>
          </cell>
          <cell r="N195">
            <v>43.035519999999998</v>
          </cell>
          <cell r="O195">
            <v>43.768430000000002</v>
          </cell>
          <cell r="P195">
            <v>45.561489999999992</v>
          </cell>
          <cell r="Q195">
            <v>47.01849</v>
          </cell>
          <cell r="R195">
            <v>48.848230000000001</v>
          </cell>
        </row>
        <row r="196">
          <cell r="B196" t="str">
            <v>Antimitocondria, pesquisa</v>
          </cell>
          <cell r="C196">
            <v>0.04</v>
          </cell>
          <cell r="D196" t="str">
            <v>1A</v>
          </cell>
          <cell r="E196" t="str">
            <v>1,413</v>
          </cell>
          <cell r="F196">
            <v>16.569500000000001</v>
          </cell>
          <cell r="G196">
            <v>17.376000000000001</v>
          </cell>
          <cell r="H196">
            <v>18.34271</v>
          </cell>
          <cell r="I196">
            <v>19.645610000000001</v>
          </cell>
          <cell r="J196">
            <v>20.762689999999999</v>
          </cell>
          <cell r="K196">
            <v>21.950550000000003</v>
          </cell>
          <cell r="L196">
            <v>23.399549999999998</v>
          </cell>
          <cell r="M196">
            <v>25.703419999999998</v>
          </cell>
          <cell r="N196">
            <v>28.050879999999999</v>
          </cell>
          <cell r="O196">
            <v>28.528370000000002</v>
          </cell>
          <cell r="P196">
            <v>29.71771</v>
          </cell>
          <cell r="Q196">
            <v>30.710310000000003</v>
          </cell>
          <cell r="R196">
            <v>31.905370000000005</v>
          </cell>
        </row>
        <row r="197">
          <cell r="B197" t="str">
            <v>Antimúsculo cardíaco, pesquisa</v>
          </cell>
          <cell r="C197">
            <v>0.04</v>
          </cell>
          <cell r="D197" t="str">
            <v>1A</v>
          </cell>
          <cell r="E197" t="str">
            <v>1,800</v>
          </cell>
          <cell r="F197">
            <v>21.02</v>
          </cell>
          <cell r="G197">
            <v>22.020000000000003</v>
          </cell>
          <cell r="H197">
            <v>23.246000000000002</v>
          </cell>
          <cell r="I197">
            <v>24.897200000000002</v>
          </cell>
          <cell r="J197">
            <v>26.308399999999999</v>
          </cell>
          <cell r="K197">
            <v>27.813600000000001</v>
          </cell>
          <cell r="L197">
            <v>29.649599999999996</v>
          </cell>
          <cell r="M197">
            <v>32.568799999999996</v>
          </cell>
          <cell r="N197">
            <v>35.543199999999999</v>
          </cell>
          <cell r="O197">
            <v>36.148400000000002</v>
          </cell>
          <cell r="P197">
            <v>37.639599999999994</v>
          </cell>
          <cell r="Q197">
            <v>38.864400000000003</v>
          </cell>
          <cell r="R197">
            <v>40.376800000000003</v>
          </cell>
        </row>
        <row r="198">
          <cell r="B198" t="str">
            <v>Antimúsculo estriado, pesquisa</v>
          </cell>
          <cell r="C198">
            <v>0.04</v>
          </cell>
          <cell r="D198" t="str">
            <v>1A</v>
          </cell>
          <cell r="E198" t="str">
            <v>1,800</v>
          </cell>
          <cell r="F198">
            <v>21.02</v>
          </cell>
          <cell r="G198">
            <v>22.020000000000003</v>
          </cell>
          <cell r="H198">
            <v>23.246000000000002</v>
          </cell>
          <cell r="I198">
            <v>24.897200000000002</v>
          </cell>
          <cell r="J198">
            <v>26.308399999999999</v>
          </cell>
          <cell r="K198">
            <v>27.813600000000001</v>
          </cell>
          <cell r="L198">
            <v>29.649599999999996</v>
          </cell>
          <cell r="M198">
            <v>32.568799999999996</v>
          </cell>
          <cell r="N198">
            <v>35.543199999999999</v>
          </cell>
          <cell r="O198">
            <v>36.148400000000002</v>
          </cell>
          <cell r="P198">
            <v>37.639599999999994</v>
          </cell>
          <cell r="Q198">
            <v>38.864400000000003</v>
          </cell>
          <cell r="R198">
            <v>40.376800000000003</v>
          </cell>
        </row>
        <row r="199">
          <cell r="B199" t="str">
            <v>Antimúsculo liso, pesquisa</v>
          </cell>
          <cell r="C199">
            <v>0.04</v>
          </cell>
          <cell r="D199" t="str">
            <v>1A</v>
          </cell>
          <cell r="E199" t="str">
            <v>1,800</v>
          </cell>
          <cell r="F199">
            <v>21.02</v>
          </cell>
          <cell r="G199">
            <v>22.020000000000003</v>
          </cell>
          <cell r="H199">
            <v>23.246000000000002</v>
          </cell>
          <cell r="I199">
            <v>24.897200000000002</v>
          </cell>
          <cell r="J199">
            <v>26.308399999999999</v>
          </cell>
          <cell r="K199">
            <v>27.813600000000001</v>
          </cell>
          <cell r="L199">
            <v>29.649599999999996</v>
          </cell>
          <cell r="M199">
            <v>32.568799999999996</v>
          </cell>
          <cell r="N199">
            <v>35.543199999999999</v>
          </cell>
          <cell r="O199">
            <v>36.148400000000002</v>
          </cell>
          <cell r="P199">
            <v>37.639599999999994</v>
          </cell>
          <cell r="Q199">
            <v>38.864400000000003</v>
          </cell>
          <cell r="R199">
            <v>40.376800000000003</v>
          </cell>
        </row>
        <row r="200">
          <cell r="B200" t="str">
            <v>Antineutrófilos (anca)  C, pesquisa</v>
          </cell>
          <cell r="C200">
            <v>0.04</v>
          </cell>
          <cell r="D200" t="str">
            <v>1A</v>
          </cell>
          <cell r="E200" t="str">
            <v>2,484</v>
          </cell>
          <cell r="F200">
            <v>28.885999999999999</v>
          </cell>
          <cell r="G200">
            <v>30.228000000000002</v>
          </cell>
          <cell r="H200">
            <v>31.912280000000003</v>
          </cell>
          <cell r="I200">
            <v>34.179080000000006</v>
          </cell>
          <cell r="J200">
            <v>36.110120000000002</v>
          </cell>
          <cell r="K200">
            <v>38.176200000000001</v>
          </cell>
          <cell r="L200">
            <v>40.696199999999997</v>
          </cell>
          <cell r="M200">
            <v>44.702959999999997</v>
          </cell>
          <cell r="N200">
            <v>48.785440000000001</v>
          </cell>
          <cell r="O200">
            <v>49.616360000000007</v>
          </cell>
          <cell r="P200">
            <v>51.641079999999995</v>
          </cell>
          <cell r="Q200">
            <v>53.27628</v>
          </cell>
          <cell r="R200">
            <v>55.349560000000004</v>
          </cell>
        </row>
        <row r="201">
          <cell r="B201" t="str">
            <v>Antineutrófilos (anca)  P, pesquisa</v>
          </cell>
          <cell r="C201">
            <v>0.04</v>
          </cell>
          <cell r="D201" t="str">
            <v>1A</v>
          </cell>
          <cell r="E201" t="str">
            <v>2,484</v>
          </cell>
          <cell r="F201">
            <v>28.885999999999999</v>
          </cell>
          <cell r="G201">
            <v>30.228000000000002</v>
          </cell>
          <cell r="H201">
            <v>31.912280000000003</v>
          </cell>
          <cell r="I201">
            <v>34.179080000000006</v>
          </cell>
          <cell r="J201">
            <v>36.110120000000002</v>
          </cell>
          <cell r="K201">
            <v>38.176200000000001</v>
          </cell>
          <cell r="L201">
            <v>40.696199999999997</v>
          </cell>
          <cell r="M201">
            <v>44.702959999999997</v>
          </cell>
          <cell r="N201">
            <v>48.785440000000001</v>
          </cell>
          <cell r="O201">
            <v>49.616360000000007</v>
          </cell>
          <cell r="P201">
            <v>51.641079999999995</v>
          </cell>
          <cell r="Q201">
            <v>53.27628</v>
          </cell>
          <cell r="R201">
            <v>55.349560000000004</v>
          </cell>
        </row>
        <row r="202">
          <cell r="B202" t="str">
            <v>Antiparietal, pesquisa</v>
          </cell>
          <cell r="C202">
            <v>0.04</v>
          </cell>
          <cell r="D202" t="str">
            <v>1A</v>
          </cell>
          <cell r="E202" t="str">
            <v>1,800</v>
          </cell>
          <cell r="F202">
            <v>21.02</v>
          </cell>
          <cell r="G202">
            <v>22.020000000000003</v>
          </cell>
          <cell r="H202">
            <v>23.246000000000002</v>
          </cell>
          <cell r="I202">
            <v>24.897200000000002</v>
          </cell>
          <cell r="J202">
            <v>26.308399999999999</v>
          </cell>
          <cell r="K202">
            <v>27.813600000000001</v>
          </cell>
          <cell r="L202">
            <v>29.649599999999996</v>
          </cell>
          <cell r="M202">
            <v>32.568799999999996</v>
          </cell>
          <cell r="N202">
            <v>35.543199999999999</v>
          </cell>
          <cell r="O202">
            <v>36.148400000000002</v>
          </cell>
          <cell r="P202">
            <v>37.639599999999994</v>
          </cell>
          <cell r="Q202">
            <v>38.864400000000003</v>
          </cell>
          <cell r="R202">
            <v>40.376800000000003</v>
          </cell>
        </row>
        <row r="203">
          <cell r="B203" t="str">
            <v>Antiperoxidase tireoideana, pesquisa</v>
          </cell>
          <cell r="C203">
            <v>0.04</v>
          </cell>
          <cell r="D203" t="str">
            <v>1A</v>
          </cell>
          <cell r="E203" t="str">
            <v>3,130</v>
          </cell>
          <cell r="F203">
            <v>36.314999999999998</v>
          </cell>
          <cell r="G203">
            <v>37.980000000000004</v>
          </cell>
          <cell r="H203">
            <v>40.097099999999998</v>
          </cell>
          <cell r="I203">
            <v>42.945300000000003</v>
          </cell>
          <cell r="J203">
            <v>45.3673</v>
          </cell>
          <cell r="K203">
            <v>47.963099999999997</v>
          </cell>
          <cell r="L203">
            <v>51.129099999999994</v>
          </cell>
          <cell r="M203">
            <v>56.162999999999997</v>
          </cell>
          <cell r="N203">
            <v>61.291999999999994</v>
          </cell>
          <cell r="O203">
            <v>62.336100000000002</v>
          </cell>
          <cell r="P203">
            <v>64.864699999999999</v>
          </cell>
          <cell r="Q203">
            <v>66.887500000000003</v>
          </cell>
          <cell r="R203">
            <v>69.490499999999997</v>
          </cell>
        </row>
        <row r="204">
          <cell r="B204" t="str">
            <v>Anti-RNP, pesquisa</v>
          </cell>
          <cell r="C204">
            <v>0.04</v>
          </cell>
          <cell r="D204" t="str">
            <v>1A</v>
          </cell>
          <cell r="E204" t="str">
            <v>1,800</v>
          </cell>
          <cell r="F204">
            <v>21.02</v>
          </cell>
          <cell r="G204">
            <v>22.020000000000003</v>
          </cell>
          <cell r="H204">
            <v>23.246000000000002</v>
          </cell>
          <cell r="I204">
            <v>24.897200000000002</v>
          </cell>
          <cell r="J204">
            <v>26.308399999999999</v>
          </cell>
          <cell r="K204">
            <v>27.813600000000001</v>
          </cell>
          <cell r="L204">
            <v>29.649599999999996</v>
          </cell>
          <cell r="M204">
            <v>32.568799999999996</v>
          </cell>
          <cell r="N204">
            <v>35.543199999999999</v>
          </cell>
          <cell r="O204">
            <v>36.148400000000002</v>
          </cell>
          <cell r="P204">
            <v>37.639599999999994</v>
          </cell>
          <cell r="Q204">
            <v>38.864400000000003</v>
          </cell>
          <cell r="R204">
            <v>40.376800000000003</v>
          </cell>
        </row>
        <row r="205">
          <cell r="B205" t="str">
            <v>Anti-Ro/SSA, pesquisa</v>
          </cell>
          <cell r="C205">
            <v>0.04</v>
          </cell>
          <cell r="D205" t="str">
            <v>1A</v>
          </cell>
          <cell r="E205" t="str">
            <v>1,800</v>
          </cell>
          <cell r="F205">
            <v>21.02</v>
          </cell>
          <cell r="G205">
            <v>22.020000000000003</v>
          </cell>
          <cell r="H205">
            <v>23.246000000000002</v>
          </cell>
          <cell r="I205">
            <v>24.897200000000002</v>
          </cell>
          <cell r="J205">
            <v>26.308399999999999</v>
          </cell>
          <cell r="K205">
            <v>27.813600000000001</v>
          </cell>
          <cell r="L205">
            <v>29.649599999999996</v>
          </cell>
          <cell r="M205">
            <v>32.568799999999996</v>
          </cell>
          <cell r="N205">
            <v>35.543199999999999</v>
          </cell>
          <cell r="O205">
            <v>36.148400000000002</v>
          </cell>
          <cell r="P205">
            <v>37.639599999999994</v>
          </cell>
          <cell r="Q205">
            <v>38.864400000000003</v>
          </cell>
          <cell r="R205">
            <v>40.376800000000003</v>
          </cell>
        </row>
        <row r="206">
          <cell r="B206" t="str">
            <v>Anti-Sm, pesquisa</v>
          </cell>
          <cell r="C206">
            <v>0.04</v>
          </cell>
          <cell r="D206" t="str">
            <v>1A</v>
          </cell>
          <cell r="E206" t="str">
            <v>1,800</v>
          </cell>
          <cell r="F206">
            <v>21.02</v>
          </cell>
          <cell r="G206">
            <v>22.020000000000003</v>
          </cell>
          <cell r="H206">
            <v>23.246000000000002</v>
          </cell>
          <cell r="I206">
            <v>24.897200000000002</v>
          </cell>
          <cell r="J206">
            <v>26.308399999999999</v>
          </cell>
          <cell r="K206">
            <v>27.813600000000001</v>
          </cell>
          <cell r="L206">
            <v>29.649599999999996</v>
          </cell>
          <cell r="M206">
            <v>32.568799999999996</v>
          </cell>
          <cell r="N206">
            <v>35.543199999999999</v>
          </cell>
          <cell r="O206">
            <v>36.148400000000002</v>
          </cell>
          <cell r="P206">
            <v>37.639599999999994</v>
          </cell>
          <cell r="Q206">
            <v>38.864400000000003</v>
          </cell>
          <cell r="R206">
            <v>40.376800000000003</v>
          </cell>
        </row>
        <row r="207">
          <cell r="B207" t="str">
            <v>Anti-TPO, dosagem</v>
          </cell>
          <cell r="C207">
            <v>0.04</v>
          </cell>
          <cell r="D207" t="str">
            <v>1A</v>
          </cell>
          <cell r="E207" t="str">
            <v>3,130</v>
          </cell>
          <cell r="F207">
            <v>36.314999999999998</v>
          </cell>
          <cell r="G207">
            <v>37.980000000000004</v>
          </cell>
          <cell r="H207">
            <v>40.097099999999998</v>
          </cell>
          <cell r="I207">
            <v>42.945300000000003</v>
          </cell>
          <cell r="J207">
            <v>45.3673</v>
          </cell>
          <cell r="K207">
            <v>47.963099999999997</v>
          </cell>
          <cell r="L207">
            <v>51.129099999999994</v>
          </cell>
          <cell r="M207">
            <v>56.162999999999997</v>
          </cell>
          <cell r="N207">
            <v>61.291999999999994</v>
          </cell>
          <cell r="O207">
            <v>62.336100000000002</v>
          </cell>
          <cell r="P207">
            <v>64.864699999999999</v>
          </cell>
          <cell r="Q207">
            <v>66.887500000000003</v>
          </cell>
          <cell r="R207">
            <v>69.490499999999997</v>
          </cell>
        </row>
        <row r="208">
          <cell r="B208" t="str">
            <v>Antitrombina III, dosagem</v>
          </cell>
          <cell r="C208">
            <v>0.04</v>
          </cell>
          <cell r="D208" t="str">
            <v>1A</v>
          </cell>
          <cell r="E208" t="str">
            <v>3,654</v>
          </cell>
          <cell r="F208">
            <v>42.341000000000001</v>
          </cell>
          <cell r="G208">
            <v>44.268000000000001</v>
          </cell>
          <cell r="H208">
            <v>46.736179999999997</v>
          </cell>
          <cell r="I208">
            <v>50.055980000000005</v>
          </cell>
          <cell r="J208">
            <v>52.876220000000004</v>
          </cell>
          <cell r="K208">
            <v>55.901699999999998</v>
          </cell>
          <cell r="L208">
            <v>59.591699999999996</v>
          </cell>
          <cell r="M208">
            <v>65.458759999999984</v>
          </cell>
          <cell r="N208">
            <v>71.436639999999997</v>
          </cell>
          <cell r="O208">
            <v>72.653660000000002</v>
          </cell>
          <cell r="P208">
            <v>75.590979999999988</v>
          </cell>
          <cell r="Q208">
            <v>77.928179999999998</v>
          </cell>
          <cell r="R208">
            <v>80.960859999999997</v>
          </cell>
        </row>
        <row r="209">
          <cell r="B209" t="str">
            <v>Aplicação de medula óssea ou células tronco</v>
          </cell>
          <cell r="C209">
            <v>1</v>
          </cell>
          <cell r="D209" t="str">
            <v>4A</v>
          </cell>
          <cell r="E209" t="str">
            <v>4,260</v>
          </cell>
          <cell r="F209">
            <v>168.99</v>
          </cell>
          <cell r="G209">
            <v>211.12</v>
          </cell>
          <cell r="H209">
            <v>222.9742</v>
          </cell>
          <cell r="I209">
            <v>238.75819999999999</v>
          </cell>
          <cell r="J209">
            <v>252.08580000000001</v>
          </cell>
          <cell r="K209">
            <v>266.44900000000001</v>
          </cell>
          <cell r="L209">
            <v>284.01900000000001</v>
          </cell>
          <cell r="M209">
            <v>312.0924</v>
          </cell>
          <cell r="N209">
            <v>340.6336</v>
          </cell>
          <cell r="O209">
            <v>346.24940000000004</v>
          </cell>
          <cell r="P209">
            <v>457.41219999999998</v>
          </cell>
          <cell r="Q209">
            <v>671.27819999999997</v>
          </cell>
          <cell r="R209">
            <v>930.54139999999995</v>
          </cell>
        </row>
        <row r="210">
          <cell r="B210" t="str">
            <v>Apolipoproteína A (Apo A), dosagem</v>
          </cell>
          <cell r="C210">
            <v>0.01</v>
          </cell>
          <cell r="D210" t="str">
            <v>1A</v>
          </cell>
          <cell r="E210" t="str">
            <v>1,764</v>
          </cell>
          <cell r="F210">
            <v>20.366</v>
          </cell>
          <cell r="G210">
            <v>21.273</v>
          </cell>
          <cell r="H210">
            <v>22.459879999999998</v>
          </cell>
          <cell r="I210">
            <v>24.05528</v>
          </cell>
          <cell r="J210">
            <v>25.40672</v>
          </cell>
          <cell r="K210">
            <v>26.860500000000002</v>
          </cell>
          <cell r="L210">
            <v>28.633499999999998</v>
          </cell>
          <cell r="M210">
            <v>31.452559999999995</v>
          </cell>
          <cell r="N210">
            <v>34.324840000000002</v>
          </cell>
          <cell r="O210">
            <v>34.909760000000006</v>
          </cell>
          <cell r="P210">
            <v>36.307479999999998</v>
          </cell>
          <cell r="Q210">
            <v>37.402079999999998</v>
          </cell>
          <cell r="R210">
            <v>38.857659999999996</v>
          </cell>
        </row>
        <row r="211">
          <cell r="B211" t="str">
            <v>Apolipoproteína B (Apo B), dosagem</v>
          </cell>
          <cell r="C211">
            <v>0.01</v>
          </cell>
          <cell r="D211" t="str">
            <v>1A</v>
          </cell>
          <cell r="E211" t="str">
            <v>1,764</v>
          </cell>
          <cell r="F211">
            <v>20.366</v>
          </cell>
          <cell r="G211">
            <v>21.273</v>
          </cell>
          <cell r="H211">
            <v>22.459879999999998</v>
          </cell>
          <cell r="I211">
            <v>24.05528</v>
          </cell>
          <cell r="J211">
            <v>25.40672</v>
          </cell>
          <cell r="K211">
            <v>26.860500000000002</v>
          </cell>
          <cell r="L211">
            <v>28.633499999999998</v>
          </cell>
          <cell r="M211">
            <v>31.452559999999995</v>
          </cell>
          <cell r="N211">
            <v>34.324840000000002</v>
          </cell>
          <cell r="O211">
            <v>34.909760000000006</v>
          </cell>
          <cell r="P211">
            <v>36.307479999999998</v>
          </cell>
          <cell r="Q211">
            <v>37.402079999999998</v>
          </cell>
          <cell r="R211">
            <v>38.857659999999996</v>
          </cell>
        </row>
        <row r="212">
          <cell r="B212" t="str">
            <v>Apolipoproteína E, genotipagem</v>
          </cell>
          <cell r="C212">
            <v>0.25</v>
          </cell>
          <cell r="D212" t="str">
            <v>1A</v>
          </cell>
          <cell r="E212" t="str">
            <v>21,852</v>
          </cell>
          <cell r="F212">
            <v>253.298</v>
          </cell>
          <cell r="G212">
            <v>264.84899999999999</v>
          </cell>
          <cell r="H212">
            <v>279.61484000000002</v>
          </cell>
          <cell r="I212">
            <v>299.47664000000003</v>
          </cell>
          <cell r="J212">
            <v>316.35415999999998</v>
          </cell>
          <cell r="K212">
            <v>334.45529999999997</v>
          </cell>
          <cell r="L212">
            <v>356.53229999999996</v>
          </cell>
          <cell r="M212">
            <v>391.63448</v>
          </cell>
          <cell r="N212">
            <v>427.39972</v>
          </cell>
          <cell r="O212">
            <v>434.68088000000006</v>
          </cell>
          <cell r="P212">
            <v>452.27043999999995</v>
          </cell>
          <cell r="Q212">
            <v>466.28664000000003</v>
          </cell>
          <cell r="R212">
            <v>484.43277999999998</v>
          </cell>
        </row>
        <row r="213">
          <cell r="B213" t="str">
            <v>Aquaporina 4 (AQP4)</v>
          </cell>
          <cell r="C213">
            <v>0.04</v>
          </cell>
          <cell r="D213" t="str">
            <v>1A</v>
          </cell>
          <cell r="E213">
            <v>15.912000000000001</v>
          </cell>
          <cell r="F213">
            <v>183.30799999999999</v>
          </cell>
          <cell r="G213">
            <v>191.364</v>
          </cell>
          <cell r="H213">
            <v>202.04504</v>
          </cell>
          <cell r="I213">
            <v>216.39704000000003</v>
          </cell>
          <cell r="J213">
            <v>228.53336000000002</v>
          </cell>
          <cell r="K213">
            <v>241.61040000000003</v>
          </cell>
          <cell r="L213">
            <v>257.55840000000001</v>
          </cell>
          <cell r="M213">
            <v>282.91568000000001</v>
          </cell>
          <cell r="N213">
            <v>308.75152000000003</v>
          </cell>
          <cell r="O213">
            <v>314.01368000000002</v>
          </cell>
          <cell r="P213">
            <v>326.51224000000002</v>
          </cell>
          <cell r="Q213">
            <v>336.20424000000003</v>
          </cell>
          <cell r="R213">
            <v>349.28848000000005</v>
          </cell>
        </row>
        <row r="214">
          <cell r="B214" t="str">
            <v>Aslo, pesquisa (látex)</v>
          </cell>
          <cell r="C214">
            <v>0.04</v>
          </cell>
          <cell r="D214" t="str">
            <v>1A</v>
          </cell>
          <cell r="E214" t="str">
            <v>1,170</v>
          </cell>
          <cell r="F214">
            <v>13.774999999999999</v>
          </cell>
          <cell r="G214">
            <v>14.459999999999999</v>
          </cell>
          <cell r="H214">
            <v>15.263899999999998</v>
          </cell>
          <cell r="I214">
            <v>16.348099999999999</v>
          </cell>
          <cell r="J214">
            <v>17.280499999999996</v>
          </cell>
          <cell r="K214">
            <v>18.269100000000002</v>
          </cell>
          <cell r="L214">
            <v>19.475099999999998</v>
          </cell>
          <cell r="M214">
            <v>21.392599999999998</v>
          </cell>
          <cell r="N214">
            <v>23.346399999999999</v>
          </cell>
          <cell r="O214">
            <v>23.743699999999997</v>
          </cell>
          <cell r="P214">
            <v>24.743499999999997</v>
          </cell>
          <cell r="Q214">
            <v>25.590299999999999</v>
          </cell>
          <cell r="R214">
            <v>26.586100000000002</v>
          </cell>
        </row>
        <row r="215">
          <cell r="B215" t="str">
            <v>Aslo, quantitativo, dosagem (turbidimetria ou nefelometria)</v>
          </cell>
          <cell r="C215">
            <v>0.04</v>
          </cell>
          <cell r="D215" t="str">
            <v>1A</v>
          </cell>
          <cell r="E215" t="str">
            <v>2,166</v>
          </cell>
          <cell r="F215">
            <v>25.228999999999999</v>
          </cell>
          <cell r="G215">
            <v>26.411999999999999</v>
          </cell>
          <cell r="H215">
            <v>27.883220000000001</v>
          </cell>
          <cell r="I215">
            <v>29.86382</v>
          </cell>
          <cell r="J215">
            <v>31.553179999999998</v>
          </cell>
          <cell r="K215">
            <v>33.358499999999999</v>
          </cell>
          <cell r="L215">
            <v>35.560499999999998</v>
          </cell>
          <cell r="M215">
            <v>39.061639999999997</v>
          </cell>
          <cell r="N215">
            <v>42.628959999999999</v>
          </cell>
          <cell r="O215">
            <v>43.354940000000006</v>
          </cell>
          <cell r="P215">
            <v>45.131619999999991</v>
          </cell>
          <cell r="Q215">
            <v>46.57602</v>
          </cell>
          <cell r="R215">
            <v>48.388539999999999</v>
          </cell>
        </row>
        <row r="216">
          <cell r="B216" t="str">
            <v>Aspergilus, reação sorológica</v>
          </cell>
          <cell r="C216">
            <v>0.04</v>
          </cell>
          <cell r="D216" t="str">
            <v>1A</v>
          </cell>
          <cell r="E216" t="str">
            <v>2,187</v>
          </cell>
          <cell r="F216">
            <v>25.470499999999998</v>
          </cell>
          <cell r="G216">
            <v>26.664000000000001</v>
          </cell>
          <cell r="H216">
            <v>28.149290000000001</v>
          </cell>
          <cell r="I216">
            <v>30.148789999999998</v>
          </cell>
          <cell r="J216">
            <v>31.854109999999995</v>
          </cell>
          <cell r="K216">
            <v>33.676649999999995</v>
          </cell>
          <cell r="L216">
            <v>35.899649999999994</v>
          </cell>
          <cell r="M216">
            <v>39.434179999999998</v>
          </cell>
          <cell r="N216">
            <v>43.035519999999998</v>
          </cell>
          <cell r="O216">
            <v>43.768430000000002</v>
          </cell>
          <cell r="P216">
            <v>45.561489999999992</v>
          </cell>
          <cell r="Q216">
            <v>47.01849</v>
          </cell>
          <cell r="R216">
            <v>48.848230000000001</v>
          </cell>
        </row>
        <row r="217">
          <cell r="B217" t="str">
            <v>Ativador tissular de plasminogênio (TPA), dosagem</v>
          </cell>
          <cell r="C217">
            <v>0.5</v>
          </cell>
          <cell r="D217" t="str">
            <v>1A</v>
          </cell>
          <cell r="E217" t="str">
            <v>14,742</v>
          </cell>
          <cell r="F217">
            <v>173.53300000000002</v>
          </cell>
          <cell r="G217">
            <v>182.154</v>
          </cell>
          <cell r="H217">
            <v>192.28114000000002</v>
          </cell>
          <cell r="I217">
            <v>205.93894</v>
          </cell>
          <cell r="J217">
            <v>217.68286000000003</v>
          </cell>
          <cell r="K217">
            <v>230.13630000000001</v>
          </cell>
          <cell r="L217">
            <v>245.32829999999998</v>
          </cell>
          <cell r="M217">
            <v>269.48307999999997</v>
          </cell>
          <cell r="N217">
            <v>294.09512000000001</v>
          </cell>
          <cell r="O217">
            <v>299.09998000000002</v>
          </cell>
          <cell r="P217">
            <v>311.68874</v>
          </cell>
          <cell r="Q217">
            <v>322.34394000000003</v>
          </cell>
          <cell r="R217">
            <v>334.88738000000001</v>
          </cell>
        </row>
        <row r="218">
          <cell r="B218" t="str">
            <v>Avidez de IgG para toxoplasmose, citomegalia, rubéloa, EB e outros, cada, dosagem</v>
          </cell>
          <cell r="C218">
            <v>0.1</v>
          </cell>
          <cell r="D218" t="str">
            <v>1A</v>
          </cell>
          <cell r="E218" t="str">
            <v>3,294</v>
          </cell>
          <cell r="F218">
            <v>38.680999999999997</v>
          </cell>
          <cell r="G218">
            <v>40.577999999999996</v>
          </cell>
          <cell r="H218">
            <v>42.834980000000002</v>
          </cell>
          <cell r="I218">
            <v>45.877580000000002</v>
          </cell>
          <cell r="J218">
            <v>48.489020000000004</v>
          </cell>
          <cell r="K218">
            <v>51.263100000000001</v>
          </cell>
          <cell r="L218">
            <v>54.647099999999995</v>
          </cell>
          <cell r="M218">
            <v>60.027559999999994</v>
          </cell>
          <cell r="N218">
            <v>65.509839999999997</v>
          </cell>
          <cell r="O218">
            <v>66.624860000000012</v>
          </cell>
          <cell r="P218">
            <v>69.412179999999992</v>
          </cell>
          <cell r="Q218">
            <v>71.750579999999999</v>
          </cell>
          <cell r="R218">
            <v>74.542659999999998</v>
          </cell>
        </row>
        <row r="219">
          <cell r="B219" t="str">
            <v>Azida sódica, teste da (para deissulfeto de carbono)</v>
          </cell>
          <cell r="C219">
            <v>0.04</v>
          </cell>
          <cell r="D219" t="str">
            <v>1A</v>
          </cell>
          <cell r="E219" t="str">
            <v>1,053</v>
          </cell>
          <cell r="F219">
            <v>12.429499999999999</v>
          </cell>
          <cell r="G219">
            <v>13.055999999999999</v>
          </cell>
          <cell r="H219">
            <v>13.781509999999999</v>
          </cell>
          <cell r="I219">
            <v>14.760409999999998</v>
          </cell>
          <cell r="J219">
            <v>15.60389</v>
          </cell>
          <cell r="K219">
            <v>16.496549999999999</v>
          </cell>
          <cell r="L219">
            <v>17.585549999999998</v>
          </cell>
          <cell r="M219">
            <v>19.317019999999999</v>
          </cell>
          <cell r="N219">
            <v>21.08128</v>
          </cell>
          <cell r="O219">
            <v>21.439969999999999</v>
          </cell>
          <cell r="P219">
            <v>22.348509999999997</v>
          </cell>
          <cell r="Q219">
            <v>23.125109999999999</v>
          </cell>
          <cell r="R219">
            <v>24.024969999999996</v>
          </cell>
        </row>
        <row r="220">
          <cell r="B220" t="str">
            <v>B.A.A.R. (Ziehl ou fluorescência, pesquisa direta e após homogeneização), pesquisa</v>
          </cell>
          <cell r="C220">
            <v>0.04</v>
          </cell>
          <cell r="D220" t="str">
            <v>1A</v>
          </cell>
          <cell r="E220" t="str">
            <v>0,693</v>
          </cell>
          <cell r="F220">
            <v>8.2894999999999985</v>
          </cell>
          <cell r="G220">
            <v>8.7359999999999989</v>
          </cell>
          <cell r="H220">
            <v>9.2203099999999996</v>
          </cell>
          <cell r="I220">
            <v>9.8752099999999992</v>
          </cell>
          <cell r="J220">
            <v>10.445089999999999</v>
          </cell>
          <cell r="K220">
            <v>11.042549999999999</v>
          </cell>
          <cell r="L220">
            <v>11.771549999999998</v>
          </cell>
          <cell r="M220">
            <v>12.930619999999998</v>
          </cell>
          <cell r="N220">
            <v>14.111679999999998</v>
          </cell>
          <cell r="O220">
            <v>14.351570000000001</v>
          </cell>
          <cell r="P220">
            <v>14.979309999999998</v>
          </cell>
          <cell r="Q220">
            <v>15.539909999999999</v>
          </cell>
          <cell r="R220">
            <v>16.144570000000002</v>
          </cell>
        </row>
        <row r="221">
          <cell r="B221" t="str">
            <v>Baço, exame de esfregaço de aspirado</v>
          </cell>
          <cell r="C221">
            <v>1</v>
          </cell>
          <cell r="D221" t="str">
            <v>1A</v>
          </cell>
          <cell r="E221" t="str">
            <v>8,270</v>
          </cell>
          <cell r="F221">
            <v>103.10499999999999</v>
          </cell>
          <cell r="G221">
            <v>109.74</v>
          </cell>
          <cell r="H221">
            <v>115.78089999999999</v>
          </cell>
          <cell r="I221">
            <v>124.0039</v>
          </cell>
          <cell r="J221">
            <v>131.3691</v>
          </cell>
          <cell r="K221">
            <v>138.88049999999998</v>
          </cell>
          <cell r="L221">
            <v>148.0505</v>
          </cell>
          <cell r="M221">
            <v>162.62979999999996</v>
          </cell>
          <cell r="N221">
            <v>177.48719999999997</v>
          </cell>
          <cell r="O221">
            <v>180.49629999999999</v>
          </cell>
          <cell r="P221">
            <v>189.12689999999998</v>
          </cell>
          <cell r="Q221">
            <v>197.7089</v>
          </cell>
          <cell r="R221">
            <v>205.40029999999999</v>
          </cell>
        </row>
        <row r="222">
          <cell r="B222" t="str">
            <v>Bacterioscopia (Gram, Ziehl, Albert  etc), por lâmina</v>
          </cell>
          <cell r="C222">
            <v>0.04</v>
          </cell>
          <cell r="D222" t="str">
            <v>1A</v>
          </cell>
          <cell r="E222" t="str">
            <v>0,693</v>
          </cell>
          <cell r="F222">
            <v>8.2894999999999985</v>
          </cell>
          <cell r="G222">
            <v>8.7359999999999989</v>
          </cell>
          <cell r="H222">
            <v>9.2203099999999996</v>
          </cell>
          <cell r="I222">
            <v>9.8752099999999992</v>
          </cell>
          <cell r="J222">
            <v>10.445089999999999</v>
          </cell>
          <cell r="K222">
            <v>11.042549999999999</v>
          </cell>
          <cell r="L222">
            <v>11.771549999999998</v>
          </cell>
          <cell r="M222">
            <v>12.930619999999998</v>
          </cell>
          <cell r="N222">
            <v>14.111679999999998</v>
          </cell>
          <cell r="O222">
            <v>14.351570000000001</v>
          </cell>
          <cell r="P222">
            <v>14.979309999999998</v>
          </cell>
          <cell r="Q222">
            <v>15.539909999999999</v>
          </cell>
          <cell r="R222">
            <v>16.144570000000002</v>
          </cell>
        </row>
        <row r="223">
          <cell r="B223" t="str">
            <v>Barbitúricos, antidepressivos tricíclicos (cada), dosagem</v>
          </cell>
          <cell r="C223">
            <v>0.1</v>
          </cell>
          <cell r="D223" t="str">
            <v>1A</v>
          </cell>
          <cell r="E223" t="str">
            <v>3,267</v>
          </cell>
          <cell r="F223">
            <v>38.370499999999993</v>
          </cell>
          <cell r="G223">
            <v>40.253999999999998</v>
          </cell>
          <cell r="H223">
            <v>42.492890000000003</v>
          </cell>
          <cell r="I223">
            <v>45.511189999999999</v>
          </cell>
          <cell r="J223">
            <v>48.102110000000003</v>
          </cell>
          <cell r="K223">
            <v>50.854050000000001</v>
          </cell>
          <cell r="L223">
            <v>54.211049999999993</v>
          </cell>
          <cell r="M223">
            <v>59.548579999999994</v>
          </cell>
          <cell r="N223">
            <v>64.987120000000004</v>
          </cell>
          <cell r="O223">
            <v>66.093230000000005</v>
          </cell>
          <cell r="P223">
            <v>68.859489999999994</v>
          </cell>
          <cell r="Q223">
            <v>71.181690000000003</v>
          </cell>
          <cell r="R223">
            <v>73.951629999999994</v>
          </cell>
        </row>
        <row r="224">
          <cell r="B224" t="str">
            <v>Bartituratos, pesquisa e/ou dosagem na urina</v>
          </cell>
          <cell r="C224">
            <v>0.1</v>
          </cell>
          <cell r="D224" t="str">
            <v>1A</v>
          </cell>
          <cell r="E224" t="str">
            <v>3,267</v>
          </cell>
          <cell r="F224">
            <v>38.370499999999993</v>
          </cell>
          <cell r="G224">
            <v>40.253999999999998</v>
          </cell>
          <cell r="H224">
            <v>42.492890000000003</v>
          </cell>
          <cell r="I224">
            <v>45.511189999999999</v>
          </cell>
          <cell r="J224">
            <v>48.102110000000003</v>
          </cell>
          <cell r="K224">
            <v>50.854050000000001</v>
          </cell>
          <cell r="L224">
            <v>54.211049999999993</v>
          </cell>
          <cell r="M224">
            <v>59.548579999999994</v>
          </cell>
          <cell r="N224">
            <v>64.987120000000004</v>
          </cell>
          <cell r="O224">
            <v>66.093230000000005</v>
          </cell>
          <cell r="P224">
            <v>68.859489999999994</v>
          </cell>
          <cell r="Q224">
            <v>71.181690000000003</v>
          </cell>
          <cell r="R224">
            <v>73.951629999999994</v>
          </cell>
        </row>
        <row r="225">
          <cell r="B225" t="str">
            <v>Benzodiazepínicos e similares (cada), dosagem</v>
          </cell>
          <cell r="C225">
            <v>0.1</v>
          </cell>
          <cell r="D225" t="str">
            <v>1A</v>
          </cell>
          <cell r="E225" t="str">
            <v>3,267</v>
          </cell>
          <cell r="F225">
            <v>38.370499999999993</v>
          </cell>
          <cell r="G225">
            <v>40.253999999999998</v>
          </cell>
          <cell r="H225">
            <v>42.492890000000003</v>
          </cell>
          <cell r="I225">
            <v>45.511189999999999</v>
          </cell>
          <cell r="J225">
            <v>48.102110000000003</v>
          </cell>
          <cell r="K225">
            <v>50.854050000000001</v>
          </cell>
          <cell r="L225">
            <v>54.211049999999993</v>
          </cell>
          <cell r="M225">
            <v>59.548579999999994</v>
          </cell>
          <cell r="N225">
            <v>64.987120000000004</v>
          </cell>
          <cell r="O225">
            <v>66.093230000000005</v>
          </cell>
          <cell r="P225">
            <v>68.859489999999994</v>
          </cell>
          <cell r="Q225">
            <v>71.181690000000003</v>
          </cell>
          <cell r="R225">
            <v>73.951629999999994</v>
          </cell>
        </row>
        <row r="226">
          <cell r="B226" t="str">
            <v>Beta mercapto-lactato-disulfidúria, pesquisa na urina</v>
          </cell>
          <cell r="C226">
            <v>0.1</v>
          </cell>
          <cell r="D226" t="str">
            <v>1A</v>
          </cell>
          <cell r="E226" t="str">
            <v>0,434</v>
          </cell>
          <cell r="F226">
            <v>5.7909999999999995</v>
          </cell>
          <cell r="G226">
            <v>6.258</v>
          </cell>
          <cell r="H226">
            <v>6.5987799999999996</v>
          </cell>
          <cell r="I226">
            <v>7.06738</v>
          </cell>
          <cell r="J226">
            <v>7.5052199999999996</v>
          </cell>
          <cell r="K226">
            <v>7.9340999999999999</v>
          </cell>
          <cell r="L226">
            <v>8.4581</v>
          </cell>
          <cell r="M226">
            <v>9.2911599999999996</v>
          </cell>
          <cell r="N226">
            <v>10.140239999999999</v>
          </cell>
          <cell r="O226">
            <v>10.31146</v>
          </cell>
          <cell r="P226">
            <v>10.867979999999999</v>
          </cell>
          <cell r="Q226">
            <v>11.49038</v>
          </cell>
          <cell r="R226">
            <v>11.937260000000002</v>
          </cell>
        </row>
        <row r="227">
          <cell r="B227" t="str">
            <v>Beta-2-microglobulina, dosagem</v>
          </cell>
          <cell r="C227">
            <v>0.1</v>
          </cell>
          <cell r="D227" t="str">
            <v>1A</v>
          </cell>
          <cell r="E227" t="str">
            <v>3,294</v>
          </cell>
          <cell r="F227">
            <v>38.680999999999997</v>
          </cell>
          <cell r="G227">
            <v>40.577999999999996</v>
          </cell>
          <cell r="H227">
            <v>42.834980000000002</v>
          </cell>
          <cell r="I227">
            <v>45.877580000000002</v>
          </cell>
          <cell r="J227">
            <v>48.489020000000004</v>
          </cell>
          <cell r="K227">
            <v>51.263100000000001</v>
          </cell>
          <cell r="L227">
            <v>54.647099999999995</v>
          </cell>
          <cell r="M227">
            <v>60.027559999999994</v>
          </cell>
          <cell r="N227">
            <v>65.509839999999997</v>
          </cell>
          <cell r="O227">
            <v>66.624860000000012</v>
          </cell>
          <cell r="P227">
            <v>69.412179999999992</v>
          </cell>
          <cell r="Q227">
            <v>71.750579999999999</v>
          </cell>
          <cell r="R227">
            <v>74.542659999999998</v>
          </cell>
        </row>
        <row r="228">
          <cell r="B228" t="str">
            <v>Beta-glicuronidase, dosagem</v>
          </cell>
          <cell r="C228">
            <v>0.25</v>
          </cell>
          <cell r="D228" t="str">
            <v>1A</v>
          </cell>
          <cell r="E228" t="str">
            <v>1,804</v>
          </cell>
          <cell r="F228">
            <v>22.746000000000002</v>
          </cell>
          <cell r="G228">
            <v>24.273</v>
          </cell>
          <cell r="H228">
            <v>25.606680000000001</v>
          </cell>
          <cell r="I228">
            <v>27.425280000000001</v>
          </cell>
          <cell r="J228">
            <v>29.066320000000001</v>
          </cell>
          <cell r="K228">
            <v>30.728100000000001</v>
          </cell>
          <cell r="L228">
            <v>32.757100000000001</v>
          </cell>
          <cell r="M228">
            <v>35.982959999999991</v>
          </cell>
          <cell r="N228">
            <v>39.270440000000001</v>
          </cell>
          <cell r="O228">
            <v>39.935760000000002</v>
          </cell>
          <cell r="P228">
            <v>41.887880000000003</v>
          </cell>
          <cell r="Q228">
            <v>43.875280000000004</v>
          </cell>
          <cell r="R228">
            <v>45.582060000000006</v>
          </cell>
        </row>
        <row r="229">
          <cell r="B229" t="str">
            <v>Bicarbonato na urina, amostra isolada</v>
          </cell>
          <cell r="C229">
            <v>0.1</v>
          </cell>
          <cell r="D229" t="str">
            <v>1A</v>
          </cell>
          <cell r="E229">
            <v>9.8209999999999997</v>
          </cell>
          <cell r="F229">
            <v>113.74149999999999</v>
          </cell>
          <cell r="G229">
            <v>118.902</v>
          </cell>
          <cell r="H229">
            <v>125.53206999999999</v>
          </cell>
          <cell r="I229">
            <v>134.44897</v>
          </cell>
          <cell r="J229">
            <v>142.02092999999999</v>
          </cell>
          <cell r="K229">
            <v>150.14715000000001</v>
          </cell>
          <cell r="L229">
            <v>160.05814999999998</v>
          </cell>
          <cell r="M229">
            <v>175.81654</v>
          </cell>
          <cell r="N229">
            <v>191.87255999999999</v>
          </cell>
          <cell r="O229">
            <v>195.14149</v>
          </cell>
          <cell r="P229">
            <v>203.01987</v>
          </cell>
          <cell r="Q229">
            <v>209.27447000000001</v>
          </cell>
          <cell r="R229">
            <v>217.41869</v>
          </cell>
        </row>
        <row r="230">
          <cell r="B230" t="str">
            <v>Bilirrubinas (direta, indireta e total), dosagem</v>
          </cell>
          <cell r="C230">
            <v>0.01</v>
          </cell>
          <cell r="D230" t="str">
            <v>1A</v>
          </cell>
          <cell r="E230" t="str">
            <v>0,387</v>
          </cell>
          <cell r="F230">
            <v>4.5305</v>
          </cell>
          <cell r="G230">
            <v>4.7490000000000006</v>
          </cell>
          <cell r="H230">
            <v>5.0132900000000005</v>
          </cell>
          <cell r="I230">
            <v>5.3693900000000001</v>
          </cell>
          <cell r="J230">
            <v>5.6743100000000002</v>
          </cell>
          <cell r="K230">
            <v>5.9989500000000007</v>
          </cell>
          <cell r="L230">
            <v>6.3949499999999997</v>
          </cell>
          <cell r="M230">
            <v>7.0245799999999994</v>
          </cell>
          <cell r="N230">
            <v>7.6661200000000003</v>
          </cell>
          <cell r="O230">
            <v>7.7966300000000004</v>
          </cell>
          <cell r="P230">
            <v>8.1202899999999989</v>
          </cell>
          <cell r="Q230">
            <v>8.3886900000000004</v>
          </cell>
          <cell r="R230">
            <v>8.7151300000000003</v>
          </cell>
        </row>
        <row r="231">
          <cell r="B231" t="str">
            <v>Bioquímica LCR (proteínas + pandy + glicose + cloro)</v>
          </cell>
          <cell r="C231">
            <v>0.04</v>
          </cell>
          <cell r="D231" t="str">
            <v>1A</v>
          </cell>
          <cell r="E231" t="str">
            <v>1,170</v>
          </cell>
          <cell r="F231">
            <v>13.774999999999999</v>
          </cell>
          <cell r="G231">
            <v>14.459999999999999</v>
          </cell>
          <cell r="H231">
            <v>15.263899999999998</v>
          </cell>
          <cell r="I231">
            <v>16.348099999999999</v>
          </cell>
          <cell r="J231">
            <v>17.280499999999996</v>
          </cell>
          <cell r="K231">
            <v>18.269100000000002</v>
          </cell>
          <cell r="L231">
            <v>19.475099999999998</v>
          </cell>
          <cell r="M231">
            <v>21.392599999999998</v>
          </cell>
          <cell r="N231">
            <v>23.346399999999999</v>
          </cell>
          <cell r="O231">
            <v>23.743699999999997</v>
          </cell>
          <cell r="P231">
            <v>24.743499999999997</v>
          </cell>
          <cell r="Q231">
            <v>25.590299999999999</v>
          </cell>
          <cell r="R231">
            <v>26.586100000000002</v>
          </cell>
        </row>
        <row r="232">
          <cell r="B232" t="str">
            <v>Biotinidase atividade da, qualitativo, dosagem</v>
          </cell>
          <cell r="C232">
            <v>0.04</v>
          </cell>
          <cell r="D232" t="str">
            <v>1A</v>
          </cell>
          <cell r="E232" t="str">
            <v>1,440</v>
          </cell>
          <cell r="F232">
            <v>16.88</v>
          </cell>
          <cell r="G232">
            <v>17.700000000000003</v>
          </cell>
          <cell r="H232">
            <v>18.684799999999999</v>
          </cell>
          <cell r="I232">
            <v>20.012</v>
          </cell>
          <cell r="J232">
            <v>21.1496</v>
          </cell>
          <cell r="K232">
            <v>22.3596</v>
          </cell>
          <cell r="L232">
            <v>23.835599999999996</v>
          </cell>
          <cell r="M232">
            <v>26.182399999999998</v>
          </cell>
          <cell r="N232">
            <v>28.573599999999999</v>
          </cell>
          <cell r="O232">
            <v>29.06</v>
          </cell>
          <cell r="P232">
            <v>30.270399999999999</v>
          </cell>
          <cell r="Q232">
            <v>31.279199999999999</v>
          </cell>
          <cell r="R232">
            <v>32.496400000000001</v>
          </cell>
        </row>
        <row r="233">
          <cell r="B233" t="str">
            <v>Blastomicose, reação sorológica</v>
          </cell>
          <cell r="C233">
            <v>0.04</v>
          </cell>
          <cell r="D233" t="str">
            <v>1A</v>
          </cell>
          <cell r="E233" t="str">
            <v>1,800</v>
          </cell>
          <cell r="F233">
            <v>21.02</v>
          </cell>
          <cell r="G233">
            <v>22.020000000000003</v>
          </cell>
          <cell r="H233">
            <v>23.246000000000002</v>
          </cell>
          <cell r="I233">
            <v>24.897200000000002</v>
          </cell>
          <cell r="J233">
            <v>26.308399999999999</v>
          </cell>
          <cell r="K233">
            <v>27.813600000000001</v>
          </cell>
          <cell r="L233">
            <v>29.649599999999996</v>
          </cell>
          <cell r="M233">
            <v>32.568799999999996</v>
          </cell>
          <cell r="N233">
            <v>35.543199999999999</v>
          </cell>
          <cell r="O233">
            <v>36.148400000000002</v>
          </cell>
          <cell r="P233">
            <v>37.639599999999994</v>
          </cell>
          <cell r="Q233">
            <v>38.864400000000003</v>
          </cell>
          <cell r="R233">
            <v>40.376800000000003</v>
          </cell>
        </row>
        <row r="234">
          <cell r="B234" t="str">
            <v>Brucela - IgG, dosagem</v>
          </cell>
          <cell r="C234">
            <v>0.04</v>
          </cell>
          <cell r="D234" t="str">
            <v>1A</v>
          </cell>
          <cell r="E234" t="str">
            <v>1,800</v>
          </cell>
          <cell r="F234">
            <v>21.02</v>
          </cell>
          <cell r="G234">
            <v>22.020000000000003</v>
          </cell>
          <cell r="H234">
            <v>23.246000000000002</v>
          </cell>
          <cell r="I234">
            <v>24.897200000000002</v>
          </cell>
          <cell r="J234">
            <v>26.308399999999999</v>
          </cell>
          <cell r="K234">
            <v>27.813600000000001</v>
          </cell>
          <cell r="L234">
            <v>29.649599999999996</v>
          </cell>
          <cell r="M234">
            <v>32.568799999999996</v>
          </cell>
          <cell r="N234">
            <v>35.543199999999999</v>
          </cell>
          <cell r="O234">
            <v>36.148400000000002</v>
          </cell>
          <cell r="P234">
            <v>37.639599999999994</v>
          </cell>
          <cell r="Q234">
            <v>38.864400000000003</v>
          </cell>
          <cell r="R234">
            <v>40.376800000000003</v>
          </cell>
        </row>
        <row r="235">
          <cell r="B235" t="str">
            <v>Brucela - IgM, dosagem</v>
          </cell>
          <cell r="C235">
            <v>0.04</v>
          </cell>
          <cell r="D235" t="str">
            <v>1A</v>
          </cell>
          <cell r="E235" t="str">
            <v>2,187</v>
          </cell>
          <cell r="F235">
            <v>25.470499999999998</v>
          </cell>
          <cell r="G235">
            <v>26.664000000000001</v>
          </cell>
          <cell r="H235">
            <v>28.149290000000001</v>
          </cell>
          <cell r="I235">
            <v>30.148789999999998</v>
          </cell>
          <cell r="J235">
            <v>31.854109999999995</v>
          </cell>
          <cell r="K235">
            <v>33.676649999999995</v>
          </cell>
          <cell r="L235">
            <v>35.899649999999994</v>
          </cell>
          <cell r="M235">
            <v>39.434179999999998</v>
          </cell>
          <cell r="N235">
            <v>43.035519999999998</v>
          </cell>
          <cell r="O235">
            <v>43.768430000000002</v>
          </cell>
          <cell r="P235">
            <v>45.561489999999992</v>
          </cell>
          <cell r="Q235">
            <v>47.01849</v>
          </cell>
          <cell r="R235">
            <v>48.848230000000001</v>
          </cell>
        </row>
        <row r="236">
          <cell r="B236" t="str">
            <v>Brucela, prova rápida</v>
          </cell>
          <cell r="C236">
            <v>0.01</v>
          </cell>
          <cell r="D236" t="str">
            <v>1A</v>
          </cell>
          <cell r="E236" t="str">
            <v>0,720</v>
          </cell>
          <cell r="F236">
            <v>8.36</v>
          </cell>
          <cell r="G236">
            <v>8.745000000000001</v>
          </cell>
          <cell r="H236">
            <v>9.2323999999999984</v>
          </cell>
          <cell r="I236">
            <v>9.8882000000000012</v>
          </cell>
          <cell r="J236">
            <v>10.446200000000001</v>
          </cell>
          <cell r="K236">
            <v>11.043899999999999</v>
          </cell>
          <cell r="L236">
            <v>11.772899999999998</v>
          </cell>
          <cell r="M236">
            <v>12.931999999999999</v>
          </cell>
          <cell r="N236">
            <v>14.113</v>
          </cell>
          <cell r="O236">
            <v>14.353400000000001</v>
          </cell>
          <cell r="P236">
            <v>14.936799999999998</v>
          </cell>
          <cell r="Q236">
            <v>15.404999999999999</v>
          </cell>
          <cell r="R236">
            <v>16.0045</v>
          </cell>
        </row>
        <row r="237">
          <cell r="B237" t="str">
            <v>C1q, dosagem</v>
          </cell>
          <cell r="C237">
            <v>0.1</v>
          </cell>
          <cell r="D237" t="str">
            <v>1A</v>
          </cell>
          <cell r="E237" t="str">
            <v>3,294</v>
          </cell>
          <cell r="F237">
            <v>38.680999999999997</v>
          </cell>
          <cell r="G237">
            <v>40.577999999999996</v>
          </cell>
          <cell r="H237">
            <v>42.834980000000002</v>
          </cell>
          <cell r="I237">
            <v>45.877580000000002</v>
          </cell>
          <cell r="J237">
            <v>48.489020000000004</v>
          </cell>
          <cell r="K237">
            <v>51.263100000000001</v>
          </cell>
          <cell r="L237">
            <v>54.647099999999995</v>
          </cell>
          <cell r="M237">
            <v>60.027559999999994</v>
          </cell>
          <cell r="N237">
            <v>65.509839999999997</v>
          </cell>
          <cell r="O237">
            <v>66.624860000000012</v>
          </cell>
          <cell r="P237">
            <v>69.412179999999992</v>
          </cell>
          <cell r="Q237">
            <v>71.750579999999999</v>
          </cell>
          <cell r="R237">
            <v>74.542659999999998</v>
          </cell>
        </row>
        <row r="238">
          <cell r="B238" t="str">
            <v>C3 proativador, dosagem</v>
          </cell>
          <cell r="C238">
            <v>0.1</v>
          </cell>
          <cell r="D238" t="str">
            <v>1A</v>
          </cell>
          <cell r="E238" t="str">
            <v>3,294</v>
          </cell>
          <cell r="F238">
            <v>38.680999999999997</v>
          </cell>
          <cell r="G238">
            <v>40.577999999999996</v>
          </cell>
          <cell r="H238">
            <v>42.834980000000002</v>
          </cell>
          <cell r="I238">
            <v>45.877580000000002</v>
          </cell>
          <cell r="J238">
            <v>48.489020000000004</v>
          </cell>
          <cell r="K238">
            <v>51.263100000000001</v>
          </cell>
          <cell r="L238">
            <v>54.647099999999995</v>
          </cell>
          <cell r="M238">
            <v>60.027559999999994</v>
          </cell>
          <cell r="N238">
            <v>65.509839999999997</v>
          </cell>
          <cell r="O238">
            <v>66.624860000000012</v>
          </cell>
          <cell r="P238">
            <v>69.412179999999992</v>
          </cell>
          <cell r="Q238">
            <v>71.750579999999999</v>
          </cell>
          <cell r="R238">
            <v>74.542659999999998</v>
          </cell>
        </row>
        <row r="239">
          <cell r="B239" t="str">
            <v>C3A (fator B), dosagem</v>
          </cell>
          <cell r="C239">
            <v>0.1</v>
          </cell>
          <cell r="D239" t="str">
            <v>1A</v>
          </cell>
          <cell r="E239" t="str">
            <v>3,294</v>
          </cell>
          <cell r="F239">
            <v>38.680999999999997</v>
          </cell>
          <cell r="G239">
            <v>40.577999999999996</v>
          </cell>
          <cell r="H239">
            <v>42.834980000000002</v>
          </cell>
          <cell r="I239">
            <v>45.877580000000002</v>
          </cell>
          <cell r="J239">
            <v>48.489020000000004</v>
          </cell>
          <cell r="K239">
            <v>51.263100000000001</v>
          </cell>
          <cell r="L239">
            <v>54.647099999999995</v>
          </cell>
          <cell r="M239">
            <v>60.027559999999994</v>
          </cell>
          <cell r="N239">
            <v>65.509839999999997</v>
          </cell>
          <cell r="O239">
            <v>66.624860000000012</v>
          </cell>
          <cell r="P239">
            <v>69.412179999999992</v>
          </cell>
          <cell r="Q239">
            <v>71.750579999999999</v>
          </cell>
          <cell r="R239">
            <v>74.542659999999998</v>
          </cell>
        </row>
        <row r="240">
          <cell r="B240" t="str">
            <v>CA 50, dosagem</v>
          </cell>
          <cell r="C240">
            <v>0.1</v>
          </cell>
          <cell r="D240" t="str">
            <v>1A</v>
          </cell>
          <cell r="E240" t="str">
            <v>4,797</v>
          </cell>
          <cell r="F240">
            <v>55.965499999999992</v>
          </cell>
          <cell r="G240">
            <v>58.61399999999999</v>
          </cell>
          <cell r="H240">
            <v>61.877989999999997</v>
          </cell>
          <cell r="I240">
            <v>66.273289999999989</v>
          </cell>
          <cell r="J240">
            <v>70.027010000000004</v>
          </cell>
          <cell r="K240">
            <v>74.033549999999991</v>
          </cell>
          <cell r="L240">
            <v>78.920549999999992</v>
          </cell>
          <cell r="M240">
            <v>86.69077999999999</v>
          </cell>
          <cell r="N240">
            <v>94.607919999999993</v>
          </cell>
          <cell r="O240">
            <v>96.21893</v>
          </cell>
          <cell r="P240">
            <v>100.17858999999999</v>
          </cell>
          <cell r="Q240">
            <v>103.41879</v>
          </cell>
          <cell r="R240">
            <v>107.44332999999999</v>
          </cell>
        </row>
        <row r="241">
          <cell r="B241" t="str">
            <v>CA-242, dosagem</v>
          </cell>
          <cell r="C241">
            <v>0.1</v>
          </cell>
          <cell r="D241" t="str">
            <v>1A</v>
          </cell>
          <cell r="E241" t="str">
            <v>4,797</v>
          </cell>
          <cell r="F241">
            <v>55.965499999999992</v>
          </cell>
          <cell r="G241">
            <v>58.61399999999999</v>
          </cell>
          <cell r="H241">
            <v>61.877989999999997</v>
          </cell>
          <cell r="I241">
            <v>66.273289999999989</v>
          </cell>
          <cell r="J241">
            <v>70.027010000000004</v>
          </cell>
          <cell r="K241">
            <v>74.033549999999991</v>
          </cell>
          <cell r="L241">
            <v>78.920549999999992</v>
          </cell>
          <cell r="M241">
            <v>86.69077999999999</v>
          </cell>
          <cell r="N241">
            <v>94.607919999999993</v>
          </cell>
          <cell r="O241">
            <v>96.21893</v>
          </cell>
          <cell r="P241">
            <v>100.17858999999999</v>
          </cell>
          <cell r="Q241">
            <v>103.41879</v>
          </cell>
          <cell r="R241">
            <v>107.44332999999999</v>
          </cell>
        </row>
        <row r="242">
          <cell r="B242" t="str">
            <v>CA-27-29, dosagem</v>
          </cell>
          <cell r="C242">
            <v>0.1</v>
          </cell>
          <cell r="D242" t="str">
            <v>1A</v>
          </cell>
          <cell r="E242" t="str">
            <v>13,815</v>
          </cell>
          <cell r="F242">
            <v>159.67250000000001</v>
          </cell>
          <cell r="G242">
            <v>166.83</v>
          </cell>
          <cell r="H242">
            <v>176.13604999999998</v>
          </cell>
          <cell r="I242">
            <v>188.64755</v>
          </cell>
          <cell r="J242">
            <v>199.25495000000001</v>
          </cell>
          <cell r="K242">
            <v>210.65625</v>
          </cell>
          <cell r="L242">
            <v>224.56124999999997</v>
          </cell>
          <cell r="M242">
            <v>246.67009999999999</v>
          </cell>
          <cell r="N242">
            <v>269.19639999999998</v>
          </cell>
          <cell r="O242">
            <v>273.78335000000004</v>
          </cell>
          <cell r="P242">
            <v>284.77704999999997</v>
          </cell>
          <cell r="Q242">
            <v>293.42804999999998</v>
          </cell>
          <cell r="R242">
            <v>304.84735000000001</v>
          </cell>
        </row>
        <row r="243">
          <cell r="B243" t="str">
            <v>Cadeia Kappa-Lambda leve livre - sangue ou urina</v>
          </cell>
          <cell r="C243">
            <v>0.5</v>
          </cell>
          <cell r="D243" t="str">
            <v>1A</v>
          </cell>
          <cell r="E243">
            <v>37.970999999999997</v>
          </cell>
          <cell r="F243">
            <v>440.66649999999998</v>
          </cell>
          <cell r="G243">
            <v>460.90199999999993</v>
          </cell>
          <cell r="H243">
            <v>486.59256999999997</v>
          </cell>
          <cell r="I243">
            <v>521.1564699999999</v>
          </cell>
          <cell r="J243">
            <v>550.55442999999991</v>
          </cell>
          <cell r="K243">
            <v>582.0556499999999</v>
          </cell>
          <cell r="L243">
            <v>620.47664999999995</v>
          </cell>
          <cell r="M243">
            <v>681.56553999999994</v>
          </cell>
          <cell r="N243">
            <v>743.80855999999994</v>
          </cell>
          <cell r="O243">
            <v>756.47899000000007</v>
          </cell>
          <cell r="P243">
            <v>787.1863699999999</v>
          </cell>
          <cell r="Q243">
            <v>811.77896999999996</v>
          </cell>
          <cell r="R243">
            <v>843.37018999999987</v>
          </cell>
        </row>
        <row r="244">
          <cell r="B244" t="str">
            <v>Cadeias leves livres Kappa/Lambda, dosagem, sangue</v>
          </cell>
          <cell r="C244">
            <v>0.04</v>
          </cell>
          <cell r="D244" t="str">
            <v>1A</v>
          </cell>
          <cell r="E244">
            <v>21.988</v>
          </cell>
          <cell r="F244">
            <v>253.18199999999999</v>
          </cell>
          <cell r="G244">
            <v>264.27600000000001</v>
          </cell>
          <cell r="H244">
            <v>279.02796000000001</v>
          </cell>
          <cell r="I244">
            <v>298.84836000000001</v>
          </cell>
          <cell r="J244">
            <v>315.60244</v>
          </cell>
          <cell r="K244">
            <v>333.66180000000003</v>
          </cell>
          <cell r="L244">
            <v>355.68579999999997</v>
          </cell>
          <cell r="M244">
            <v>390.70391999999993</v>
          </cell>
          <cell r="N244">
            <v>426.38288</v>
          </cell>
          <cell r="O244">
            <v>433.65012000000002</v>
          </cell>
          <cell r="P244">
            <v>450.88795999999996</v>
          </cell>
          <cell r="Q244">
            <v>464.22555999999997</v>
          </cell>
          <cell r="R244">
            <v>482.29212000000001</v>
          </cell>
        </row>
        <row r="245">
          <cell r="B245" t="str">
            <v>Cálcio iônico, dosagem</v>
          </cell>
          <cell r="C245">
            <v>0.04</v>
          </cell>
          <cell r="D245" t="str">
            <v>1A</v>
          </cell>
          <cell r="E245" t="str">
            <v>1,053</v>
          </cell>
          <cell r="F245">
            <v>12.429499999999999</v>
          </cell>
          <cell r="G245">
            <v>13.055999999999999</v>
          </cell>
          <cell r="H245">
            <v>13.781509999999999</v>
          </cell>
          <cell r="I245">
            <v>14.760409999999998</v>
          </cell>
          <cell r="J245">
            <v>15.60389</v>
          </cell>
          <cell r="K245">
            <v>16.496549999999999</v>
          </cell>
          <cell r="L245">
            <v>17.585549999999998</v>
          </cell>
          <cell r="M245">
            <v>19.317019999999999</v>
          </cell>
          <cell r="N245">
            <v>21.08128</v>
          </cell>
          <cell r="O245">
            <v>21.439969999999999</v>
          </cell>
          <cell r="P245">
            <v>22.348509999999997</v>
          </cell>
          <cell r="Q245">
            <v>23.125109999999999</v>
          </cell>
          <cell r="R245">
            <v>24.024969999999996</v>
          </cell>
        </row>
        <row r="246">
          <cell r="B246" t="str">
            <v>Cálcio, dosagem</v>
          </cell>
          <cell r="C246">
            <v>0.01</v>
          </cell>
          <cell r="D246" t="str">
            <v>1A</v>
          </cell>
          <cell r="E246" t="str">
            <v>0,387</v>
          </cell>
          <cell r="F246">
            <v>4.5305</v>
          </cell>
          <cell r="G246">
            <v>4.7490000000000006</v>
          </cell>
          <cell r="H246">
            <v>5.0132900000000005</v>
          </cell>
          <cell r="I246">
            <v>5.3693900000000001</v>
          </cell>
          <cell r="J246">
            <v>5.6743100000000002</v>
          </cell>
          <cell r="K246">
            <v>5.9989500000000007</v>
          </cell>
          <cell r="L246">
            <v>6.3949499999999997</v>
          </cell>
          <cell r="M246">
            <v>7.0245799999999994</v>
          </cell>
          <cell r="N246">
            <v>7.6661200000000003</v>
          </cell>
          <cell r="O246">
            <v>7.7966300000000004</v>
          </cell>
          <cell r="P246">
            <v>8.1202899999999989</v>
          </cell>
          <cell r="Q246">
            <v>8.3886900000000004</v>
          </cell>
          <cell r="R246">
            <v>8.7151300000000003</v>
          </cell>
        </row>
        <row r="247">
          <cell r="B247" t="str">
            <v>Calcitonina, dosagem</v>
          </cell>
          <cell r="C247">
            <v>0.1</v>
          </cell>
          <cell r="D247" t="str">
            <v>1A</v>
          </cell>
          <cell r="E247" t="str">
            <v>6,930</v>
          </cell>
          <cell r="F247">
            <v>80.49499999999999</v>
          </cell>
          <cell r="G247">
            <v>84.21</v>
          </cell>
          <cell r="H247">
            <v>88.903099999999995</v>
          </cell>
          <cell r="I247">
            <v>95.218099999999993</v>
          </cell>
          <cell r="J247">
            <v>100.5929</v>
          </cell>
          <cell r="K247">
            <v>106.34849999999999</v>
          </cell>
          <cell r="L247">
            <v>113.36849999999998</v>
          </cell>
          <cell r="M247">
            <v>124.53019999999998</v>
          </cell>
          <cell r="N247">
            <v>135.90279999999998</v>
          </cell>
          <cell r="O247">
            <v>138.21770000000001</v>
          </cell>
          <cell r="P247">
            <v>143.84109999999998</v>
          </cell>
          <cell r="Q247">
            <v>148.36109999999999</v>
          </cell>
          <cell r="R247">
            <v>154.13470000000001</v>
          </cell>
        </row>
        <row r="248">
          <cell r="B248" t="str">
            <v>Cálculos urinários, análise</v>
          </cell>
          <cell r="C248">
            <v>0.04</v>
          </cell>
          <cell r="D248" t="str">
            <v>1A</v>
          </cell>
          <cell r="E248" t="str">
            <v>1,440</v>
          </cell>
          <cell r="F248">
            <v>16.88</v>
          </cell>
          <cell r="G248">
            <v>17.700000000000003</v>
          </cell>
          <cell r="H248">
            <v>18.684799999999999</v>
          </cell>
          <cell r="I248">
            <v>20.012</v>
          </cell>
          <cell r="J248">
            <v>21.1496</v>
          </cell>
          <cell r="K248">
            <v>22.3596</v>
          </cell>
          <cell r="L248">
            <v>23.835599999999996</v>
          </cell>
          <cell r="M248">
            <v>26.182399999999998</v>
          </cell>
          <cell r="N248">
            <v>28.573599999999999</v>
          </cell>
          <cell r="O248">
            <v>29.06</v>
          </cell>
          <cell r="P248">
            <v>30.270399999999999</v>
          </cell>
          <cell r="Q248">
            <v>31.279199999999999</v>
          </cell>
          <cell r="R248">
            <v>32.496400000000001</v>
          </cell>
        </row>
        <row r="249">
          <cell r="B249" t="str">
            <v>Capacidade de fixação de ferro, dosagem</v>
          </cell>
          <cell r="C249">
            <v>0.01</v>
          </cell>
          <cell r="D249" t="str">
            <v>1A</v>
          </cell>
          <cell r="E249" t="str">
            <v>0,540</v>
          </cell>
          <cell r="F249">
            <v>6.2900000000000009</v>
          </cell>
          <cell r="G249">
            <v>6.5850000000000009</v>
          </cell>
          <cell r="H249">
            <v>6.9518000000000004</v>
          </cell>
          <cell r="I249">
            <v>7.4456000000000007</v>
          </cell>
          <cell r="J249">
            <v>7.8668000000000005</v>
          </cell>
          <cell r="K249">
            <v>8.3169000000000004</v>
          </cell>
          <cell r="L249">
            <v>8.8658999999999999</v>
          </cell>
          <cell r="M249">
            <v>9.7387999999999995</v>
          </cell>
          <cell r="N249">
            <v>10.6282</v>
          </cell>
          <cell r="O249">
            <v>10.809200000000002</v>
          </cell>
          <cell r="P249">
            <v>11.2522</v>
          </cell>
          <cell r="Q249">
            <v>11.612400000000001</v>
          </cell>
          <cell r="R249">
            <v>12.064300000000001</v>
          </cell>
        </row>
        <row r="250">
          <cell r="B250" t="str">
            <v>Captura/Amplificação e subsequente sequenciamento de regiões genômicas DE 1 MEGABASE A 30 MEGABASES DE DNA TUMORAL PARA ANÁLISE DE MUTAÇÕES SOMÁTICAS por qualquer técnica de sequenciamento (Sanger ou qualquer forma de sequenciamento de nova geração – NGS) (valoração a ser definida)</v>
          </cell>
          <cell r="C250">
            <v>1</v>
          </cell>
          <cell r="D250" t="str">
            <v>4C</v>
          </cell>
          <cell r="E250"/>
          <cell r="F250">
            <v>148</v>
          </cell>
          <cell r="G250">
            <v>197.5</v>
          </cell>
          <cell r="H250">
            <v>209</v>
          </cell>
          <cell r="I250">
            <v>223.78</v>
          </cell>
          <cell r="J250">
            <v>236.26</v>
          </cell>
          <cell r="K250">
            <v>249.7</v>
          </cell>
          <cell r="L250">
            <v>266.16000000000003</v>
          </cell>
          <cell r="M250">
            <v>292.5</v>
          </cell>
          <cell r="N250">
            <v>319.27</v>
          </cell>
          <cell r="O250">
            <v>324.48</v>
          </cell>
          <cell r="P250">
            <v>471.79</v>
          </cell>
          <cell r="Q250">
            <v>762.25</v>
          </cell>
          <cell r="R250">
            <v>1102.6300000000001</v>
          </cell>
        </row>
        <row r="251">
          <cell r="B251" t="str">
            <v xml:space="preserve">Captura/Amplificação e subsequente sequenciamento de regiões genômicas DE 20 KILOBASES A 1 MEGABASE DE DNA TUMORAL PARA ANÁLISE DE MUTAÇÕES SOMÁTICAS por qualquer técnica de sequenciamento (Sanger ou qualquer forma de sequenciamento de nova geração – NGS) </v>
          </cell>
          <cell r="C251">
            <v>1</v>
          </cell>
          <cell r="D251" t="str">
            <v>4C</v>
          </cell>
          <cell r="E251"/>
          <cell r="F251">
            <v>148</v>
          </cell>
          <cell r="G251">
            <v>197.5</v>
          </cell>
          <cell r="H251">
            <v>209</v>
          </cell>
          <cell r="I251">
            <v>223.78</v>
          </cell>
          <cell r="J251">
            <v>236.26</v>
          </cell>
          <cell r="K251">
            <v>249.7</v>
          </cell>
          <cell r="L251">
            <v>266.16000000000003</v>
          </cell>
          <cell r="M251">
            <v>292.5</v>
          </cell>
          <cell r="N251">
            <v>319.27</v>
          </cell>
          <cell r="O251">
            <v>324.48</v>
          </cell>
          <cell r="P251">
            <v>471.79</v>
          </cell>
          <cell r="Q251">
            <v>762.25</v>
          </cell>
          <cell r="R251">
            <v>1102.6300000000001</v>
          </cell>
        </row>
        <row r="252">
          <cell r="B252" t="str">
            <v xml:space="preserve">Captura/Amplificação e subsequente sequenciamento de regiões genômicas DE ATÉ 20 KILOBASES DE DNA TUMORAL PARA ANÁLISE DE MUTAÇÕES SOMÁTICAS por qualquer técnica de sequenciamento (Sanger ou qualquer forma de sequenciamento de nova geração – NGS) </v>
          </cell>
          <cell r="C252">
            <v>1</v>
          </cell>
          <cell r="D252" t="str">
            <v>4C</v>
          </cell>
          <cell r="E252"/>
          <cell r="F252">
            <v>148</v>
          </cell>
          <cell r="G252">
            <v>197.5</v>
          </cell>
          <cell r="H252">
            <v>209</v>
          </cell>
          <cell r="I252">
            <v>223.78</v>
          </cell>
          <cell r="J252">
            <v>236.26</v>
          </cell>
          <cell r="K252">
            <v>249.7</v>
          </cell>
          <cell r="L252">
            <v>266.16000000000003</v>
          </cell>
          <cell r="M252">
            <v>292.5</v>
          </cell>
          <cell r="N252">
            <v>319.27</v>
          </cell>
          <cell r="O252">
            <v>324.48</v>
          </cell>
          <cell r="P252">
            <v>471.79</v>
          </cell>
          <cell r="Q252">
            <v>762.25</v>
          </cell>
          <cell r="R252">
            <v>1102.6300000000001</v>
          </cell>
        </row>
        <row r="253">
          <cell r="B253" t="str">
            <v xml:space="preserve">Captura/Amplificação e subsequente sequenciamento de regiões genômicas DE MAIS DE 30 MEGABASES DE DNA TUMORAL PARA ANÁLISE DE MUTAÇÕES SOMÁTICAS por qualquer técnica de sequenciamento (Sanger ou qualquer forma de sequenciamento de nova geração – NGS); INCLUI EXOMA TUMORAL </v>
          </cell>
          <cell r="C253">
            <v>1</v>
          </cell>
          <cell r="D253" t="str">
            <v>4C</v>
          </cell>
          <cell r="E253"/>
          <cell r="F253">
            <v>148</v>
          </cell>
          <cell r="G253">
            <v>197.5</v>
          </cell>
          <cell r="H253">
            <v>209</v>
          </cell>
          <cell r="I253">
            <v>223.78</v>
          </cell>
          <cell r="J253">
            <v>236.26</v>
          </cell>
          <cell r="K253">
            <v>249.7</v>
          </cell>
          <cell r="L253">
            <v>266.16000000000003</v>
          </cell>
          <cell r="M253">
            <v>292.5</v>
          </cell>
          <cell r="N253">
            <v>319.27</v>
          </cell>
          <cell r="O253">
            <v>324.48</v>
          </cell>
          <cell r="P253">
            <v>471.79</v>
          </cell>
          <cell r="Q253">
            <v>762.25</v>
          </cell>
          <cell r="R253">
            <v>1102.6300000000001</v>
          </cell>
        </row>
        <row r="254">
          <cell r="B254" t="str">
            <v>Carbamazepina, dosagem</v>
          </cell>
          <cell r="C254">
            <v>0.1</v>
          </cell>
          <cell r="D254" t="str">
            <v>1A</v>
          </cell>
          <cell r="E254" t="str">
            <v>3,267</v>
          </cell>
          <cell r="F254">
            <v>38.370499999999993</v>
          </cell>
          <cell r="G254">
            <v>40.253999999999998</v>
          </cell>
          <cell r="H254">
            <v>42.492890000000003</v>
          </cell>
          <cell r="I254">
            <v>45.511189999999999</v>
          </cell>
          <cell r="J254">
            <v>48.102110000000003</v>
          </cell>
          <cell r="K254">
            <v>50.854050000000001</v>
          </cell>
          <cell r="L254">
            <v>54.211049999999993</v>
          </cell>
          <cell r="M254">
            <v>59.548579999999994</v>
          </cell>
          <cell r="N254">
            <v>64.987120000000004</v>
          </cell>
          <cell r="O254">
            <v>66.093230000000005</v>
          </cell>
          <cell r="P254">
            <v>68.859489999999994</v>
          </cell>
          <cell r="Q254">
            <v>71.181690000000003</v>
          </cell>
          <cell r="R254">
            <v>73.951629999999994</v>
          </cell>
        </row>
        <row r="255">
          <cell r="B255" t="str">
            <v>Carbapenem, dosagem – Meropenem e Imipenem</v>
          </cell>
          <cell r="C255">
            <v>0.01</v>
          </cell>
          <cell r="D255" t="str">
            <v>1A</v>
          </cell>
          <cell r="E255">
            <v>1.133</v>
          </cell>
          <cell r="F255">
            <v>13.109500000000001</v>
          </cell>
          <cell r="G255">
            <v>13.701000000000001</v>
          </cell>
          <cell r="H255">
            <v>14.465109999999999</v>
          </cell>
          <cell r="I255">
            <v>15.492610000000001</v>
          </cell>
          <cell r="J255">
            <v>16.36449</v>
          </cell>
          <cell r="K255">
            <v>17.300850000000001</v>
          </cell>
          <cell r="L255">
            <v>18.44285</v>
          </cell>
          <cell r="M255">
            <v>20.258619999999997</v>
          </cell>
          <cell r="N255">
            <v>22.10868</v>
          </cell>
          <cell r="O255">
            <v>22.485370000000003</v>
          </cell>
          <cell r="P255">
            <v>23.390909999999998</v>
          </cell>
          <cell r="Q255">
            <v>24.106909999999999</v>
          </cell>
          <cell r="R255">
            <v>25.045070000000003</v>
          </cell>
        </row>
        <row r="256">
          <cell r="B256" t="str">
            <v>Carboxihemoglobina (para monóxido de carbono diclorometano), pesquisa e/ou dosagem</v>
          </cell>
          <cell r="C256">
            <v>0.04</v>
          </cell>
          <cell r="D256" t="str">
            <v>1A</v>
          </cell>
          <cell r="E256" t="str">
            <v>0,900</v>
          </cell>
          <cell r="F256">
            <v>10.67</v>
          </cell>
          <cell r="G256">
            <v>11.22</v>
          </cell>
          <cell r="H256">
            <v>11.843</v>
          </cell>
          <cell r="I256">
            <v>12.684200000000001</v>
          </cell>
          <cell r="J256">
            <v>13.4114</v>
          </cell>
          <cell r="K256">
            <v>14.178599999999999</v>
          </cell>
          <cell r="L256">
            <v>15.114599999999998</v>
          </cell>
          <cell r="M256">
            <v>16.602799999999998</v>
          </cell>
          <cell r="N256">
            <v>18.119199999999999</v>
          </cell>
          <cell r="O256">
            <v>18.427399999999999</v>
          </cell>
          <cell r="P256">
            <v>19.2166</v>
          </cell>
          <cell r="Q256">
            <v>19.901400000000002</v>
          </cell>
          <cell r="R256">
            <v>20.675800000000002</v>
          </cell>
        </row>
        <row r="257">
          <cell r="B257" t="str">
            <v>Cariótipo com bandas de pele, tumor e demais tecidos</v>
          </cell>
          <cell r="C257">
            <v>1</v>
          </cell>
          <cell r="D257" t="str">
            <v>2B</v>
          </cell>
          <cell r="E257" t="str">
            <v>63,600</v>
          </cell>
          <cell r="F257">
            <v>773.4</v>
          </cell>
          <cell r="G257">
            <v>819.7</v>
          </cell>
          <cell r="H257">
            <v>865.81200000000001</v>
          </cell>
          <cell r="I257">
            <v>927.29200000000003</v>
          </cell>
          <cell r="J257">
            <v>979.20800000000008</v>
          </cell>
          <cell r="K257">
            <v>1035.22</v>
          </cell>
          <cell r="L257">
            <v>1103.54</v>
          </cell>
          <cell r="M257">
            <v>1212.2339999999999</v>
          </cell>
          <cell r="N257">
            <v>1322.9460000000001</v>
          </cell>
          <cell r="O257">
            <v>1345.4340000000002</v>
          </cell>
          <cell r="P257">
            <v>1406.5320000000002</v>
          </cell>
          <cell r="Q257">
            <v>1507.4820000000002</v>
          </cell>
          <cell r="R257">
            <v>1617.1040000000003</v>
          </cell>
        </row>
        <row r="258">
          <cell r="B258" t="str">
            <v>Cariótipo com pesquisa de troca de cromátides irmãs</v>
          </cell>
          <cell r="C258">
            <v>1</v>
          </cell>
          <cell r="D258" t="str">
            <v>3A</v>
          </cell>
          <cell r="E258" t="str">
            <v>38,240</v>
          </cell>
          <cell r="F258">
            <v>508.76000000000005</v>
          </cell>
          <cell r="G258">
            <v>550.88</v>
          </cell>
          <cell r="H258">
            <v>581.50080000000003</v>
          </cell>
          <cell r="I258">
            <v>622.77680000000009</v>
          </cell>
          <cell r="J258">
            <v>657.64919999999995</v>
          </cell>
          <cell r="K258">
            <v>695.24599999999998</v>
          </cell>
          <cell r="L258">
            <v>741.12599999999998</v>
          </cell>
          <cell r="M258">
            <v>814.1576</v>
          </cell>
          <cell r="N258">
            <v>888.52639999999997</v>
          </cell>
          <cell r="O258">
            <v>903.56560000000013</v>
          </cell>
          <cell r="P258">
            <v>985.14279999999997</v>
          </cell>
          <cell r="Q258">
            <v>1108.1867999999999</v>
          </cell>
          <cell r="R258">
            <v>1276.3535999999999</v>
          </cell>
        </row>
        <row r="259">
          <cell r="B259" t="str">
            <v>Cariótipo com técnicas de alta resolução</v>
          </cell>
          <cell r="C259">
            <v>1</v>
          </cell>
          <cell r="D259" t="str">
            <v>3A</v>
          </cell>
          <cell r="E259" t="str">
            <v>51,470</v>
          </cell>
          <cell r="F259">
            <v>660.90499999999997</v>
          </cell>
          <cell r="G259">
            <v>709.64</v>
          </cell>
          <cell r="H259">
            <v>749.12490000000003</v>
          </cell>
          <cell r="I259">
            <v>802.30790000000002</v>
          </cell>
          <cell r="J259">
            <v>847.23509999999999</v>
          </cell>
          <cell r="K259">
            <v>895.68049999999994</v>
          </cell>
          <cell r="L259">
            <v>954.79049999999984</v>
          </cell>
          <cell r="M259">
            <v>1048.8578</v>
          </cell>
          <cell r="N259">
            <v>1144.6591999999998</v>
          </cell>
          <cell r="O259">
            <v>1164.0643</v>
          </cell>
          <cell r="P259">
            <v>1255.9609</v>
          </cell>
          <cell r="Q259">
            <v>1386.9429</v>
          </cell>
          <cell r="R259">
            <v>1565.9583</v>
          </cell>
        </row>
        <row r="260">
          <cell r="B260" t="str">
            <v>Cariótipo de medula (técnicas com bandas)</v>
          </cell>
          <cell r="C260">
            <v>1</v>
          </cell>
          <cell r="D260" t="str">
            <v>3A</v>
          </cell>
          <cell r="E260" t="str">
            <v>40,480</v>
          </cell>
          <cell r="F260">
            <v>534.52</v>
          </cell>
          <cell r="G260">
            <v>577.76</v>
          </cell>
          <cell r="H260">
            <v>609.88159999999993</v>
          </cell>
          <cell r="I260">
            <v>653.17359999999996</v>
          </cell>
          <cell r="J260">
            <v>689.74839999999995</v>
          </cell>
          <cell r="K260">
            <v>729.1819999999999</v>
          </cell>
          <cell r="L260">
            <v>777.30199999999979</v>
          </cell>
          <cell r="M260">
            <v>853.89519999999982</v>
          </cell>
          <cell r="N260">
            <v>931.89279999999985</v>
          </cell>
          <cell r="O260">
            <v>947.6712</v>
          </cell>
          <cell r="P260">
            <v>1030.9955999999997</v>
          </cell>
          <cell r="Q260">
            <v>1155.3836000000001</v>
          </cell>
          <cell r="R260">
            <v>1325.3871999999999</v>
          </cell>
        </row>
        <row r="261">
          <cell r="B261" t="str">
            <v>Cariótipo de sangue (técnicas com bandas)</v>
          </cell>
          <cell r="C261">
            <v>1</v>
          </cell>
          <cell r="D261" t="str">
            <v>3A</v>
          </cell>
          <cell r="E261" t="str">
            <v>28,350</v>
          </cell>
          <cell r="F261">
            <v>395.02500000000003</v>
          </cell>
          <cell r="G261">
            <v>432.20000000000005</v>
          </cell>
          <cell r="H261">
            <v>456.19450000000001</v>
          </cell>
          <cell r="I261">
            <v>488.56950000000006</v>
          </cell>
          <cell r="J261">
            <v>515.92550000000006</v>
          </cell>
          <cell r="K261">
            <v>545.41250000000002</v>
          </cell>
          <cell r="L261">
            <v>581.40249999999992</v>
          </cell>
          <cell r="M261">
            <v>638.70899999999995</v>
          </cell>
          <cell r="N261">
            <v>697.05600000000004</v>
          </cell>
          <cell r="O261">
            <v>708.83150000000012</v>
          </cell>
          <cell r="P261">
            <v>782.69449999999995</v>
          </cell>
          <cell r="Q261">
            <v>899.80450000000008</v>
          </cell>
          <cell r="R261">
            <v>1059.8615</v>
          </cell>
        </row>
        <row r="262">
          <cell r="B262" t="str">
            <v>Cariótipo de sangue (técnicas com bandas) - Análise de 50 células para detecção de mosaicismo</v>
          </cell>
          <cell r="C262">
            <v>1</v>
          </cell>
          <cell r="D262" t="str">
            <v>3A</v>
          </cell>
          <cell r="E262" t="str">
            <v>60,000</v>
          </cell>
          <cell r="F262">
            <v>759</v>
          </cell>
          <cell r="G262">
            <v>812</v>
          </cell>
          <cell r="H262">
            <v>857.2</v>
          </cell>
          <cell r="I262">
            <v>918.06000000000006</v>
          </cell>
          <cell r="J262">
            <v>969.46999999999991</v>
          </cell>
          <cell r="K262">
            <v>1024.9100000000001</v>
          </cell>
          <cell r="L262">
            <v>1092.55</v>
          </cell>
          <cell r="M262">
            <v>1200.1799999999998</v>
          </cell>
          <cell r="N262">
            <v>1309.8</v>
          </cell>
          <cell r="O262">
            <v>1332.02</v>
          </cell>
          <cell r="P262">
            <v>1430.5699999999997</v>
          </cell>
          <cell r="Q262">
            <v>1566.67</v>
          </cell>
          <cell r="R262">
            <v>1752.68</v>
          </cell>
        </row>
        <row r="263">
          <cell r="B263" t="str">
            <v>Cariótipo de sangue obtido por cordocentese pré-natal</v>
          </cell>
          <cell r="C263">
            <v>1</v>
          </cell>
          <cell r="D263" t="str">
            <v>3B</v>
          </cell>
          <cell r="E263" t="str">
            <v>31,550</v>
          </cell>
          <cell r="F263">
            <v>450.82499999999999</v>
          </cell>
          <cell r="G263">
            <v>495.6</v>
          </cell>
          <cell r="H263">
            <v>523.73849999999993</v>
          </cell>
          <cell r="I263">
            <v>560.90350000000001</v>
          </cell>
          <cell r="J263">
            <v>592.25150000000008</v>
          </cell>
          <cell r="K263">
            <v>626.09249999999997</v>
          </cell>
          <cell r="L263">
            <v>667.40249999999992</v>
          </cell>
          <cell r="M263">
            <v>733.197</v>
          </cell>
          <cell r="N263">
            <v>800.178</v>
          </cell>
          <cell r="O263">
            <v>813.72950000000003</v>
          </cell>
          <cell r="P263">
            <v>907.92849999999999</v>
          </cell>
          <cell r="Q263">
            <v>1062.2384999999999</v>
          </cell>
          <cell r="R263">
            <v>1262.5795000000001</v>
          </cell>
        </row>
        <row r="264">
          <cell r="B264" t="str">
            <v>Cariótipo de sangue-pesquisa de marcadores tumorais</v>
          </cell>
          <cell r="C264">
            <v>1</v>
          </cell>
          <cell r="D264" t="str">
            <v>3A</v>
          </cell>
          <cell r="E264" t="str">
            <v>39,860</v>
          </cell>
          <cell r="F264">
            <v>527.39</v>
          </cell>
          <cell r="G264">
            <v>570.31999999999994</v>
          </cell>
          <cell r="H264">
            <v>602.02620000000002</v>
          </cell>
          <cell r="I264">
            <v>644.76020000000005</v>
          </cell>
          <cell r="J264">
            <v>680.86379999999997</v>
          </cell>
          <cell r="K264">
            <v>719.78899999999999</v>
          </cell>
          <cell r="L264">
            <v>767.28899999999987</v>
          </cell>
          <cell r="M264">
            <v>842.89639999999986</v>
          </cell>
          <cell r="N264">
            <v>919.88959999999997</v>
          </cell>
          <cell r="O264">
            <v>935.46340000000009</v>
          </cell>
          <cell r="P264">
            <v>1018.3041999999999</v>
          </cell>
          <cell r="Q264">
            <v>1142.3202000000001</v>
          </cell>
          <cell r="R264">
            <v>1311.8154</v>
          </cell>
        </row>
        <row r="265">
          <cell r="B265" t="str">
            <v>Cariótipo de sangue-pesquisa de sítio frágil X</v>
          </cell>
          <cell r="C265">
            <v>1</v>
          </cell>
          <cell r="D265" t="str">
            <v>3A</v>
          </cell>
          <cell r="E265" t="str">
            <v>39,380</v>
          </cell>
          <cell r="F265">
            <v>521.87</v>
          </cell>
          <cell r="G265">
            <v>564.56000000000006</v>
          </cell>
          <cell r="H265">
            <v>595.94460000000004</v>
          </cell>
          <cell r="I265">
            <v>638.24660000000006</v>
          </cell>
          <cell r="J265">
            <v>673.98540000000003</v>
          </cell>
          <cell r="K265">
            <v>712.51700000000005</v>
          </cell>
          <cell r="L265">
            <v>759.53699999999992</v>
          </cell>
          <cell r="M265">
            <v>834.38119999999992</v>
          </cell>
          <cell r="N265">
            <v>910.59680000000003</v>
          </cell>
          <cell r="O265">
            <v>926.01220000000012</v>
          </cell>
          <cell r="P265">
            <v>1008.4786</v>
          </cell>
          <cell r="Q265">
            <v>1132.2066</v>
          </cell>
          <cell r="R265">
            <v>1301.3081999999999</v>
          </cell>
        </row>
        <row r="266">
          <cell r="B266" t="str">
            <v>Cariótipo em vilosidades coriônicas (cultivo de trofoblastos)</v>
          </cell>
          <cell r="C266">
            <v>1</v>
          </cell>
          <cell r="D266" t="str">
            <v>3B</v>
          </cell>
          <cell r="E266" t="str">
            <v>56,340</v>
          </cell>
          <cell r="F266">
            <v>735.91000000000008</v>
          </cell>
          <cell r="G266">
            <v>793.08</v>
          </cell>
          <cell r="H266">
            <v>837.82780000000002</v>
          </cell>
          <cell r="I266">
            <v>897.30380000000002</v>
          </cell>
          <cell r="J266">
            <v>947.49220000000003</v>
          </cell>
          <cell r="K266">
            <v>1001.6610000000001</v>
          </cell>
          <cell r="L266">
            <v>1067.761</v>
          </cell>
          <cell r="M266">
            <v>1172.9715999999999</v>
          </cell>
          <cell r="N266">
            <v>1280.1124</v>
          </cell>
          <cell r="O266">
            <v>1301.8446000000001</v>
          </cell>
          <cell r="P266">
            <v>1415.3798000000002</v>
          </cell>
          <cell r="Q266">
            <v>1584.5638000000001</v>
          </cell>
          <cell r="R266">
            <v>1805.2326</v>
          </cell>
        </row>
        <row r="267">
          <cell r="B267" t="str">
            <v>Cariótipo para pesquisa de instabilidade cromossômica</v>
          </cell>
          <cell r="C267">
            <v>1</v>
          </cell>
          <cell r="D267" t="str">
            <v>3A</v>
          </cell>
          <cell r="E267" t="str">
            <v>40,480</v>
          </cell>
          <cell r="F267">
            <v>534.52</v>
          </cell>
          <cell r="G267">
            <v>577.76</v>
          </cell>
          <cell r="H267">
            <v>609.88159999999993</v>
          </cell>
          <cell r="I267">
            <v>653.17359999999996</v>
          </cell>
          <cell r="J267">
            <v>689.74839999999995</v>
          </cell>
          <cell r="K267">
            <v>729.1819999999999</v>
          </cell>
          <cell r="L267">
            <v>777.30199999999979</v>
          </cell>
          <cell r="M267">
            <v>853.89519999999982</v>
          </cell>
          <cell r="N267">
            <v>931.89279999999985</v>
          </cell>
          <cell r="O267">
            <v>947.6712</v>
          </cell>
          <cell r="P267">
            <v>1030.9955999999997</v>
          </cell>
          <cell r="Q267">
            <v>1155.3836000000001</v>
          </cell>
          <cell r="R267">
            <v>1325.3871999999999</v>
          </cell>
        </row>
        <row r="268">
          <cell r="B268" t="str">
            <v>Carnitina livre, dosagem</v>
          </cell>
          <cell r="C268">
            <v>0.25</v>
          </cell>
          <cell r="D268" t="str">
            <v>1A</v>
          </cell>
          <cell r="E268" t="str">
            <v>4,455</v>
          </cell>
          <cell r="F268">
            <v>53.232500000000002</v>
          </cell>
          <cell r="G268">
            <v>56.085000000000001</v>
          </cell>
          <cell r="H268">
            <v>59.194850000000002</v>
          </cell>
          <cell r="I268">
            <v>63.399350000000005</v>
          </cell>
          <cell r="J268">
            <v>67.055149999999998</v>
          </cell>
          <cell r="K268">
            <v>70.890749999999997</v>
          </cell>
          <cell r="L268">
            <v>75.570750000000004</v>
          </cell>
          <cell r="M268">
            <v>83.011700000000005</v>
          </cell>
          <cell r="N268">
            <v>90.593800000000002</v>
          </cell>
          <cell r="O268">
            <v>92.133950000000013</v>
          </cell>
          <cell r="P268">
            <v>96.153849999999991</v>
          </cell>
          <cell r="Q268">
            <v>99.731849999999994</v>
          </cell>
          <cell r="R268">
            <v>103.61245000000001</v>
          </cell>
        </row>
        <row r="269">
          <cell r="B269" t="str">
            <v>Carnitina total e frações, dosagem</v>
          </cell>
          <cell r="C269">
            <v>0.75</v>
          </cell>
          <cell r="D269" t="str">
            <v>1A</v>
          </cell>
          <cell r="E269" t="str">
            <v>29,970</v>
          </cell>
          <cell r="F269">
            <v>350.65499999999997</v>
          </cell>
          <cell r="G269">
            <v>367.51499999999999</v>
          </cell>
          <cell r="H269">
            <v>387.9699</v>
          </cell>
          <cell r="I269">
            <v>415.52789999999999</v>
          </cell>
          <cell r="J269">
            <v>439.11509999999998</v>
          </cell>
          <cell r="K269">
            <v>464.238</v>
          </cell>
          <cell r="L269">
            <v>494.88299999999992</v>
          </cell>
          <cell r="M269">
            <v>543.6078</v>
          </cell>
          <cell r="N269">
            <v>593.25419999999997</v>
          </cell>
          <cell r="O269">
            <v>603.35429999999997</v>
          </cell>
          <cell r="P269">
            <v>628.3658999999999</v>
          </cell>
          <cell r="Q269">
            <v>649.06290000000001</v>
          </cell>
          <cell r="R269">
            <v>674.32080000000008</v>
          </cell>
        </row>
        <row r="270">
          <cell r="B270" t="str">
            <v>Caroteno, dosagem</v>
          </cell>
          <cell r="C270">
            <v>0.01</v>
          </cell>
          <cell r="D270" t="str">
            <v>1A</v>
          </cell>
          <cell r="E270" t="str">
            <v>0,540</v>
          </cell>
          <cell r="F270">
            <v>6.2900000000000009</v>
          </cell>
          <cell r="G270">
            <v>6.5850000000000009</v>
          </cell>
          <cell r="H270">
            <v>6.9518000000000004</v>
          </cell>
          <cell r="I270">
            <v>7.4456000000000007</v>
          </cell>
          <cell r="J270">
            <v>7.8668000000000005</v>
          </cell>
          <cell r="K270">
            <v>8.3169000000000004</v>
          </cell>
          <cell r="L270">
            <v>8.8658999999999999</v>
          </cell>
          <cell r="M270">
            <v>9.7387999999999995</v>
          </cell>
          <cell r="N270">
            <v>10.6282</v>
          </cell>
          <cell r="O270">
            <v>10.809200000000002</v>
          </cell>
          <cell r="P270">
            <v>11.2522</v>
          </cell>
          <cell r="Q270">
            <v>11.612400000000001</v>
          </cell>
          <cell r="R270">
            <v>12.064300000000001</v>
          </cell>
        </row>
        <row r="271">
          <cell r="B271" t="str">
            <v>Catecolaminas fracionadas - dopamina, epinefrina, norepinefrina (cada), pesquisa e/ou dosagem na urina</v>
          </cell>
          <cell r="C271">
            <v>0.1</v>
          </cell>
          <cell r="D271" t="str">
            <v>1A</v>
          </cell>
          <cell r="E271" t="str">
            <v>2,097</v>
          </cell>
          <cell r="F271">
            <v>24.915500000000002</v>
          </cell>
          <cell r="G271">
            <v>26.214000000000002</v>
          </cell>
          <cell r="H271">
            <v>27.668990000000001</v>
          </cell>
          <cell r="I271">
            <v>29.63429</v>
          </cell>
          <cell r="J271">
            <v>31.336010000000002</v>
          </cell>
          <cell r="K271">
            <v>33.128549999999997</v>
          </cell>
          <cell r="L271">
            <v>35.315549999999995</v>
          </cell>
          <cell r="M271">
            <v>38.792779999999993</v>
          </cell>
          <cell r="N271">
            <v>42.335919999999994</v>
          </cell>
          <cell r="O271">
            <v>43.055930000000004</v>
          </cell>
          <cell r="P271">
            <v>44.909590000000001</v>
          </cell>
          <cell r="Q271">
            <v>46.529790000000006</v>
          </cell>
          <cell r="R271">
            <v>48.340330000000002</v>
          </cell>
        </row>
        <row r="272">
          <cell r="B272" t="str">
            <v>Catecolaminas, dosagem</v>
          </cell>
          <cell r="C272">
            <v>0.1</v>
          </cell>
          <cell r="D272" t="str">
            <v>1A</v>
          </cell>
          <cell r="E272" t="str">
            <v>1,960</v>
          </cell>
          <cell r="F272">
            <v>23.34</v>
          </cell>
          <cell r="G272">
            <v>24.57</v>
          </cell>
          <cell r="H272">
            <v>25.933199999999999</v>
          </cell>
          <cell r="I272">
            <v>27.775200000000002</v>
          </cell>
          <cell r="J272">
            <v>29.372800000000002</v>
          </cell>
          <cell r="K272">
            <v>31.052999999999997</v>
          </cell>
          <cell r="L272">
            <v>33.102999999999994</v>
          </cell>
          <cell r="M272">
            <v>36.362399999999994</v>
          </cell>
          <cell r="N272">
            <v>39.683599999999998</v>
          </cell>
          <cell r="O272">
            <v>40.358400000000003</v>
          </cell>
          <cell r="P272">
            <v>42.105199999999996</v>
          </cell>
          <cell r="Q272">
            <v>43.643199999999993</v>
          </cell>
          <cell r="R272">
            <v>45.3414</v>
          </cell>
        </row>
        <row r="273">
          <cell r="B273" t="str">
            <v>Caxumba, IgG, dosagem</v>
          </cell>
          <cell r="C273">
            <v>0.1</v>
          </cell>
          <cell r="D273" t="str">
            <v>1A</v>
          </cell>
          <cell r="E273" t="str">
            <v>4,797</v>
          </cell>
          <cell r="F273">
            <v>55.965499999999992</v>
          </cell>
          <cell r="G273">
            <v>58.61399999999999</v>
          </cell>
          <cell r="H273">
            <v>61.877989999999997</v>
          </cell>
          <cell r="I273">
            <v>66.273289999999989</v>
          </cell>
          <cell r="J273">
            <v>70.027010000000004</v>
          </cell>
          <cell r="K273">
            <v>74.033549999999991</v>
          </cell>
          <cell r="L273">
            <v>78.920549999999992</v>
          </cell>
          <cell r="M273">
            <v>86.69077999999999</v>
          </cell>
          <cell r="N273">
            <v>94.607919999999993</v>
          </cell>
          <cell r="O273">
            <v>96.21893</v>
          </cell>
          <cell r="P273">
            <v>100.17858999999999</v>
          </cell>
          <cell r="Q273">
            <v>103.41879</v>
          </cell>
          <cell r="R273">
            <v>107.44332999999999</v>
          </cell>
        </row>
        <row r="274">
          <cell r="B274" t="str">
            <v>Caxumba, IgM, dosagem</v>
          </cell>
          <cell r="C274">
            <v>0.1</v>
          </cell>
          <cell r="D274" t="str">
            <v>1A</v>
          </cell>
          <cell r="E274" t="str">
            <v>5,094</v>
          </cell>
          <cell r="F274">
            <v>59.381</v>
          </cell>
          <cell r="G274">
            <v>62.177999999999997</v>
          </cell>
          <cell r="H274">
            <v>65.640979999999999</v>
          </cell>
          <cell r="I274">
            <v>70.303579999999997</v>
          </cell>
          <cell r="J274">
            <v>74.283020000000008</v>
          </cell>
          <cell r="K274">
            <v>78.533100000000005</v>
          </cell>
          <cell r="L274">
            <v>83.717100000000002</v>
          </cell>
          <cell r="M274">
            <v>91.959559999999996</v>
          </cell>
          <cell r="N274">
            <v>100.35784</v>
          </cell>
          <cell r="O274">
            <v>102.06686000000002</v>
          </cell>
          <cell r="P274">
            <v>106.25818</v>
          </cell>
          <cell r="Q274">
            <v>109.67658000000002</v>
          </cell>
          <cell r="R274">
            <v>113.94466000000001</v>
          </cell>
        </row>
        <row r="275">
          <cell r="B275" t="str">
            <v>CD... (antígeno de dif. Celular, cada determinação), pesquisa e/ou dosagem</v>
          </cell>
          <cell r="C275">
            <v>0.1</v>
          </cell>
          <cell r="D275" t="str">
            <v>1A</v>
          </cell>
          <cell r="E275" t="str">
            <v>7,434</v>
          </cell>
          <cell r="F275">
            <v>86.290999999999997</v>
          </cell>
          <cell r="G275">
            <v>90.257999999999996</v>
          </cell>
          <cell r="H275">
            <v>95.288780000000003</v>
          </cell>
          <cell r="I275">
            <v>102.05737999999999</v>
          </cell>
          <cell r="J275">
            <v>107.81522000000001</v>
          </cell>
          <cell r="K275">
            <v>113.9841</v>
          </cell>
          <cell r="L275">
            <v>121.50809999999998</v>
          </cell>
          <cell r="M275">
            <v>133.47116</v>
          </cell>
          <cell r="N275">
            <v>145.66023999999999</v>
          </cell>
          <cell r="O275">
            <v>148.14146</v>
          </cell>
          <cell r="P275">
            <v>154.15798000000001</v>
          </cell>
          <cell r="Q275">
            <v>158.98038</v>
          </cell>
          <cell r="R275">
            <v>165.16726000000003</v>
          </cell>
        </row>
        <row r="276">
          <cell r="B276" t="str">
            <v>CD3, imunofenotipagem</v>
          </cell>
          <cell r="C276">
            <v>0.1</v>
          </cell>
          <cell r="D276" t="str">
            <v>1A</v>
          </cell>
          <cell r="E276">
            <v>8.2840000000000007</v>
          </cell>
          <cell r="F276">
            <v>96.066000000000003</v>
          </cell>
          <cell r="G276">
            <v>100.45800000000001</v>
          </cell>
          <cell r="H276">
            <v>106.05828</v>
          </cell>
          <cell r="I276">
            <v>113.59188</v>
          </cell>
          <cell r="J276">
            <v>119.99572000000001</v>
          </cell>
          <cell r="K276">
            <v>126.86160000000001</v>
          </cell>
          <cell r="L276">
            <v>135.23560000000001</v>
          </cell>
          <cell r="M276">
            <v>148.55016000000001</v>
          </cell>
          <cell r="N276">
            <v>162.11624</v>
          </cell>
          <cell r="O276">
            <v>164.87796</v>
          </cell>
          <cell r="P276">
            <v>171.55748000000003</v>
          </cell>
          <cell r="Q276">
            <v>176.88988000000003</v>
          </cell>
          <cell r="R276">
            <v>183.77376000000004</v>
          </cell>
        </row>
        <row r="277">
          <cell r="B277" t="str">
            <v>CD34, imunofenotipagem</v>
          </cell>
          <cell r="C277">
            <v>0.25</v>
          </cell>
          <cell r="D277" t="str">
            <v>1A</v>
          </cell>
          <cell r="E277">
            <v>26.712</v>
          </cell>
          <cell r="F277">
            <v>309.18799999999999</v>
          </cell>
          <cell r="G277">
            <v>323.16899999999998</v>
          </cell>
          <cell r="H277">
            <v>341.19103999999999</v>
          </cell>
          <cell r="I277">
            <v>365.42683999999997</v>
          </cell>
          <cell r="J277">
            <v>385.99795999999998</v>
          </cell>
          <cell r="K277">
            <v>408.08429999999998</v>
          </cell>
          <cell r="L277">
            <v>435.02129999999994</v>
          </cell>
          <cell r="M277">
            <v>477.85087999999996</v>
          </cell>
          <cell r="N277">
            <v>521.48932000000002</v>
          </cell>
          <cell r="O277">
            <v>530.37428</v>
          </cell>
          <cell r="P277">
            <v>551.75463999999999</v>
          </cell>
          <cell r="Q277">
            <v>568.68683999999996</v>
          </cell>
          <cell r="R277">
            <v>590.81817999999998</v>
          </cell>
        </row>
        <row r="278">
          <cell r="B278" t="str">
            <v>CD52, marcador isolado</v>
          </cell>
          <cell r="C278">
            <v>0.1</v>
          </cell>
          <cell r="D278" t="str">
            <v>1A</v>
          </cell>
          <cell r="E278">
            <v>7.05</v>
          </cell>
          <cell r="F278">
            <v>81.875</v>
          </cell>
          <cell r="G278">
            <v>85.649999999999991</v>
          </cell>
          <cell r="H278">
            <v>90.42349999999999</v>
          </cell>
          <cell r="I278">
            <v>96.846499999999992</v>
          </cell>
          <cell r="J278">
            <v>102.3125</v>
          </cell>
          <cell r="K278">
            <v>108.1665</v>
          </cell>
          <cell r="L278">
            <v>115.30649999999999</v>
          </cell>
          <cell r="M278">
            <v>126.65899999999998</v>
          </cell>
          <cell r="N278">
            <v>138.226</v>
          </cell>
          <cell r="O278">
            <v>140.5805</v>
          </cell>
          <cell r="P278">
            <v>146.29749999999999</v>
          </cell>
          <cell r="Q278">
            <v>150.8895</v>
          </cell>
          <cell r="R278">
            <v>156.76150000000001</v>
          </cell>
        </row>
        <row r="279">
          <cell r="B279" t="str">
            <v>Ceftriaxona, dosagem</v>
          </cell>
          <cell r="C279">
            <v>0.25</v>
          </cell>
          <cell r="D279" t="str">
            <v>1A</v>
          </cell>
          <cell r="E279">
            <v>27.18</v>
          </cell>
          <cell r="F279">
            <v>314.57</v>
          </cell>
          <cell r="G279">
            <v>328.78499999999997</v>
          </cell>
          <cell r="H279">
            <v>347.12059999999997</v>
          </cell>
          <cell r="I279">
            <v>371.77760000000001</v>
          </cell>
          <cell r="J279">
            <v>392.70439999999996</v>
          </cell>
          <cell r="K279">
            <v>415.17449999999997</v>
          </cell>
          <cell r="L279">
            <v>442.57949999999994</v>
          </cell>
          <cell r="M279">
            <v>486.15319999999997</v>
          </cell>
          <cell r="N279">
            <v>530.5498</v>
          </cell>
          <cell r="O279">
            <v>539.58920000000001</v>
          </cell>
          <cell r="P279">
            <v>561.33460000000002</v>
          </cell>
          <cell r="Q279">
            <v>578.54759999999999</v>
          </cell>
          <cell r="R279">
            <v>601.06269999999995</v>
          </cell>
        </row>
        <row r="280">
          <cell r="B280" t="str">
            <v>Células, contagem total e específica</v>
          </cell>
          <cell r="C280">
            <v>0.01</v>
          </cell>
          <cell r="D280" t="str">
            <v>1A</v>
          </cell>
          <cell r="E280" t="str">
            <v>0,783</v>
          </cell>
          <cell r="F280">
            <v>9.0845000000000002</v>
          </cell>
          <cell r="G280">
            <v>9.5010000000000012</v>
          </cell>
          <cell r="H280">
            <v>10.030609999999999</v>
          </cell>
          <cell r="I280">
            <v>10.743110000000001</v>
          </cell>
          <cell r="J280">
            <v>11.348990000000001</v>
          </cell>
          <cell r="K280">
            <v>11.99835</v>
          </cell>
          <cell r="L280">
            <v>12.790349999999998</v>
          </cell>
          <cell r="M280">
            <v>14.049619999999999</v>
          </cell>
          <cell r="N280">
            <v>15.33268</v>
          </cell>
          <cell r="O280">
            <v>15.593870000000003</v>
          </cell>
          <cell r="P280">
            <v>16.226409999999998</v>
          </cell>
          <cell r="Q280">
            <v>16.732410000000002</v>
          </cell>
          <cell r="R280">
            <v>17.383570000000002</v>
          </cell>
        </row>
        <row r="281">
          <cell r="B281" t="str">
            <v>Células, pesquisa de células neoplásicas (citologia oncótica), pesquisa em líquidos orgânicos</v>
          </cell>
          <cell r="C281">
            <v>0.1</v>
          </cell>
          <cell r="D281" t="str">
            <v>1A</v>
          </cell>
          <cell r="E281" t="str">
            <v>3,474</v>
          </cell>
          <cell r="F281">
            <v>40.750999999999998</v>
          </cell>
          <cell r="G281">
            <v>42.738</v>
          </cell>
          <cell r="H281">
            <v>45.115580000000001</v>
          </cell>
          <cell r="I281">
            <v>48.320180000000001</v>
          </cell>
          <cell r="J281">
            <v>51.068420000000003</v>
          </cell>
          <cell r="K281">
            <v>53.990100000000005</v>
          </cell>
          <cell r="L281">
            <v>57.554099999999998</v>
          </cell>
          <cell r="M281">
            <v>63.220759999999999</v>
          </cell>
          <cell r="N281">
            <v>68.994640000000004</v>
          </cell>
          <cell r="O281">
            <v>70.169060000000016</v>
          </cell>
          <cell r="P281">
            <v>73.096779999999995</v>
          </cell>
          <cell r="Q281">
            <v>75.543180000000007</v>
          </cell>
          <cell r="R281">
            <v>78.482860000000002</v>
          </cell>
        </row>
        <row r="282">
          <cell r="B282" t="str">
            <v>Ceruloplasmina, dosagem</v>
          </cell>
          <cell r="C282">
            <v>0.01</v>
          </cell>
          <cell r="D282" t="str">
            <v>1A</v>
          </cell>
          <cell r="E282" t="str">
            <v>1,170</v>
          </cell>
          <cell r="F282">
            <v>13.534999999999998</v>
          </cell>
          <cell r="G282">
            <v>14.145</v>
          </cell>
          <cell r="H282">
            <v>14.933899999999998</v>
          </cell>
          <cell r="I282">
            <v>15.9947</v>
          </cell>
          <cell r="J282">
            <v>16.894699999999997</v>
          </cell>
          <cell r="K282">
            <v>17.8614</v>
          </cell>
          <cell r="L282">
            <v>19.040399999999998</v>
          </cell>
          <cell r="M282">
            <v>20.914999999999996</v>
          </cell>
          <cell r="N282">
            <v>22.824999999999999</v>
          </cell>
          <cell r="O282">
            <v>23.213899999999999</v>
          </cell>
          <cell r="P282">
            <v>24.148299999999995</v>
          </cell>
          <cell r="Q282">
            <v>24.886499999999998</v>
          </cell>
          <cell r="R282">
            <v>25.855</v>
          </cell>
        </row>
        <row r="283">
          <cell r="B283" t="str">
            <v>Chagas IgG, dosagem</v>
          </cell>
          <cell r="C283">
            <v>0.04</v>
          </cell>
          <cell r="D283" t="str">
            <v>1A</v>
          </cell>
          <cell r="E283" t="str">
            <v>1,800</v>
          </cell>
          <cell r="F283">
            <v>21.02</v>
          </cell>
          <cell r="G283">
            <v>22.020000000000003</v>
          </cell>
          <cell r="H283">
            <v>23.246000000000002</v>
          </cell>
          <cell r="I283">
            <v>24.897200000000002</v>
          </cell>
          <cell r="J283">
            <v>26.308399999999999</v>
          </cell>
          <cell r="K283">
            <v>27.813600000000001</v>
          </cell>
          <cell r="L283">
            <v>29.649599999999996</v>
          </cell>
          <cell r="M283">
            <v>32.568799999999996</v>
          </cell>
          <cell r="N283">
            <v>35.543199999999999</v>
          </cell>
          <cell r="O283">
            <v>36.148400000000002</v>
          </cell>
          <cell r="P283">
            <v>37.639599999999994</v>
          </cell>
          <cell r="Q283">
            <v>38.864400000000003</v>
          </cell>
          <cell r="R283">
            <v>40.376800000000003</v>
          </cell>
        </row>
        <row r="284">
          <cell r="B284" t="str">
            <v>Chagas IgM, dosagem</v>
          </cell>
          <cell r="C284">
            <v>0.04</v>
          </cell>
          <cell r="D284" t="str">
            <v>1A</v>
          </cell>
          <cell r="E284" t="str">
            <v>2,187</v>
          </cell>
          <cell r="F284">
            <v>25.470499999999998</v>
          </cell>
          <cell r="G284">
            <v>26.664000000000001</v>
          </cell>
          <cell r="H284">
            <v>28.149290000000001</v>
          </cell>
          <cell r="I284">
            <v>30.148789999999998</v>
          </cell>
          <cell r="J284">
            <v>31.854109999999995</v>
          </cell>
          <cell r="K284">
            <v>33.676649999999995</v>
          </cell>
          <cell r="L284">
            <v>35.899649999999994</v>
          </cell>
          <cell r="M284">
            <v>39.434179999999998</v>
          </cell>
          <cell r="N284">
            <v>43.035519999999998</v>
          </cell>
          <cell r="O284">
            <v>43.768430000000002</v>
          </cell>
          <cell r="P284">
            <v>45.561489999999992</v>
          </cell>
          <cell r="Q284">
            <v>47.01849</v>
          </cell>
          <cell r="R284">
            <v>48.848230000000001</v>
          </cell>
        </row>
        <row r="285">
          <cell r="B285" t="str">
            <v>Chikungunya, anticorpos</v>
          </cell>
          <cell r="C285">
            <v>0.1</v>
          </cell>
          <cell r="D285" t="str">
            <v>1A</v>
          </cell>
          <cell r="E285">
            <v>19.859000000000002</v>
          </cell>
          <cell r="F285">
            <v>229.17850000000004</v>
          </cell>
          <cell r="G285">
            <v>239.35800000000003</v>
          </cell>
          <cell r="H285">
            <v>252.71353000000002</v>
          </cell>
          <cell r="I285">
            <v>270.66463000000005</v>
          </cell>
          <cell r="J285">
            <v>285.86547000000002</v>
          </cell>
          <cell r="K285">
            <v>302.22284999999999</v>
          </cell>
          <cell r="L285">
            <v>322.17185000000001</v>
          </cell>
          <cell r="M285">
            <v>353.89065999999997</v>
          </cell>
          <cell r="N285">
            <v>386.20824000000005</v>
          </cell>
          <cell r="O285">
            <v>392.78971000000007</v>
          </cell>
          <cell r="P285">
            <v>408.49772999999999</v>
          </cell>
          <cell r="Q285">
            <v>420.77513000000005</v>
          </cell>
          <cell r="R285">
            <v>437.15051000000005</v>
          </cell>
        </row>
        <row r="286">
          <cell r="B286" t="str">
            <v>Chlamydia - IgG, dosagem</v>
          </cell>
          <cell r="C286">
            <v>0.04</v>
          </cell>
          <cell r="D286" t="str">
            <v>1A</v>
          </cell>
          <cell r="E286" t="str">
            <v>2,187</v>
          </cell>
          <cell r="F286">
            <v>25.470499999999998</v>
          </cell>
          <cell r="G286">
            <v>26.664000000000001</v>
          </cell>
          <cell r="H286">
            <v>28.149290000000001</v>
          </cell>
          <cell r="I286">
            <v>30.148789999999998</v>
          </cell>
          <cell r="J286">
            <v>31.854109999999995</v>
          </cell>
          <cell r="K286">
            <v>33.676649999999995</v>
          </cell>
          <cell r="L286">
            <v>35.899649999999994</v>
          </cell>
          <cell r="M286">
            <v>39.434179999999998</v>
          </cell>
          <cell r="N286">
            <v>43.035519999999998</v>
          </cell>
          <cell r="O286">
            <v>43.768430000000002</v>
          </cell>
          <cell r="P286">
            <v>45.561489999999992</v>
          </cell>
          <cell r="Q286">
            <v>47.01849</v>
          </cell>
          <cell r="R286">
            <v>48.848230000000001</v>
          </cell>
        </row>
        <row r="287">
          <cell r="B287" t="str">
            <v>Chlamydia - IgM, dosagem</v>
          </cell>
          <cell r="C287">
            <v>0.1</v>
          </cell>
          <cell r="D287" t="str">
            <v>1A</v>
          </cell>
          <cell r="E287" t="str">
            <v>2,844</v>
          </cell>
          <cell r="F287">
            <v>33.505999999999993</v>
          </cell>
          <cell r="G287">
            <v>35.177999999999997</v>
          </cell>
          <cell r="H287">
            <v>37.133479999999999</v>
          </cell>
          <cell r="I287">
            <v>39.771079999999998</v>
          </cell>
          <cell r="J287">
            <v>42.040520000000001</v>
          </cell>
          <cell r="K287">
            <v>44.445599999999999</v>
          </cell>
          <cell r="L287">
            <v>47.379599999999989</v>
          </cell>
          <cell r="M287">
            <v>52.04455999999999</v>
          </cell>
          <cell r="N287">
            <v>56.797839999999994</v>
          </cell>
          <cell r="O287">
            <v>57.764359999999996</v>
          </cell>
          <cell r="P287">
            <v>60.200679999999998</v>
          </cell>
          <cell r="Q287">
            <v>62.269080000000002</v>
          </cell>
          <cell r="R287">
            <v>64.692160000000001</v>
          </cell>
        </row>
        <row r="288">
          <cell r="B288" t="str">
            <v>Chlamydia por biologia molecular, pesquisa</v>
          </cell>
          <cell r="C288">
            <v>0.25</v>
          </cell>
          <cell r="D288" t="str">
            <v>1A</v>
          </cell>
          <cell r="E288" t="str">
            <v>21,852</v>
          </cell>
          <cell r="F288">
            <v>253.298</v>
          </cell>
          <cell r="G288">
            <v>264.84899999999999</v>
          </cell>
          <cell r="H288">
            <v>279.61484000000002</v>
          </cell>
          <cell r="I288">
            <v>299.47664000000003</v>
          </cell>
          <cell r="J288">
            <v>316.35415999999998</v>
          </cell>
          <cell r="K288">
            <v>334.45529999999997</v>
          </cell>
          <cell r="L288">
            <v>356.53229999999996</v>
          </cell>
          <cell r="M288">
            <v>391.63448</v>
          </cell>
          <cell r="N288">
            <v>427.39972</v>
          </cell>
          <cell r="O288">
            <v>434.68088000000006</v>
          </cell>
          <cell r="P288">
            <v>452.27043999999995</v>
          </cell>
          <cell r="Q288">
            <v>466.28664000000003</v>
          </cell>
          <cell r="R288">
            <v>484.43277999999998</v>
          </cell>
        </row>
        <row r="289">
          <cell r="B289" t="str">
            <v>Chlamydia, amplificação de DNA por PCR</v>
          </cell>
          <cell r="C289">
            <v>0.5</v>
          </cell>
          <cell r="D289" t="str">
            <v>1A</v>
          </cell>
          <cell r="E289">
            <v>35.951000000000001</v>
          </cell>
          <cell r="F289">
            <v>417.43650000000002</v>
          </cell>
          <cell r="G289">
            <v>436.66200000000003</v>
          </cell>
          <cell r="H289">
            <v>460.99916999999999</v>
          </cell>
          <cell r="I289">
            <v>493.74507</v>
          </cell>
          <cell r="J289">
            <v>521.60782999999992</v>
          </cell>
          <cell r="K289">
            <v>551.45264999999995</v>
          </cell>
          <cell r="L289">
            <v>587.85365000000002</v>
          </cell>
          <cell r="M289">
            <v>645.73073999999997</v>
          </cell>
          <cell r="N289">
            <v>704.70136000000002</v>
          </cell>
          <cell r="O289">
            <v>716.70519000000013</v>
          </cell>
          <cell r="P289">
            <v>745.83696999999995</v>
          </cell>
          <cell r="Q289">
            <v>769.21757000000002</v>
          </cell>
          <cell r="R289">
            <v>799.15238999999997</v>
          </cell>
        </row>
        <row r="290">
          <cell r="B290" t="str">
            <v>Chlamydia, cultura</v>
          </cell>
          <cell r="C290">
            <v>0.1</v>
          </cell>
          <cell r="D290" t="str">
            <v>1A</v>
          </cell>
          <cell r="E290" t="str">
            <v>3,177</v>
          </cell>
          <cell r="F290">
            <v>37.335499999999996</v>
          </cell>
          <cell r="G290">
            <v>39.173999999999999</v>
          </cell>
          <cell r="H290">
            <v>41.352589999999999</v>
          </cell>
          <cell r="I290">
            <v>44.28989</v>
          </cell>
          <cell r="J290">
            <v>46.81241</v>
          </cell>
          <cell r="K290">
            <v>49.490550000000006</v>
          </cell>
          <cell r="L290">
            <v>52.757549999999995</v>
          </cell>
          <cell r="M290">
            <v>57.951979999999992</v>
          </cell>
          <cell r="N290">
            <v>63.244720000000001</v>
          </cell>
          <cell r="O290">
            <v>64.321130000000011</v>
          </cell>
          <cell r="P290">
            <v>67.017189999999985</v>
          </cell>
          <cell r="Q290">
            <v>69.285390000000007</v>
          </cell>
          <cell r="R290">
            <v>71.981530000000006</v>
          </cell>
        </row>
        <row r="291">
          <cell r="B291" t="str">
            <v>Chumbo, dosagem</v>
          </cell>
          <cell r="C291">
            <v>0.1</v>
          </cell>
          <cell r="D291" t="str">
            <v>1A</v>
          </cell>
          <cell r="E291" t="str">
            <v>2,727</v>
          </cell>
          <cell r="F291">
            <v>32.160499999999999</v>
          </cell>
          <cell r="G291">
            <v>33.773999999999994</v>
          </cell>
          <cell r="H291">
            <v>35.651089999999996</v>
          </cell>
          <cell r="I291">
            <v>38.183389999999996</v>
          </cell>
          <cell r="J291">
            <v>40.363909999999997</v>
          </cell>
          <cell r="K291">
            <v>42.673050000000003</v>
          </cell>
          <cell r="L291">
            <v>45.490049999999989</v>
          </cell>
          <cell r="M291">
            <v>49.968979999999995</v>
          </cell>
          <cell r="N291">
            <v>54.532719999999998</v>
          </cell>
          <cell r="O291">
            <v>55.460630000000002</v>
          </cell>
          <cell r="P291">
            <v>57.805689999999998</v>
          </cell>
          <cell r="Q291">
            <v>59.803889999999996</v>
          </cell>
          <cell r="R291">
            <v>62.131029999999996</v>
          </cell>
        </row>
        <row r="292">
          <cell r="B292" t="str">
            <v>Ciclina D1, imunofenotipagem</v>
          </cell>
          <cell r="C292">
            <v>0.5</v>
          </cell>
          <cell r="D292" t="str">
            <v>1A</v>
          </cell>
          <cell r="E292">
            <v>69.683999999999997</v>
          </cell>
          <cell r="F292">
            <v>805.36599999999999</v>
          </cell>
          <cell r="G292">
            <v>841.45799999999997</v>
          </cell>
          <cell r="H292">
            <v>888.39627999999993</v>
          </cell>
          <cell r="I292">
            <v>951.50188000000003</v>
          </cell>
          <cell r="J292">
            <v>1005.0017199999999</v>
          </cell>
          <cell r="K292">
            <v>1062.5076000000001</v>
          </cell>
          <cell r="L292">
            <v>1132.6415999999997</v>
          </cell>
          <cell r="M292">
            <v>1244.1541599999998</v>
          </cell>
          <cell r="N292">
            <v>1357.77224</v>
          </cell>
          <cell r="O292">
            <v>1380.90796</v>
          </cell>
          <cell r="P292">
            <v>1436.35148</v>
          </cell>
          <cell r="Q292">
            <v>1479.9718800000001</v>
          </cell>
          <cell r="R292">
            <v>1537.5677599999999</v>
          </cell>
        </row>
        <row r="293">
          <cell r="B293" t="str">
            <v>Ciclosporina, methotrexate - cada, dosagem</v>
          </cell>
          <cell r="C293">
            <v>0.25</v>
          </cell>
          <cell r="D293" t="str">
            <v>1A</v>
          </cell>
          <cell r="E293" t="str">
            <v>4,797</v>
          </cell>
          <cell r="F293">
            <v>57.165499999999994</v>
          </cell>
          <cell r="G293">
            <v>60.188999999999993</v>
          </cell>
          <cell r="H293">
            <v>63.527989999999996</v>
          </cell>
          <cell r="I293">
            <v>68.040289999999985</v>
          </cell>
          <cell r="J293">
            <v>71.956010000000006</v>
          </cell>
          <cell r="K293">
            <v>76.07204999999999</v>
          </cell>
          <cell r="L293">
            <v>81.094049999999996</v>
          </cell>
          <cell r="M293">
            <v>89.078779999999995</v>
          </cell>
          <cell r="N293">
            <v>97.214919999999992</v>
          </cell>
          <cell r="O293">
            <v>98.867930000000001</v>
          </cell>
          <cell r="P293">
            <v>103.15458999999998</v>
          </cell>
          <cell r="Q293">
            <v>106.93778999999999</v>
          </cell>
          <cell r="R293">
            <v>111.09882999999999</v>
          </cell>
        </row>
        <row r="294">
          <cell r="B294" t="str">
            <v>Cisticercose, AC, pesquisa e/ou dosagem</v>
          </cell>
          <cell r="C294">
            <v>0.04</v>
          </cell>
          <cell r="D294" t="str">
            <v>1A</v>
          </cell>
          <cell r="E294" t="str">
            <v>2,187</v>
          </cell>
          <cell r="F294">
            <v>25.470499999999998</v>
          </cell>
          <cell r="G294">
            <v>26.664000000000001</v>
          </cell>
          <cell r="H294">
            <v>28.149290000000001</v>
          </cell>
          <cell r="I294">
            <v>30.148789999999998</v>
          </cell>
          <cell r="J294">
            <v>31.854109999999995</v>
          </cell>
          <cell r="K294">
            <v>33.676649999999995</v>
          </cell>
          <cell r="L294">
            <v>35.899649999999994</v>
          </cell>
          <cell r="M294">
            <v>39.434179999999998</v>
          </cell>
          <cell r="N294">
            <v>43.035519999999998</v>
          </cell>
          <cell r="O294">
            <v>43.768430000000002</v>
          </cell>
          <cell r="P294">
            <v>45.561489999999992</v>
          </cell>
          <cell r="Q294">
            <v>47.01849</v>
          </cell>
          <cell r="R294">
            <v>48.848230000000001</v>
          </cell>
        </row>
        <row r="295">
          <cell r="B295" t="str">
            <v>Cistina, pesquisa e/ou dosagem na urina</v>
          </cell>
          <cell r="C295">
            <v>0.1</v>
          </cell>
          <cell r="D295" t="str">
            <v>1A</v>
          </cell>
          <cell r="E295" t="str">
            <v>3,267</v>
          </cell>
          <cell r="F295">
            <v>38.370499999999993</v>
          </cell>
          <cell r="G295">
            <v>40.253999999999998</v>
          </cell>
          <cell r="H295">
            <v>42.492890000000003</v>
          </cell>
          <cell r="I295">
            <v>45.511189999999999</v>
          </cell>
          <cell r="J295">
            <v>48.102110000000003</v>
          </cell>
          <cell r="K295">
            <v>50.854050000000001</v>
          </cell>
          <cell r="L295">
            <v>54.211049999999993</v>
          </cell>
          <cell r="M295">
            <v>59.548579999999994</v>
          </cell>
          <cell r="N295">
            <v>64.987120000000004</v>
          </cell>
          <cell r="O295">
            <v>66.093230000000005</v>
          </cell>
          <cell r="P295">
            <v>68.859489999999994</v>
          </cell>
          <cell r="Q295">
            <v>71.181690000000003</v>
          </cell>
          <cell r="R295">
            <v>73.951629999999994</v>
          </cell>
        </row>
        <row r="296">
          <cell r="B296" t="str">
            <v>Cistinúria, pesquisa</v>
          </cell>
          <cell r="C296">
            <v>0.04</v>
          </cell>
          <cell r="D296" t="str">
            <v>1A</v>
          </cell>
          <cell r="E296" t="str">
            <v>0,810</v>
          </cell>
          <cell r="F296">
            <v>9.6350000000000016</v>
          </cell>
          <cell r="G296">
            <v>10.14</v>
          </cell>
          <cell r="H296">
            <v>10.7027</v>
          </cell>
          <cell r="I296">
            <v>11.462900000000001</v>
          </cell>
          <cell r="J296">
            <v>12.121700000000001</v>
          </cell>
          <cell r="K296">
            <v>12.815100000000001</v>
          </cell>
          <cell r="L296">
            <v>13.661099999999999</v>
          </cell>
          <cell r="M296">
            <v>15.0062</v>
          </cell>
          <cell r="N296">
            <v>16.376800000000003</v>
          </cell>
          <cell r="O296">
            <v>16.6553</v>
          </cell>
          <cell r="P296">
            <v>17.374300000000002</v>
          </cell>
          <cell r="Q296">
            <v>18.005100000000002</v>
          </cell>
          <cell r="R296">
            <v>18.7057</v>
          </cell>
        </row>
        <row r="297">
          <cell r="B297" t="str">
            <v>Citogenética de medula óssea</v>
          </cell>
          <cell r="C297">
            <v>0.5</v>
          </cell>
          <cell r="D297" t="str">
            <v>1A</v>
          </cell>
          <cell r="E297" t="str">
            <v>31,230</v>
          </cell>
          <cell r="F297">
            <v>363.14499999999998</v>
          </cell>
          <cell r="G297">
            <v>380.01</v>
          </cell>
          <cell r="H297">
            <v>401.1841</v>
          </cell>
          <cell r="I297">
            <v>429.68110000000001</v>
          </cell>
          <cell r="J297">
            <v>453.95590000000004</v>
          </cell>
          <cell r="K297">
            <v>479.92950000000002</v>
          </cell>
          <cell r="L297">
            <v>511.60949999999997</v>
          </cell>
          <cell r="M297">
            <v>561.98019999999997</v>
          </cell>
          <cell r="N297">
            <v>613.30280000000005</v>
          </cell>
          <cell r="O297">
            <v>623.7487000000001</v>
          </cell>
          <cell r="P297">
            <v>649.19809999999995</v>
          </cell>
          <cell r="Q297">
            <v>669.74610000000007</v>
          </cell>
          <cell r="R297">
            <v>695.80970000000002</v>
          </cell>
        </row>
        <row r="298">
          <cell r="B298" t="str">
            <v>Citomegalovírus - qualitativo, por PCR, pesquisa</v>
          </cell>
          <cell r="C298">
            <v>0.25</v>
          </cell>
          <cell r="D298" t="str">
            <v>1A</v>
          </cell>
          <cell r="E298" t="str">
            <v>17,982</v>
          </cell>
          <cell r="F298">
            <v>208.79300000000001</v>
          </cell>
          <cell r="G298">
            <v>218.40899999999999</v>
          </cell>
          <cell r="H298">
            <v>230.58194</v>
          </cell>
          <cell r="I298">
            <v>246.96073999999999</v>
          </cell>
          <cell r="J298">
            <v>260.89705999999995</v>
          </cell>
          <cell r="K298">
            <v>275.82479999999998</v>
          </cell>
          <cell r="L298">
            <v>294.03179999999998</v>
          </cell>
          <cell r="M298">
            <v>322.98067999999995</v>
          </cell>
          <cell r="N298">
            <v>352.47651999999999</v>
          </cell>
          <cell r="O298">
            <v>358.48058000000003</v>
          </cell>
          <cell r="P298">
            <v>373.05153999999993</v>
          </cell>
          <cell r="Q298">
            <v>384.74574000000001</v>
          </cell>
          <cell r="R298">
            <v>399.71847999999994</v>
          </cell>
        </row>
        <row r="299">
          <cell r="B299" t="str">
            <v>Citomegalovírus - quantitativo, por PCR</v>
          </cell>
          <cell r="C299">
            <v>0.25</v>
          </cell>
          <cell r="D299" t="str">
            <v>1A</v>
          </cell>
          <cell r="E299" t="str">
            <v>25,245</v>
          </cell>
          <cell r="F299">
            <v>292.3175</v>
          </cell>
          <cell r="G299">
            <v>305.565</v>
          </cell>
          <cell r="H299">
            <v>322.60415</v>
          </cell>
          <cell r="I299">
            <v>345.51965000000001</v>
          </cell>
          <cell r="J299">
            <v>364.97584999999998</v>
          </cell>
          <cell r="K299">
            <v>385.85925000000003</v>
          </cell>
          <cell r="L299">
            <v>411.32925</v>
          </cell>
          <cell r="M299">
            <v>451.8263</v>
          </cell>
          <cell r="N299">
            <v>493.08820000000003</v>
          </cell>
          <cell r="O299">
            <v>501.48905000000008</v>
          </cell>
          <cell r="P299">
            <v>521.72514999999999</v>
          </cell>
          <cell r="Q299">
            <v>537.77715000000001</v>
          </cell>
          <cell r="R299">
            <v>558.70555000000002</v>
          </cell>
        </row>
        <row r="300">
          <cell r="B300" t="str">
            <v>Citomegalovírus - shell vial, pesquisa</v>
          </cell>
          <cell r="C300">
            <v>0.5</v>
          </cell>
          <cell r="D300" t="str">
            <v>1A</v>
          </cell>
          <cell r="E300" t="str">
            <v>36,594</v>
          </cell>
          <cell r="F300">
            <v>424.83100000000002</v>
          </cell>
          <cell r="G300">
            <v>444.37800000000004</v>
          </cell>
          <cell r="H300">
            <v>469.14598000000001</v>
          </cell>
          <cell r="I300">
            <v>502.47058000000004</v>
          </cell>
          <cell r="J300">
            <v>530.82201999999995</v>
          </cell>
          <cell r="K300">
            <v>561.19409999999993</v>
          </cell>
          <cell r="L300">
            <v>598.23809999999992</v>
          </cell>
          <cell r="M300">
            <v>657.13756000000001</v>
          </cell>
          <cell r="N300">
            <v>717.14984000000004</v>
          </cell>
          <cell r="O300">
            <v>729.36586000000011</v>
          </cell>
          <cell r="P300">
            <v>758.99917999999991</v>
          </cell>
          <cell r="Q300">
            <v>782.76558</v>
          </cell>
          <cell r="R300">
            <v>813.22766000000001</v>
          </cell>
        </row>
        <row r="301">
          <cell r="B301" t="str">
            <v>Citomegalovírus IgG, dosagem</v>
          </cell>
          <cell r="C301">
            <v>0.01</v>
          </cell>
          <cell r="D301" t="str">
            <v>1A</v>
          </cell>
          <cell r="E301" t="str">
            <v>1,800</v>
          </cell>
          <cell r="F301">
            <v>20.779999999999998</v>
          </cell>
          <cell r="G301">
            <v>21.705000000000002</v>
          </cell>
          <cell r="H301">
            <v>22.916</v>
          </cell>
          <cell r="I301">
            <v>24.543800000000001</v>
          </cell>
          <cell r="J301">
            <v>25.922599999999999</v>
          </cell>
          <cell r="K301">
            <v>27.405899999999999</v>
          </cell>
          <cell r="L301">
            <v>29.214899999999997</v>
          </cell>
          <cell r="M301">
            <v>32.091200000000001</v>
          </cell>
          <cell r="N301">
            <v>35.021799999999999</v>
          </cell>
          <cell r="O301">
            <v>35.618600000000001</v>
          </cell>
          <cell r="P301">
            <v>37.044399999999996</v>
          </cell>
          <cell r="Q301">
            <v>38.160600000000002</v>
          </cell>
          <cell r="R301">
            <v>39.645699999999998</v>
          </cell>
        </row>
        <row r="302">
          <cell r="B302" t="str">
            <v>Citomegalovírus IgM, dosagem</v>
          </cell>
          <cell r="C302">
            <v>0.01</v>
          </cell>
          <cell r="D302" t="str">
            <v>1A</v>
          </cell>
          <cell r="E302" t="str">
            <v>2,187</v>
          </cell>
          <cell r="F302">
            <v>25.230499999999996</v>
          </cell>
          <cell r="G302">
            <v>26.349</v>
          </cell>
          <cell r="H302">
            <v>27.819289999999999</v>
          </cell>
          <cell r="I302">
            <v>29.795389999999998</v>
          </cell>
          <cell r="J302">
            <v>31.468309999999995</v>
          </cell>
          <cell r="K302">
            <v>33.268949999999997</v>
          </cell>
          <cell r="L302">
            <v>35.464949999999995</v>
          </cell>
          <cell r="M302">
            <v>38.956579999999995</v>
          </cell>
          <cell r="N302">
            <v>42.514119999999998</v>
          </cell>
          <cell r="O302">
            <v>43.238630000000001</v>
          </cell>
          <cell r="P302">
            <v>44.966289999999994</v>
          </cell>
          <cell r="Q302">
            <v>46.314689999999999</v>
          </cell>
          <cell r="R302">
            <v>48.117129999999996</v>
          </cell>
        </row>
        <row r="303">
          <cell r="B303" t="str">
            <v>Citoquímica para classificar leucemia: esterase, fosfatase leucocitária, PAS, peroxidase ou SB,  etc - cada</v>
          </cell>
          <cell r="C303">
            <v>0.1</v>
          </cell>
          <cell r="D303" t="str">
            <v>1A</v>
          </cell>
          <cell r="E303" t="str">
            <v>1,350</v>
          </cell>
          <cell r="F303">
            <v>16.324999999999999</v>
          </cell>
          <cell r="G303">
            <v>17.250000000000004</v>
          </cell>
          <cell r="H303">
            <v>18.204500000000003</v>
          </cell>
          <cell r="I303">
            <v>19.497500000000002</v>
          </cell>
          <cell r="J303">
            <v>20.631500000000003</v>
          </cell>
          <cell r="K303">
            <v>21.811500000000002</v>
          </cell>
          <cell r="L303">
            <v>23.2515</v>
          </cell>
          <cell r="M303">
            <v>25.540999999999997</v>
          </cell>
          <cell r="N303">
            <v>27.873999999999999</v>
          </cell>
          <cell r="O303">
            <v>28.347500000000004</v>
          </cell>
          <cell r="P303">
            <v>29.618499999999997</v>
          </cell>
          <cell r="Q303">
            <v>30.790500000000002</v>
          </cell>
          <cell r="R303">
            <v>31.988500000000005</v>
          </cell>
        </row>
        <row r="304">
          <cell r="B304" t="str">
            <v>Clearance de ácido úrico</v>
          </cell>
          <cell r="C304">
            <v>0.04</v>
          </cell>
          <cell r="D304" t="str">
            <v>1A</v>
          </cell>
          <cell r="E304" t="str">
            <v>1,053</v>
          </cell>
          <cell r="F304">
            <v>12.429499999999999</v>
          </cell>
          <cell r="G304">
            <v>13.055999999999999</v>
          </cell>
          <cell r="H304">
            <v>13.781509999999999</v>
          </cell>
          <cell r="I304">
            <v>14.760409999999998</v>
          </cell>
          <cell r="J304">
            <v>15.60389</v>
          </cell>
          <cell r="K304">
            <v>16.496549999999999</v>
          </cell>
          <cell r="L304">
            <v>17.585549999999998</v>
          </cell>
          <cell r="M304">
            <v>19.317019999999999</v>
          </cell>
          <cell r="N304">
            <v>21.08128</v>
          </cell>
          <cell r="O304">
            <v>21.439969999999999</v>
          </cell>
          <cell r="P304">
            <v>22.348509999999997</v>
          </cell>
          <cell r="Q304">
            <v>23.125109999999999</v>
          </cell>
          <cell r="R304">
            <v>24.024969999999996</v>
          </cell>
        </row>
        <row r="305">
          <cell r="B305" t="str">
            <v>Clearance de creatinina</v>
          </cell>
          <cell r="C305">
            <v>0.04</v>
          </cell>
          <cell r="D305" t="str">
            <v>1A</v>
          </cell>
          <cell r="E305" t="str">
            <v>1,053</v>
          </cell>
          <cell r="F305">
            <v>12.429499999999999</v>
          </cell>
          <cell r="G305">
            <v>13.055999999999999</v>
          </cell>
          <cell r="H305">
            <v>13.781509999999999</v>
          </cell>
          <cell r="I305">
            <v>14.760409999999998</v>
          </cell>
          <cell r="J305">
            <v>15.60389</v>
          </cell>
          <cell r="K305">
            <v>16.496549999999999</v>
          </cell>
          <cell r="L305">
            <v>17.585549999999998</v>
          </cell>
          <cell r="M305">
            <v>19.317019999999999</v>
          </cell>
          <cell r="N305">
            <v>21.08128</v>
          </cell>
          <cell r="O305">
            <v>21.439969999999999</v>
          </cell>
          <cell r="P305">
            <v>22.348509999999997</v>
          </cell>
          <cell r="Q305">
            <v>23.125109999999999</v>
          </cell>
          <cell r="R305">
            <v>24.024969999999996</v>
          </cell>
        </row>
        <row r="306">
          <cell r="B306" t="str">
            <v>Clearance de fosfato</v>
          </cell>
          <cell r="C306">
            <v>0.04</v>
          </cell>
          <cell r="D306" t="str">
            <v>1A</v>
          </cell>
          <cell r="E306" t="str">
            <v>1,053</v>
          </cell>
          <cell r="F306">
            <v>12.429499999999999</v>
          </cell>
          <cell r="G306">
            <v>13.055999999999999</v>
          </cell>
          <cell r="H306">
            <v>13.781509999999999</v>
          </cell>
          <cell r="I306">
            <v>14.760409999999998</v>
          </cell>
          <cell r="J306">
            <v>15.60389</v>
          </cell>
          <cell r="K306">
            <v>16.496549999999999</v>
          </cell>
          <cell r="L306">
            <v>17.585549999999998</v>
          </cell>
          <cell r="M306">
            <v>19.317019999999999</v>
          </cell>
          <cell r="N306">
            <v>21.08128</v>
          </cell>
          <cell r="O306">
            <v>21.439969999999999</v>
          </cell>
          <cell r="P306">
            <v>22.348509999999997</v>
          </cell>
          <cell r="Q306">
            <v>23.125109999999999</v>
          </cell>
          <cell r="R306">
            <v>24.024969999999996</v>
          </cell>
        </row>
        <row r="307">
          <cell r="B307" t="str">
            <v>Clearance de uréia</v>
          </cell>
          <cell r="C307">
            <v>0.04</v>
          </cell>
          <cell r="D307" t="str">
            <v>1A</v>
          </cell>
          <cell r="E307" t="str">
            <v>1,053</v>
          </cell>
          <cell r="F307">
            <v>12.429499999999999</v>
          </cell>
          <cell r="G307">
            <v>13.055999999999999</v>
          </cell>
          <cell r="H307">
            <v>13.781509999999999</v>
          </cell>
          <cell r="I307">
            <v>14.760409999999998</v>
          </cell>
          <cell r="J307">
            <v>15.60389</v>
          </cell>
          <cell r="K307">
            <v>16.496549999999999</v>
          </cell>
          <cell r="L307">
            <v>17.585549999999998</v>
          </cell>
          <cell r="M307">
            <v>19.317019999999999</v>
          </cell>
          <cell r="N307">
            <v>21.08128</v>
          </cell>
          <cell r="O307">
            <v>21.439969999999999</v>
          </cell>
          <cell r="P307">
            <v>22.348509999999997</v>
          </cell>
          <cell r="Q307">
            <v>23.125109999999999</v>
          </cell>
          <cell r="R307">
            <v>24.024969999999996</v>
          </cell>
        </row>
        <row r="308">
          <cell r="B308" t="str">
            <v>Clearance osmolar</v>
          </cell>
          <cell r="C308">
            <v>0.04</v>
          </cell>
          <cell r="D308" t="str">
            <v>1A</v>
          </cell>
          <cell r="E308" t="str">
            <v>1,053</v>
          </cell>
          <cell r="F308">
            <v>12.429499999999999</v>
          </cell>
          <cell r="G308">
            <v>13.055999999999999</v>
          </cell>
          <cell r="H308">
            <v>13.781509999999999</v>
          </cell>
          <cell r="I308">
            <v>14.760409999999998</v>
          </cell>
          <cell r="J308">
            <v>15.60389</v>
          </cell>
          <cell r="K308">
            <v>16.496549999999999</v>
          </cell>
          <cell r="L308">
            <v>17.585549999999998</v>
          </cell>
          <cell r="M308">
            <v>19.317019999999999</v>
          </cell>
          <cell r="N308">
            <v>21.08128</v>
          </cell>
          <cell r="O308">
            <v>21.439969999999999</v>
          </cell>
          <cell r="P308">
            <v>22.348509999999997</v>
          </cell>
          <cell r="Q308">
            <v>23.125109999999999</v>
          </cell>
          <cell r="R308">
            <v>24.024969999999996</v>
          </cell>
        </row>
        <row r="309">
          <cell r="B309" t="str">
            <v>Clements, teste</v>
          </cell>
          <cell r="C309">
            <v>0.01</v>
          </cell>
          <cell r="D309" t="str">
            <v>1A</v>
          </cell>
          <cell r="E309" t="str">
            <v>0,387</v>
          </cell>
          <cell r="F309">
            <v>4.5305</v>
          </cell>
          <cell r="G309">
            <v>4.7490000000000006</v>
          </cell>
          <cell r="H309">
            <v>5.0132900000000005</v>
          </cell>
          <cell r="I309">
            <v>5.3693900000000001</v>
          </cell>
          <cell r="J309">
            <v>5.6743100000000002</v>
          </cell>
          <cell r="K309">
            <v>5.9989500000000007</v>
          </cell>
          <cell r="L309">
            <v>6.3949499999999997</v>
          </cell>
          <cell r="M309">
            <v>7.0245799999999994</v>
          </cell>
          <cell r="N309">
            <v>7.6661200000000003</v>
          </cell>
          <cell r="O309">
            <v>7.7966300000000004</v>
          </cell>
          <cell r="P309">
            <v>8.1202899999999989</v>
          </cell>
          <cell r="Q309">
            <v>8.3886900000000004</v>
          </cell>
          <cell r="R309">
            <v>8.7151300000000003</v>
          </cell>
        </row>
        <row r="310">
          <cell r="B310" t="str">
            <v>Clindamicina, dosagem</v>
          </cell>
          <cell r="C310">
            <v>0.1</v>
          </cell>
          <cell r="D310" t="str">
            <v>1A</v>
          </cell>
          <cell r="E310">
            <v>13.8</v>
          </cell>
          <cell r="F310">
            <v>159.50000000000003</v>
          </cell>
          <cell r="G310">
            <v>166.65000000000003</v>
          </cell>
          <cell r="H310">
            <v>175.946</v>
          </cell>
          <cell r="I310">
            <v>188.44400000000002</v>
          </cell>
          <cell r="J310">
            <v>199.04000000000002</v>
          </cell>
          <cell r="K310">
            <v>210.42900000000003</v>
          </cell>
          <cell r="L310">
            <v>224.31900000000002</v>
          </cell>
          <cell r="M310">
            <v>246.404</v>
          </cell>
          <cell r="N310">
            <v>268.90600000000001</v>
          </cell>
          <cell r="O310">
            <v>273.48800000000006</v>
          </cell>
          <cell r="P310">
            <v>284.46999999999997</v>
          </cell>
          <cell r="Q310">
            <v>293.11200000000002</v>
          </cell>
          <cell r="R310">
            <v>304.51900000000006</v>
          </cell>
        </row>
        <row r="311">
          <cell r="B311" t="str">
            <v>Clobazam, dosagem</v>
          </cell>
          <cell r="C311">
            <v>0.25</v>
          </cell>
          <cell r="D311" t="str">
            <v>1A</v>
          </cell>
          <cell r="E311">
            <v>13.916</v>
          </cell>
          <cell r="F311">
            <v>162.03399999999999</v>
          </cell>
          <cell r="G311">
            <v>169.61700000000002</v>
          </cell>
          <cell r="H311">
            <v>179.06572</v>
          </cell>
          <cell r="I311">
            <v>191.78512000000001</v>
          </cell>
          <cell r="J311">
            <v>202.63128</v>
          </cell>
          <cell r="K311">
            <v>214.22490000000002</v>
          </cell>
          <cell r="L311">
            <v>228.36589999999998</v>
          </cell>
          <cell r="M311">
            <v>250.84983999999997</v>
          </cell>
          <cell r="N311">
            <v>273.75876000000005</v>
          </cell>
          <cell r="O311">
            <v>278.42104000000006</v>
          </cell>
          <cell r="P311">
            <v>289.82051999999999</v>
          </cell>
          <cell r="Q311">
            <v>299.07512000000003</v>
          </cell>
          <cell r="R311">
            <v>310.71373999999997</v>
          </cell>
        </row>
        <row r="312">
          <cell r="B312" t="str">
            <v>Clomipramina, dosagem</v>
          </cell>
          <cell r="C312">
            <v>0.1</v>
          </cell>
          <cell r="D312" t="str">
            <v>1A</v>
          </cell>
          <cell r="E312" t="str">
            <v>3,267</v>
          </cell>
          <cell r="F312">
            <v>38.370499999999993</v>
          </cell>
          <cell r="G312">
            <v>40.253999999999998</v>
          </cell>
          <cell r="H312">
            <v>42.492890000000003</v>
          </cell>
          <cell r="I312">
            <v>45.511189999999999</v>
          </cell>
          <cell r="J312">
            <v>48.102110000000003</v>
          </cell>
          <cell r="K312">
            <v>50.854050000000001</v>
          </cell>
          <cell r="L312">
            <v>54.211049999999993</v>
          </cell>
          <cell r="M312">
            <v>59.548579999999994</v>
          </cell>
          <cell r="N312">
            <v>64.987120000000004</v>
          </cell>
          <cell r="O312">
            <v>66.093230000000005</v>
          </cell>
          <cell r="P312">
            <v>68.859489999999994</v>
          </cell>
          <cell r="Q312">
            <v>71.181690000000003</v>
          </cell>
          <cell r="R312">
            <v>73.951629999999994</v>
          </cell>
        </row>
        <row r="313">
          <cell r="B313" t="str">
            <v>Clonazepan, dosagem</v>
          </cell>
          <cell r="C313">
            <v>0.1</v>
          </cell>
          <cell r="D313" t="str">
            <v>1A</v>
          </cell>
          <cell r="E313">
            <v>9.9600000000000009</v>
          </cell>
          <cell r="F313">
            <v>115.34</v>
          </cell>
          <cell r="G313">
            <v>120.57000000000001</v>
          </cell>
          <cell r="H313">
            <v>127.2932</v>
          </cell>
          <cell r="I313">
            <v>136.33520000000001</v>
          </cell>
          <cell r="J313">
            <v>144.01280000000003</v>
          </cell>
          <cell r="K313">
            <v>152.25300000000001</v>
          </cell>
          <cell r="L313">
            <v>162.30300000000003</v>
          </cell>
          <cell r="M313">
            <v>178.28240000000002</v>
          </cell>
          <cell r="N313">
            <v>194.56360000000001</v>
          </cell>
          <cell r="O313">
            <v>197.87840000000003</v>
          </cell>
          <cell r="P313">
            <v>205.86520000000002</v>
          </cell>
          <cell r="Q313">
            <v>212.20320000000004</v>
          </cell>
          <cell r="R313">
            <v>220.46140000000003</v>
          </cell>
        </row>
        <row r="314">
          <cell r="B314" t="str">
            <v>Cloro, dosagem</v>
          </cell>
          <cell r="C314">
            <v>0.01</v>
          </cell>
          <cell r="D314" t="str">
            <v>1A</v>
          </cell>
          <cell r="E314" t="str">
            <v>0,387</v>
          </cell>
          <cell r="F314">
            <v>4.5305</v>
          </cell>
          <cell r="G314">
            <v>4.7490000000000006</v>
          </cell>
          <cell r="H314">
            <v>5.0132900000000005</v>
          </cell>
          <cell r="I314">
            <v>5.3693900000000001</v>
          </cell>
          <cell r="J314">
            <v>5.6743100000000002</v>
          </cell>
          <cell r="K314">
            <v>5.9989500000000007</v>
          </cell>
          <cell r="L314">
            <v>6.3949499999999997</v>
          </cell>
          <cell r="M314">
            <v>7.0245799999999994</v>
          </cell>
          <cell r="N314">
            <v>7.6661200000000003</v>
          </cell>
          <cell r="O314">
            <v>7.7966300000000004</v>
          </cell>
          <cell r="P314">
            <v>8.1202899999999989</v>
          </cell>
          <cell r="Q314">
            <v>8.3886900000000004</v>
          </cell>
          <cell r="R314">
            <v>8.7151300000000003</v>
          </cell>
        </row>
        <row r="315">
          <cell r="B315" t="str">
            <v>Clostridium difficile, toxina A, pesquisa e/ou dosagem</v>
          </cell>
          <cell r="C315">
            <v>0.04</v>
          </cell>
          <cell r="D315" t="str">
            <v>1A</v>
          </cell>
          <cell r="E315" t="str">
            <v>2,484</v>
          </cell>
          <cell r="F315">
            <v>28.885999999999999</v>
          </cell>
          <cell r="G315">
            <v>30.228000000000002</v>
          </cell>
          <cell r="H315">
            <v>31.912280000000003</v>
          </cell>
          <cell r="I315">
            <v>34.179080000000006</v>
          </cell>
          <cell r="J315">
            <v>36.110120000000002</v>
          </cell>
          <cell r="K315">
            <v>38.176200000000001</v>
          </cell>
          <cell r="L315">
            <v>40.696199999999997</v>
          </cell>
          <cell r="M315">
            <v>44.702959999999997</v>
          </cell>
          <cell r="N315">
            <v>48.785440000000001</v>
          </cell>
          <cell r="O315">
            <v>49.616360000000007</v>
          </cell>
          <cell r="P315">
            <v>51.641079999999995</v>
          </cell>
          <cell r="Q315">
            <v>53.27628</v>
          </cell>
          <cell r="R315">
            <v>55.349560000000004</v>
          </cell>
        </row>
        <row r="316">
          <cell r="B316" t="str">
            <v>Clozapina, dosagem</v>
          </cell>
          <cell r="C316">
            <v>0.25</v>
          </cell>
          <cell r="D316" t="str">
            <v>1A</v>
          </cell>
          <cell r="E316">
            <v>16.916</v>
          </cell>
          <cell r="F316">
            <v>196.53399999999999</v>
          </cell>
          <cell r="G316">
            <v>205.61700000000002</v>
          </cell>
          <cell r="H316">
            <v>217.07571999999999</v>
          </cell>
          <cell r="I316">
            <v>232.49512000000001</v>
          </cell>
          <cell r="J316">
            <v>245.62128000000001</v>
          </cell>
          <cell r="K316">
            <v>259.67489999999998</v>
          </cell>
          <cell r="L316">
            <v>276.8159</v>
          </cell>
          <cell r="M316">
            <v>304.06984</v>
          </cell>
          <cell r="N316">
            <v>331.83876000000004</v>
          </cell>
          <cell r="O316">
            <v>337.49104000000005</v>
          </cell>
          <cell r="P316">
            <v>351.23051999999996</v>
          </cell>
          <cell r="Q316">
            <v>362.28512000000001</v>
          </cell>
          <cell r="R316">
            <v>376.38373999999999</v>
          </cell>
        </row>
        <row r="317">
          <cell r="B317" t="str">
            <v>Coagulograma (TS, TC, prova do laço, retração do coágulo, contagem de plaquetas, tempo de protrombina, tempo de tromboplastina, parcial ativado)</v>
          </cell>
          <cell r="C317">
            <v>0.01</v>
          </cell>
          <cell r="D317" t="str">
            <v>1A</v>
          </cell>
          <cell r="E317" t="str">
            <v>2,484</v>
          </cell>
          <cell r="F317">
            <v>28.645999999999997</v>
          </cell>
          <cell r="G317">
            <v>29.913</v>
          </cell>
          <cell r="H317">
            <v>31.582280000000001</v>
          </cell>
          <cell r="I317">
            <v>33.825680000000006</v>
          </cell>
          <cell r="J317">
            <v>35.724319999999999</v>
          </cell>
          <cell r="K317">
            <v>37.768500000000003</v>
          </cell>
          <cell r="L317">
            <v>40.261499999999998</v>
          </cell>
          <cell r="M317">
            <v>44.225359999999995</v>
          </cell>
          <cell r="N317">
            <v>48.264040000000001</v>
          </cell>
          <cell r="O317">
            <v>49.086560000000006</v>
          </cell>
          <cell r="P317">
            <v>51.045879999999997</v>
          </cell>
          <cell r="Q317">
            <v>52.572479999999999</v>
          </cell>
          <cell r="R317">
            <v>54.618459999999999</v>
          </cell>
        </row>
        <row r="318">
          <cell r="B318" t="str">
            <v>Cobre eritrocitário, dosagem</v>
          </cell>
          <cell r="C318">
            <v>0.04</v>
          </cell>
          <cell r="D318" t="str">
            <v>1A</v>
          </cell>
          <cell r="E318">
            <v>4.1260000000000003</v>
          </cell>
          <cell r="F318">
            <v>47.769000000000005</v>
          </cell>
          <cell r="G318">
            <v>49.932000000000002</v>
          </cell>
          <cell r="H318">
            <v>52.716419999999999</v>
          </cell>
          <cell r="I318">
            <v>56.461020000000012</v>
          </cell>
          <cell r="J318">
            <v>59.639980000000008</v>
          </cell>
          <cell r="K318">
            <v>63.052500000000002</v>
          </cell>
          <cell r="L318">
            <v>67.214500000000001</v>
          </cell>
          <cell r="M318">
            <v>73.832039999999992</v>
          </cell>
          <cell r="N318">
            <v>80.574560000000005</v>
          </cell>
          <cell r="O318">
            <v>81.947340000000011</v>
          </cell>
          <cell r="P318">
            <v>85.25282</v>
          </cell>
          <cell r="Q318">
            <v>87.873220000000003</v>
          </cell>
          <cell r="R318">
            <v>91.292940000000016</v>
          </cell>
        </row>
        <row r="319">
          <cell r="B319" t="str">
            <v>Cobre, dosagem</v>
          </cell>
          <cell r="C319">
            <v>0.1</v>
          </cell>
          <cell r="D319" t="str">
            <v>1A</v>
          </cell>
          <cell r="E319" t="str">
            <v>3,267</v>
          </cell>
          <cell r="F319">
            <v>38.370499999999993</v>
          </cell>
          <cell r="G319">
            <v>40.253999999999998</v>
          </cell>
          <cell r="H319">
            <v>42.492890000000003</v>
          </cell>
          <cell r="I319">
            <v>45.511189999999999</v>
          </cell>
          <cell r="J319">
            <v>48.102110000000003</v>
          </cell>
          <cell r="K319">
            <v>50.854050000000001</v>
          </cell>
          <cell r="L319">
            <v>54.211049999999993</v>
          </cell>
          <cell r="M319">
            <v>59.548579999999994</v>
          </cell>
          <cell r="N319">
            <v>64.987120000000004</v>
          </cell>
          <cell r="O319">
            <v>66.093230000000005</v>
          </cell>
          <cell r="P319">
            <v>68.859489999999994</v>
          </cell>
          <cell r="Q319">
            <v>71.181690000000003</v>
          </cell>
          <cell r="R319">
            <v>73.951629999999994</v>
          </cell>
        </row>
        <row r="320">
          <cell r="B320" t="str">
            <v>Cocaína, dosagem</v>
          </cell>
          <cell r="C320">
            <v>0.75</v>
          </cell>
          <cell r="D320" t="str">
            <v>1A</v>
          </cell>
          <cell r="E320" t="str">
            <v>11,178</v>
          </cell>
          <cell r="F320">
            <v>134.547</v>
          </cell>
          <cell r="G320">
            <v>142.01100000000002</v>
          </cell>
          <cell r="H320">
            <v>149.87526</v>
          </cell>
          <cell r="I320">
            <v>160.52046000000001</v>
          </cell>
          <cell r="J320">
            <v>169.82574000000002</v>
          </cell>
          <cell r="K320">
            <v>179.53920000000002</v>
          </cell>
          <cell r="L320">
            <v>191.3922</v>
          </cell>
          <cell r="M320">
            <v>210.23772</v>
          </cell>
          <cell r="N320">
            <v>229.44108</v>
          </cell>
          <cell r="O320">
            <v>233.33982000000003</v>
          </cell>
          <cell r="P320">
            <v>243.69365999999999</v>
          </cell>
          <cell r="Q320">
            <v>253.11546000000001</v>
          </cell>
          <cell r="R320">
            <v>262.96392000000003</v>
          </cell>
        </row>
        <row r="321">
          <cell r="B321" t="str">
            <v>Cólera - identificação (sorotipagem incluída)</v>
          </cell>
          <cell r="C321">
            <v>0.1</v>
          </cell>
          <cell r="D321" t="str">
            <v>1A</v>
          </cell>
          <cell r="E321" t="str">
            <v>4,014</v>
          </cell>
          <cell r="F321">
            <v>46.960999999999999</v>
          </cell>
          <cell r="G321">
            <v>49.218000000000004</v>
          </cell>
          <cell r="H321">
            <v>51.957380000000001</v>
          </cell>
          <cell r="I321">
            <v>55.647980000000004</v>
          </cell>
          <cell r="J321">
            <v>58.806620000000002</v>
          </cell>
          <cell r="K321">
            <v>62.17110000000001</v>
          </cell>
          <cell r="L321">
            <v>66.275099999999995</v>
          </cell>
          <cell r="M321">
            <v>72.800359999999998</v>
          </cell>
          <cell r="N321">
            <v>79.449039999999997</v>
          </cell>
          <cell r="O321">
            <v>80.801660000000012</v>
          </cell>
          <cell r="P321">
            <v>84.150579999999991</v>
          </cell>
          <cell r="Q321">
            <v>86.920980000000014</v>
          </cell>
          <cell r="R321">
            <v>90.303460000000001</v>
          </cell>
        </row>
        <row r="322">
          <cell r="B322" t="str">
            <v>Colesterol (HDL), dosagem</v>
          </cell>
          <cell r="C322">
            <v>0.01</v>
          </cell>
          <cell r="D322" t="str">
            <v>1A</v>
          </cell>
          <cell r="E322" t="str">
            <v>0,540</v>
          </cell>
          <cell r="F322">
            <v>6.2900000000000009</v>
          </cell>
          <cell r="G322">
            <v>6.5850000000000009</v>
          </cell>
          <cell r="H322">
            <v>6.9518000000000004</v>
          </cell>
          <cell r="I322">
            <v>7.4456000000000007</v>
          </cell>
          <cell r="J322">
            <v>7.8668000000000005</v>
          </cell>
          <cell r="K322">
            <v>8.3169000000000004</v>
          </cell>
          <cell r="L322">
            <v>8.8658999999999999</v>
          </cell>
          <cell r="M322">
            <v>9.7387999999999995</v>
          </cell>
          <cell r="N322">
            <v>10.6282</v>
          </cell>
          <cell r="O322">
            <v>10.809200000000002</v>
          </cell>
          <cell r="P322">
            <v>11.2522</v>
          </cell>
          <cell r="Q322">
            <v>11.612400000000001</v>
          </cell>
          <cell r="R322">
            <v>12.064300000000001</v>
          </cell>
          <cell r="S322">
            <v>10.199999999999999</v>
          </cell>
          <cell r="T322">
            <v>11</v>
          </cell>
          <cell r="U322">
            <v>15</v>
          </cell>
        </row>
        <row r="323">
          <cell r="B323" t="str">
            <v>Colesterol (LDL), dosagem</v>
          </cell>
          <cell r="C323">
            <v>0.01</v>
          </cell>
          <cell r="D323" t="str">
            <v>1A</v>
          </cell>
          <cell r="E323" t="str">
            <v>0,720</v>
          </cell>
          <cell r="F323">
            <v>8.36</v>
          </cell>
          <cell r="G323">
            <v>8.745000000000001</v>
          </cell>
          <cell r="H323">
            <v>9.2323999999999984</v>
          </cell>
          <cell r="I323">
            <v>9.8882000000000012</v>
          </cell>
          <cell r="J323">
            <v>10.446200000000001</v>
          </cell>
          <cell r="K323">
            <v>11.043899999999999</v>
          </cell>
          <cell r="L323">
            <v>11.772899999999998</v>
          </cell>
          <cell r="M323">
            <v>12.931999999999999</v>
          </cell>
          <cell r="N323">
            <v>14.113</v>
          </cell>
          <cell r="O323">
            <v>14.353400000000001</v>
          </cell>
          <cell r="P323">
            <v>14.936799999999998</v>
          </cell>
          <cell r="Q323">
            <v>15.404999999999999</v>
          </cell>
          <cell r="R323">
            <v>16.0045</v>
          </cell>
          <cell r="S323">
            <v>10</v>
          </cell>
          <cell r="T323">
            <v>10</v>
          </cell>
          <cell r="U323">
            <v>20</v>
          </cell>
        </row>
        <row r="324">
          <cell r="B324" t="str">
            <v>Colesterol (VLDL), dosagem</v>
          </cell>
          <cell r="C324">
            <v>0.01</v>
          </cell>
          <cell r="D324" t="str">
            <v>1A</v>
          </cell>
          <cell r="E324" t="str">
            <v>0,720</v>
          </cell>
          <cell r="F324">
            <v>8.36</v>
          </cell>
          <cell r="G324">
            <v>8.745000000000001</v>
          </cell>
          <cell r="H324">
            <v>9.2323999999999984</v>
          </cell>
          <cell r="I324">
            <v>9.8882000000000012</v>
          </cell>
          <cell r="J324">
            <v>10.446200000000001</v>
          </cell>
          <cell r="K324">
            <v>11.043899999999999</v>
          </cell>
          <cell r="L324">
            <v>11.772899999999998</v>
          </cell>
          <cell r="M324">
            <v>12.931999999999999</v>
          </cell>
          <cell r="N324">
            <v>14.113</v>
          </cell>
          <cell r="O324">
            <v>14.353400000000001</v>
          </cell>
          <cell r="P324">
            <v>14.936799999999998</v>
          </cell>
          <cell r="Q324">
            <v>15.404999999999999</v>
          </cell>
          <cell r="R324">
            <v>16.0045</v>
          </cell>
          <cell r="S324">
            <v>10</v>
          </cell>
          <cell r="T324">
            <v>11</v>
          </cell>
          <cell r="U324">
            <v>15</v>
          </cell>
        </row>
        <row r="325">
          <cell r="B325" t="str">
            <v>Colesterol total, dosagem</v>
          </cell>
          <cell r="C325">
            <v>0.01</v>
          </cell>
          <cell r="D325" t="str">
            <v>1A</v>
          </cell>
          <cell r="E325" t="str">
            <v>0,387</v>
          </cell>
          <cell r="F325">
            <v>4.5305</v>
          </cell>
          <cell r="G325">
            <v>4.7490000000000006</v>
          </cell>
          <cell r="H325">
            <v>5.0132900000000005</v>
          </cell>
          <cell r="I325">
            <v>5.3693900000000001</v>
          </cell>
          <cell r="J325">
            <v>5.6743100000000002</v>
          </cell>
          <cell r="K325">
            <v>5.9989500000000007</v>
          </cell>
          <cell r="L325">
            <v>6.3949499999999997</v>
          </cell>
          <cell r="M325">
            <v>7.0245799999999994</v>
          </cell>
          <cell r="N325">
            <v>7.6661200000000003</v>
          </cell>
          <cell r="O325">
            <v>7.7966300000000004</v>
          </cell>
          <cell r="P325">
            <v>8.1202899999999989</v>
          </cell>
          <cell r="Q325">
            <v>8.3886900000000004</v>
          </cell>
          <cell r="R325">
            <v>8.7151300000000003</v>
          </cell>
          <cell r="S325">
            <v>10</v>
          </cell>
          <cell r="T325">
            <v>11</v>
          </cell>
          <cell r="U325">
            <v>10</v>
          </cell>
        </row>
        <row r="326">
          <cell r="B326" t="str">
            <v>Coleta de biópsia de medula óssea por agulha</v>
          </cell>
          <cell r="C326">
            <v>1</v>
          </cell>
          <cell r="D326" t="str">
            <v>2C</v>
          </cell>
          <cell r="E326" t="str">
            <v>21,570</v>
          </cell>
          <cell r="F326">
            <v>298.05500000000001</v>
          </cell>
          <cell r="G326">
            <v>325.84000000000003</v>
          </cell>
          <cell r="H326">
            <v>344.2919</v>
          </cell>
          <cell r="I326">
            <v>368.72489999999999</v>
          </cell>
          <cell r="J326">
            <v>389.35809999999998</v>
          </cell>
          <cell r="K326">
            <v>411.6155</v>
          </cell>
          <cell r="L326">
            <v>438.77549999999997</v>
          </cell>
          <cell r="M326">
            <v>482.02179999999998</v>
          </cell>
          <cell r="N326">
            <v>526.05520000000001</v>
          </cell>
          <cell r="O326">
            <v>534.94330000000002</v>
          </cell>
          <cell r="P326">
            <v>585.34789999999998</v>
          </cell>
          <cell r="Q326">
            <v>662.10989999999993</v>
          </cell>
          <cell r="R326">
            <v>778.77729999999997</v>
          </cell>
        </row>
        <row r="327">
          <cell r="B327" t="str">
            <v>Coleta de catarro induzida</v>
          </cell>
          <cell r="C327">
            <v>0.04</v>
          </cell>
          <cell r="D327" t="str">
            <v>1A</v>
          </cell>
          <cell r="E327">
            <v>4.5</v>
          </cell>
          <cell r="F327">
            <v>52.07</v>
          </cell>
          <cell r="G327">
            <v>54.42</v>
          </cell>
          <cell r="H327">
            <v>57.454999999999998</v>
          </cell>
          <cell r="I327">
            <v>61.536200000000001</v>
          </cell>
          <cell r="J327">
            <v>64.999399999999994</v>
          </cell>
          <cell r="K327">
            <v>68.718599999999995</v>
          </cell>
          <cell r="L327">
            <v>73.254599999999996</v>
          </cell>
          <cell r="M327">
            <v>80.466799999999992</v>
          </cell>
          <cell r="N327">
            <v>87.815200000000004</v>
          </cell>
          <cell r="O327">
            <v>89.311400000000006</v>
          </cell>
          <cell r="P327">
            <v>92.908599999999993</v>
          </cell>
          <cell r="Q327">
            <v>95.753399999999999</v>
          </cell>
          <cell r="R327">
            <v>99.479799999999997</v>
          </cell>
        </row>
        <row r="328">
          <cell r="B328" t="str">
            <v>Coleta de células tronco de sangue de cordão umbilical para transplante de medula óssea</v>
          </cell>
          <cell r="C328">
            <v>1</v>
          </cell>
          <cell r="D328" t="str">
            <v>3B</v>
          </cell>
          <cell r="E328" t="str">
            <v>35,300</v>
          </cell>
          <cell r="F328">
            <v>493.95</v>
          </cell>
          <cell r="G328">
            <v>540.59999999999991</v>
          </cell>
          <cell r="H328">
            <v>571.25099999999998</v>
          </cell>
          <cell r="I328">
            <v>611.79099999999994</v>
          </cell>
          <cell r="J328">
            <v>645.98900000000003</v>
          </cell>
          <cell r="K328">
            <v>682.90499999999997</v>
          </cell>
          <cell r="L328">
            <v>727.96499999999992</v>
          </cell>
          <cell r="M328">
            <v>799.72199999999987</v>
          </cell>
          <cell r="N328">
            <v>872.77799999999991</v>
          </cell>
          <cell r="O328">
            <v>887.56700000000001</v>
          </cell>
          <cell r="P328">
            <v>984.69099999999992</v>
          </cell>
          <cell r="Q328">
            <v>1141.251</v>
          </cell>
          <cell r="R328">
            <v>1344.6669999999999</v>
          </cell>
        </row>
        <row r="329">
          <cell r="B329" t="str">
            <v>Coleta de células tronco por processadora automática para transplante de medula óssea - por procedimento de aféreses</v>
          </cell>
          <cell r="C329">
            <v>1</v>
          </cell>
          <cell r="D329" t="str">
            <v>5A</v>
          </cell>
          <cell r="E329" t="str">
            <v>101,000</v>
          </cell>
          <cell r="F329">
            <v>1321.5</v>
          </cell>
          <cell r="G329">
            <v>1425</v>
          </cell>
          <cell r="H329">
            <v>1504.67</v>
          </cell>
          <cell r="I329">
            <v>1611.48</v>
          </cell>
          <cell r="J329">
            <v>1701.6699999999998</v>
          </cell>
          <cell r="K329">
            <v>1798.96</v>
          </cell>
          <cell r="L329">
            <v>1917.6699999999998</v>
          </cell>
          <cell r="M329">
            <v>2106.6299999999997</v>
          </cell>
          <cell r="N329">
            <v>2299.06</v>
          </cell>
          <cell r="O329">
            <v>2338</v>
          </cell>
          <cell r="P329">
            <v>2584.8799999999997</v>
          </cell>
          <cell r="Q329">
            <v>2978.0200000000004</v>
          </cell>
          <cell r="R329">
            <v>3446.18</v>
          </cell>
        </row>
        <row r="330">
          <cell r="B330" t="str">
            <v>Coleta de linfócitos de sangue periférico por aférese para tratamento de recidivas pós-Transplante de Células-Tronco Hematopoéticas (TCTH) alogênico - por procedimento</v>
          </cell>
          <cell r="C330">
            <v>1</v>
          </cell>
          <cell r="D330" t="str">
            <v>5A</v>
          </cell>
          <cell r="E330" t="str">
            <v>101,000</v>
          </cell>
          <cell r="F330">
            <v>1321.5</v>
          </cell>
          <cell r="G330">
            <v>1425</v>
          </cell>
          <cell r="H330">
            <v>1504.67</v>
          </cell>
          <cell r="I330">
            <v>1611.48</v>
          </cell>
          <cell r="J330">
            <v>1701.6699999999998</v>
          </cell>
          <cell r="K330">
            <v>1798.96</v>
          </cell>
          <cell r="L330">
            <v>1917.6699999999998</v>
          </cell>
          <cell r="M330">
            <v>2106.6299999999997</v>
          </cell>
          <cell r="N330">
            <v>2299.06</v>
          </cell>
          <cell r="O330">
            <v>2338</v>
          </cell>
          <cell r="P330">
            <v>2584.8799999999997</v>
          </cell>
          <cell r="Q330">
            <v>2978.0200000000004</v>
          </cell>
          <cell r="R330">
            <v>3446.18</v>
          </cell>
        </row>
        <row r="331">
          <cell r="B331" t="str">
            <v>Coleta de medula óssea para transplante - por procedimento</v>
          </cell>
          <cell r="C331">
            <v>1</v>
          </cell>
          <cell r="D331" t="str">
            <v>6C</v>
          </cell>
          <cell r="E331" t="str">
            <v>28,920</v>
          </cell>
          <cell r="F331">
            <v>572.58000000000004</v>
          </cell>
          <cell r="G331">
            <v>667.04</v>
          </cell>
          <cell r="H331">
            <v>704.41640000000007</v>
          </cell>
          <cell r="I331">
            <v>754.34439999999995</v>
          </cell>
          <cell r="J331">
            <v>796.50360000000001</v>
          </cell>
          <cell r="K331">
            <v>841.95800000000008</v>
          </cell>
          <cell r="L331">
            <v>897.48800000000006</v>
          </cell>
          <cell r="M331">
            <v>986.08079999999995</v>
          </cell>
          <cell r="N331">
            <v>1076.2212</v>
          </cell>
          <cell r="O331">
            <v>1094.1848</v>
          </cell>
          <cell r="P331">
            <v>1380.1424</v>
          </cell>
          <cell r="Q331">
            <v>1919.7344000000003</v>
          </cell>
          <cell r="R331">
            <v>2531.6988000000001</v>
          </cell>
        </row>
        <row r="332">
          <cell r="B332" t="str">
            <v>Colinesterase (para carbamatos  organofosforados), dosagem</v>
          </cell>
          <cell r="C332">
            <v>0.04</v>
          </cell>
          <cell r="D332" t="str">
            <v>1A</v>
          </cell>
          <cell r="E332" t="str">
            <v>0,900</v>
          </cell>
          <cell r="F332">
            <v>10.67</v>
          </cell>
          <cell r="G332">
            <v>11.22</v>
          </cell>
          <cell r="H332">
            <v>11.843</v>
          </cell>
          <cell r="I332">
            <v>12.684200000000001</v>
          </cell>
          <cell r="J332">
            <v>13.4114</v>
          </cell>
          <cell r="K332">
            <v>14.178599999999999</v>
          </cell>
          <cell r="L332">
            <v>15.114599999999998</v>
          </cell>
          <cell r="M332">
            <v>16.602799999999998</v>
          </cell>
          <cell r="N332">
            <v>18.119199999999999</v>
          </cell>
          <cell r="O332">
            <v>18.427399999999999</v>
          </cell>
          <cell r="P332">
            <v>19.2166</v>
          </cell>
          <cell r="Q332">
            <v>19.901400000000002</v>
          </cell>
          <cell r="R332">
            <v>20.675800000000002</v>
          </cell>
        </row>
        <row r="333">
          <cell r="B333" t="str">
            <v>Colinesterase com inibição de Dibucaina</v>
          </cell>
          <cell r="C333">
            <v>0.25</v>
          </cell>
          <cell r="D333" t="str">
            <v>1A</v>
          </cell>
          <cell r="E333">
            <v>27.219000000000001</v>
          </cell>
          <cell r="F333">
            <v>315.01850000000002</v>
          </cell>
          <cell r="G333">
            <v>329.25300000000004</v>
          </cell>
          <cell r="H333">
            <v>347.61473000000001</v>
          </cell>
          <cell r="I333">
            <v>372.30682999999999</v>
          </cell>
          <cell r="J333">
            <v>393.26326999999998</v>
          </cell>
          <cell r="K333">
            <v>415.76535000000001</v>
          </cell>
          <cell r="L333">
            <v>443.20934999999997</v>
          </cell>
          <cell r="M333">
            <v>486.84505999999999</v>
          </cell>
          <cell r="N333">
            <v>531.30484000000001</v>
          </cell>
          <cell r="O333">
            <v>540.35711000000003</v>
          </cell>
          <cell r="P333">
            <v>562.13292999999999</v>
          </cell>
          <cell r="Q333">
            <v>579.36932999999999</v>
          </cell>
          <cell r="R333">
            <v>601.91641000000004</v>
          </cell>
        </row>
        <row r="334">
          <cell r="B334" t="str">
            <v>Coloração de gel e Fotodocumentação da análise molecular, por amostra</v>
          </cell>
          <cell r="C334">
            <v>1</v>
          </cell>
          <cell r="D334" t="str">
            <v>4C</v>
          </cell>
          <cell r="E334" t="str">
            <v>0,540</v>
          </cell>
          <cell r="F334">
            <v>154.21</v>
          </cell>
          <cell r="G334">
            <v>203.98</v>
          </cell>
          <cell r="H334">
            <v>215.84180000000001</v>
          </cell>
          <cell r="I334">
            <v>231.1078</v>
          </cell>
          <cell r="J334">
            <v>243.9982</v>
          </cell>
          <cell r="K334">
            <v>257.88099999999997</v>
          </cell>
          <cell r="L334">
            <v>274.88100000000003</v>
          </cell>
          <cell r="M334">
            <v>302.07960000000003</v>
          </cell>
          <cell r="N334">
            <v>329.7244</v>
          </cell>
          <cell r="O334">
            <v>335.11260000000004</v>
          </cell>
          <cell r="P334">
            <v>482.84380000000004</v>
          </cell>
          <cell r="Q334">
            <v>773.62779999999998</v>
          </cell>
          <cell r="R334">
            <v>1114.4506000000001</v>
          </cell>
        </row>
        <row r="335">
          <cell r="B335" t="str">
            <v>Complemento C2, dosagem</v>
          </cell>
          <cell r="C335">
            <v>0.1</v>
          </cell>
          <cell r="D335" t="str">
            <v>1A</v>
          </cell>
          <cell r="E335" t="str">
            <v>3,294</v>
          </cell>
          <cell r="F335">
            <v>38.680999999999997</v>
          </cell>
          <cell r="G335">
            <v>40.577999999999996</v>
          </cell>
          <cell r="H335">
            <v>42.834980000000002</v>
          </cell>
          <cell r="I335">
            <v>45.877580000000002</v>
          </cell>
          <cell r="J335">
            <v>48.489020000000004</v>
          </cell>
          <cell r="K335">
            <v>51.263100000000001</v>
          </cell>
          <cell r="L335">
            <v>54.647099999999995</v>
          </cell>
          <cell r="M335">
            <v>60.027559999999994</v>
          </cell>
          <cell r="N335">
            <v>65.509839999999997</v>
          </cell>
          <cell r="O335">
            <v>66.624860000000012</v>
          </cell>
          <cell r="P335">
            <v>69.412179999999992</v>
          </cell>
          <cell r="Q335">
            <v>71.750579999999999</v>
          </cell>
          <cell r="R335">
            <v>74.542659999999998</v>
          </cell>
        </row>
        <row r="336">
          <cell r="B336" t="str">
            <v>Complemento C3, C4 - turbid. ou nefolométrico C3A, dosagem</v>
          </cell>
          <cell r="C336">
            <v>0.01</v>
          </cell>
          <cell r="D336" t="str">
            <v>1A</v>
          </cell>
          <cell r="E336" t="str">
            <v>2,826</v>
          </cell>
          <cell r="F336">
            <v>32.579000000000001</v>
          </cell>
          <cell r="G336">
            <v>34.016999999999996</v>
          </cell>
          <cell r="H336">
            <v>35.915419999999997</v>
          </cell>
          <cell r="I336">
            <v>38.466620000000006</v>
          </cell>
          <cell r="J336">
            <v>40.62518</v>
          </cell>
          <cell r="K336">
            <v>42.949800000000003</v>
          </cell>
          <cell r="L336">
            <v>45.784799999999997</v>
          </cell>
          <cell r="M336">
            <v>50.292439999999992</v>
          </cell>
          <cell r="N336">
            <v>54.885159999999999</v>
          </cell>
          <cell r="O336">
            <v>55.820540000000008</v>
          </cell>
          <cell r="P336">
            <v>58.046619999999997</v>
          </cell>
          <cell r="Q336">
            <v>59.778420000000004</v>
          </cell>
          <cell r="R336">
            <v>62.104840000000003</v>
          </cell>
        </row>
        <row r="337">
          <cell r="B337" t="str">
            <v>Complemento C3, dosagem</v>
          </cell>
          <cell r="C337">
            <v>0.01</v>
          </cell>
          <cell r="D337" t="str">
            <v>1A</v>
          </cell>
          <cell r="E337" t="str">
            <v>1,413</v>
          </cell>
          <cell r="F337">
            <v>16.329499999999999</v>
          </cell>
          <cell r="G337">
            <v>17.061</v>
          </cell>
          <cell r="H337">
            <v>18.012709999999998</v>
          </cell>
          <cell r="I337">
            <v>19.292210000000001</v>
          </cell>
          <cell r="J337">
            <v>20.37689</v>
          </cell>
          <cell r="K337">
            <v>21.542850000000001</v>
          </cell>
          <cell r="L337">
            <v>22.964849999999998</v>
          </cell>
          <cell r="M337">
            <v>25.225819999999995</v>
          </cell>
          <cell r="N337">
            <v>27.52948</v>
          </cell>
          <cell r="O337">
            <v>27.998570000000004</v>
          </cell>
          <cell r="P337">
            <v>29.122509999999998</v>
          </cell>
          <cell r="Q337">
            <v>30.006510000000002</v>
          </cell>
          <cell r="R337">
            <v>31.174270000000003</v>
          </cell>
        </row>
        <row r="338">
          <cell r="B338" t="str">
            <v>Complemento C4, dosagem</v>
          </cell>
          <cell r="C338">
            <v>0.01</v>
          </cell>
          <cell r="D338" t="str">
            <v>1A</v>
          </cell>
          <cell r="E338" t="str">
            <v>1,413</v>
          </cell>
          <cell r="F338">
            <v>16.329499999999999</v>
          </cell>
          <cell r="G338">
            <v>17.061</v>
          </cell>
          <cell r="H338">
            <v>18.012709999999998</v>
          </cell>
          <cell r="I338">
            <v>19.292210000000001</v>
          </cell>
          <cell r="J338">
            <v>20.37689</v>
          </cell>
          <cell r="K338">
            <v>21.542850000000001</v>
          </cell>
          <cell r="L338">
            <v>22.964849999999998</v>
          </cell>
          <cell r="M338">
            <v>25.225819999999995</v>
          </cell>
          <cell r="N338">
            <v>27.52948</v>
          </cell>
          <cell r="O338">
            <v>27.998570000000004</v>
          </cell>
          <cell r="P338">
            <v>29.122509999999998</v>
          </cell>
          <cell r="Q338">
            <v>30.006510000000002</v>
          </cell>
          <cell r="R338">
            <v>31.174270000000003</v>
          </cell>
        </row>
        <row r="339">
          <cell r="B339" t="str">
            <v>Complemento C5, dosagem</v>
          </cell>
          <cell r="C339">
            <v>0.1</v>
          </cell>
          <cell r="D339" t="str">
            <v>1A</v>
          </cell>
          <cell r="E339" t="str">
            <v>3,294</v>
          </cell>
          <cell r="F339">
            <v>38.680999999999997</v>
          </cell>
          <cell r="G339">
            <v>40.577999999999996</v>
          </cell>
          <cell r="H339">
            <v>42.834980000000002</v>
          </cell>
          <cell r="I339">
            <v>45.877580000000002</v>
          </cell>
          <cell r="J339">
            <v>48.489020000000004</v>
          </cell>
          <cell r="K339">
            <v>51.263100000000001</v>
          </cell>
          <cell r="L339">
            <v>54.647099999999995</v>
          </cell>
          <cell r="M339">
            <v>60.027559999999994</v>
          </cell>
          <cell r="N339">
            <v>65.509839999999997</v>
          </cell>
          <cell r="O339">
            <v>66.624860000000012</v>
          </cell>
          <cell r="P339">
            <v>69.412179999999992</v>
          </cell>
          <cell r="Q339">
            <v>71.750579999999999</v>
          </cell>
          <cell r="R339">
            <v>74.542659999999998</v>
          </cell>
        </row>
        <row r="340">
          <cell r="B340" t="str">
            <v>Complemento CH-100, pesquisa e/ou dosagem</v>
          </cell>
          <cell r="C340">
            <v>0.04</v>
          </cell>
          <cell r="D340" t="str">
            <v>1A</v>
          </cell>
          <cell r="E340" t="str">
            <v>1,413</v>
          </cell>
          <cell r="F340">
            <v>16.569500000000001</v>
          </cell>
          <cell r="G340">
            <v>17.376000000000001</v>
          </cell>
          <cell r="H340">
            <v>18.34271</v>
          </cell>
          <cell r="I340">
            <v>19.645610000000001</v>
          </cell>
          <cell r="J340">
            <v>20.762689999999999</v>
          </cell>
          <cell r="K340">
            <v>21.950550000000003</v>
          </cell>
          <cell r="L340">
            <v>23.399549999999998</v>
          </cell>
          <cell r="M340">
            <v>25.703419999999998</v>
          </cell>
          <cell r="N340">
            <v>28.050879999999999</v>
          </cell>
          <cell r="O340">
            <v>28.528370000000002</v>
          </cell>
          <cell r="P340">
            <v>29.71771</v>
          </cell>
          <cell r="Q340">
            <v>30.710310000000003</v>
          </cell>
          <cell r="R340">
            <v>31.905370000000005</v>
          </cell>
        </row>
        <row r="341">
          <cell r="B341" t="str">
            <v>Complemento CH-50, pesquisa e/ou dosagem</v>
          </cell>
          <cell r="C341">
            <v>0.01</v>
          </cell>
          <cell r="D341" t="str">
            <v>1A</v>
          </cell>
          <cell r="E341" t="str">
            <v>1,170</v>
          </cell>
          <cell r="F341">
            <v>13.534999999999998</v>
          </cell>
          <cell r="G341">
            <v>14.145</v>
          </cell>
          <cell r="H341">
            <v>14.933899999999998</v>
          </cell>
          <cell r="I341">
            <v>15.9947</v>
          </cell>
          <cell r="J341">
            <v>16.894699999999997</v>
          </cell>
          <cell r="K341">
            <v>17.8614</v>
          </cell>
          <cell r="L341">
            <v>19.040399999999998</v>
          </cell>
          <cell r="M341">
            <v>20.914999999999996</v>
          </cell>
          <cell r="N341">
            <v>22.824999999999999</v>
          </cell>
          <cell r="O341">
            <v>23.213899999999999</v>
          </cell>
          <cell r="P341">
            <v>24.148299999999995</v>
          </cell>
          <cell r="Q341">
            <v>24.886499999999998</v>
          </cell>
          <cell r="R341">
            <v>25.855</v>
          </cell>
        </row>
        <row r="342">
          <cell r="B342" t="str">
            <v>Composto S (11-desoxicortisol), dosagem</v>
          </cell>
          <cell r="C342">
            <v>0.1</v>
          </cell>
          <cell r="D342" t="str">
            <v>1A</v>
          </cell>
          <cell r="E342" t="str">
            <v>4,000</v>
          </cell>
          <cell r="F342">
            <v>46.8</v>
          </cell>
          <cell r="G342">
            <v>49.05</v>
          </cell>
          <cell r="H342">
            <v>51.78</v>
          </cell>
          <cell r="I342">
            <v>55.457999999999998</v>
          </cell>
          <cell r="J342">
            <v>58.606000000000002</v>
          </cell>
          <cell r="K342">
            <v>61.959000000000003</v>
          </cell>
          <cell r="L342">
            <v>66.048999999999992</v>
          </cell>
          <cell r="M342">
            <v>72.551999999999992</v>
          </cell>
          <cell r="N342">
            <v>79.177999999999997</v>
          </cell>
          <cell r="O342">
            <v>80.52600000000001</v>
          </cell>
          <cell r="P342">
            <v>83.86399999999999</v>
          </cell>
          <cell r="Q342">
            <v>86.626000000000005</v>
          </cell>
          <cell r="R342">
            <v>89.997</v>
          </cell>
        </row>
        <row r="343">
          <cell r="B343" t="str">
            <v>Consumo de protrombina</v>
          </cell>
          <cell r="C343">
            <v>0.01</v>
          </cell>
          <cell r="D343" t="str">
            <v>1A</v>
          </cell>
          <cell r="E343" t="str">
            <v>1,350</v>
          </cell>
          <cell r="F343">
            <v>15.605</v>
          </cell>
          <cell r="G343">
            <v>16.305000000000003</v>
          </cell>
          <cell r="H343">
            <v>17.214500000000001</v>
          </cell>
          <cell r="I343">
            <v>18.4373</v>
          </cell>
          <cell r="J343">
            <v>19.4741</v>
          </cell>
          <cell r="K343">
            <v>20.5884</v>
          </cell>
          <cell r="L343">
            <v>21.947399999999998</v>
          </cell>
          <cell r="M343">
            <v>24.108199999999997</v>
          </cell>
          <cell r="N343">
            <v>26.309799999999999</v>
          </cell>
          <cell r="O343">
            <v>26.758100000000002</v>
          </cell>
          <cell r="P343">
            <v>27.832899999999999</v>
          </cell>
          <cell r="Q343">
            <v>28.679100000000002</v>
          </cell>
          <cell r="R343">
            <v>29.795200000000005</v>
          </cell>
        </row>
        <row r="344">
          <cell r="B344" t="str">
            <v>Contagem sedimentar de Addis</v>
          </cell>
          <cell r="C344">
            <v>0.01</v>
          </cell>
          <cell r="D344" t="str">
            <v>1A</v>
          </cell>
          <cell r="E344" t="str">
            <v>0,906</v>
          </cell>
          <cell r="F344">
            <v>10.499000000000001</v>
          </cell>
          <cell r="G344">
            <v>10.977</v>
          </cell>
          <cell r="H344">
            <v>11.58902</v>
          </cell>
          <cell r="I344">
            <v>12.412220000000001</v>
          </cell>
          <cell r="J344">
            <v>13.111580000000002</v>
          </cell>
          <cell r="K344">
            <v>13.861800000000001</v>
          </cell>
          <cell r="L344">
            <v>14.7768</v>
          </cell>
          <cell r="M344">
            <v>16.231639999999999</v>
          </cell>
          <cell r="N344">
            <v>17.71396</v>
          </cell>
          <cell r="O344">
            <v>18.015740000000001</v>
          </cell>
          <cell r="P344">
            <v>18.744219999999999</v>
          </cell>
          <cell r="Q344">
            <v>19.324020000000001</v>
          </cell>
          <cell r="R344">
            <v>20.076040000000003</v>
          </cell>
        </row>
        <row r="345">
          <cell r="B345" t="str">
            <v>Controle bacteriológico para concentrado de plaquetas</v>
          </cell>
          <cell r="C345">
            <v>0.1</v>
          </cell>
          <cell r="D345" t="str">
            <v>1A</v>
          </cell>
          <cell r="E345">
            <v>2.214</v>
          </cell>
          <cell r="F345">
            <v>26.260999999999999</v>
          </cell>
          <cell r="G345">
            <v>27.617999999999999</v>
          </cell>
          <cell r="H345">
            <v>29.15138</v>
          </cell>
          <cell r="I345">
            <v>31.221980000000002</v>
          </cell>
          <cell r="J345">
            <v>33.012619999999998</v>
          </cell>
          <cell r="K345">
            <v>34.9011</v>
          </cell>
          <cell r="L345">
            <v>37.205099999999995</v>
          </cell>
          <cell r="M345">
            <v>40.868359999999996</v>
          </cell>
          <cell r="N345">
            <v>44.601039999999998</v>
          </cell>
          <cell r="O345">
            <v>45.359659999999998</v>
          </cell>
          <cell r="P345">
            <v>47.304580000000001</v>
          </cell>
          <cell r="Q345">
            <v>48.994979999999998</v>
          </cell>
          <cell r="R345">
            <v>50.90146</v>
          </cell>
        </row>
        <row r="346">
          <cell r="B346" t="str">
            <v>Controle microbiológico da medula óssea no Transplante de Células-Tronco Hematopoéticas (TCTH) alogênico</v>
          </cell>
          <cell r="C346">
            <v>0.1</v>
          </cell>
          <cell r="D346" t="str">
            <v>1A</v>
          </cell>
          <cell r="E346" t="str">
            <v>3,177</v>
          </cell>
          <cell r="F346">
            <v>37.335499999999996</v>
          </cell>
          <cell r="G346">
            <v>39.173999999999999</v>
          </cell>
          <cell r="H346">
            <v>41.352589999999999</v>
          </cell>
          <cell r="I346">
            <v>44.28989</v>
          </cell>
          <cell r="J346">
            <v>46.81241</v>
          </cell>
          <cell r="K346">
            <v>49.490550000000006</v>
          </cell>
          <cell r="L346">
            <v>52.757549999999995</v>
          </cell>
          <cell r="M346">
            <v>57.951979999999992</v>
          </cell>
          <cell r="N346">
            <v>63.244720000000001</v>
          </cell>
          <cell r="O346">
            <v>64.321130000000011</v>
          </cell>
          <cell r="P346">
            <v>67.017189999999985</v>
          </cell>
          <cell r="Q346">
            <v>69.285390000000007</v>
          </cell>
          <cell r="R346">
            <v>71.981530000000006</v>
          </cell>
        </row>
        <row r="347">
          <cell r="B347" t="str">
            <v>Controle microbiológico das células tronco periféricas no Transplante de Células-Tronco Hematopoéticas (TCTH) alogênico</v>
          </cell>
          <cell r="C347">
            <v>0.1</v>
          </cell>
          <cell r="D347" t="str">
            <v>1A</v>
          </cell>
          <cell r="E347" t="str">
            <v>3,177</v>
          </cell>
          <cell r="F347">
            <v>37.335499999999996</v>
          </cell>
          <cell r="G347">
            <v>39.173999999999999</v>
          </cell>
          <cell r="H347">
            <v>41.352589999999999</v>
          </cell>
          <cell r="I347">
            <v>44.28989</v>
          </cell>
          <cell r="J347">
            <v>46.81241</v>
          </cell>
          <cell r="K347">
            <v>49.490550000000006</v>
          </cell>
          <cell r="L347">
            <v>52.757549999999995</v>
          </cell>
          <cell r="M347">
            <v>57.951979999999992</v>
          </cell>
          <cell r="N347">
            <v>63.244720000000001</v>
          </cell>
          <cell r="O347">
            <v>64.321130000000011</v>
          </cell>
          <cell r="P347">
            <v>67.017189999999985</v>
          </cell>
          <cell r="Q347">
            <v>69.285390000000007</v>
          </cell>
          <cell r="R347">
            <v>71.981530000000006</v>
          </cell>
        </row>
        <row r="348">
          <cell r="B348" t="str">
            <v>Coombs direto</v>
          </cell>
          <cell r="C348">
            <v>0.01</v>
          </cell>
          <cell r="D348" t="str">
            <v>1A</v>
          </cell>
          <cell r="E348" t="str">
            <v>0,630</v>
          </cell>
          <cell r="F348">
            <v>7.3250000000000002</v>
          </cell>
          <cell r="G348">
            <v>7.6650000000000009</v>
          </cell>
          <cell r="H348">
            <v>8.0921000000000003</v>
          </cell>
          <cell r="I348">
            <v>8.6669000000000018</v>
          </cell>
          <cell r="J348">
            <v>9.1565000000000012</v>
          </cell>
          <cell r="K348">
            <v>9.6804000000000006</v>
          </cell>
          <cell r="L348">
            <v>10.319399999999998</v>
          </cell>
          <cell r="M348">
            <v>11.3354</v>
          </cell>
          <cell r="N348">
            <v>12.3706</v>
          </cell>
          <cell r="O348">
            <v>12.581300000000001</v>
          </cell>
          <cell r="P348">
            <v>13.094499999999998</v>
          </cell>
          <cell r="Q348">
            <v>13.508700000000001</v>
          </cell>
          <cell r="R348">
            <v>14.034400000000002</v>
          </cell>
        </row>
        <row r="349">
          <cell r="B349" t="str">
            <v>Coombs indireto</v>
          </cell>
          <cell r="C349">
            <v>0.04</v>
          </cell>
          <cell r="D349" t="str">
            <v>1A</v>
          </cell>
          <cell r="E349" t="str">
            <v>1,854</v>
          </cell>
          <cell r="F349">
            <v>21.641000000000002</v>
          </cell>
          <cell r="G349">
            <v>22.668000000000003</v>
          </cell>
          <cell r="H349">
            <v>23.930180000000004</v>
          </cell>
          <cell r="I349">
            <v>25.62998</v>
          </cell>
          <cell r="J349">
            <v>27.08222</v>
          </cell>
          <cell r="K349">
            <v>28.631700000000002</v>
          </cell>
          <cell r="L349">
            <v>30.521699999999999</v>
          </cell>
          <cell r="M349">
            <v>33.526760000000003</v>
          </cell>
          <cell r="N349">
            <v>36.588639999999998</v>
          </cell>
          <cell r="O349">
            <v>37.211660000000009</v>
          </cell>
          <cell r="P349">
            <v>38.744979999999998</v>
          </cell>
          <cell r="Q349">
            <v>40.002180000000003</v>
          </cell>
          <cell r="R349">
            <v>41.558860000000003</v>
          </cell>
        </row>
        <row r="350">
          <cell r="B350" t="str">
            <v>Coprológico funcional (caracteres, pH, digestibilidade, amônia, ácidos orgânicos e interpretação)</v>
          </cell>
          <cell r="C350">
            <v>0.04</v>
          </cell>
          <cell r="D350" t="str">
            <v>1A</v>
          </cell>
          <cell r="E350" t="str">
            <v>1,584</v>
          </cell>
          <cell r="F350">
            <v>18.536000000000001</v>
          </cell>
          <cell r="G350">
            <v>19.428000000000004</v>
          </cell>
          <cell r="H350">
            <v>20.50928</v>
          </cell>
          <cell r="I350">
            <v>21.966080000000002</v>
          </cell>
          <cell r="J350">
            <v>23.21312</v>
          </cell>
          <cell r="K350">
            <v>24.541200000000003</v>
          </cell>
          <cell r="L350">
            <v>26.161199999999997</v>
          </cell>
          <cell r="M350">
            <v>28.73696</v>
          </cell>
          <cell r="N350">
            <v>31.361440000000002</v>
          </cell>
          <cell r="O350">
            <v>31.895360000000004</v>
          </cell>
          <cell r="P350">
            <v>33.21808</v>
          </cell>
          <cell r="Q350">
            <v>34.313280000000006</v>
          </cell>
          <cell r="R350">
            <v>35.648560000000003</v>
          </cell>
        </row>
        <row r="351">
          <cell r="B351" t="str">
            <v>Coproporfirina III, pesquisa e/ou dosagem na urina</v>
          </cell>
          <cell r="C351">
            <v>0.04</v>
          </cell>
          <cell r="D351" t="str">
            <v>1A</v>
          </cell>
          <cell r="E351" t="str">
            <v>1,440</v>
          </cell>
          <cell r="F351">
            <v>16.88</v>
          </cell>
          <cell r="G351">
            <v>17.700000000000003</v>
          </cell>
          <cell r="H351">
            <v>18.684799999999999</v>
          </cell>
          <cell r="I351">
            <v>20.012</v>
          </cell>
          <cell r="J351">
            <v>21.1496</v>
          </cell>
          <cell r="K351">
            <v>22.3596</v>
          </cell>
          <cell r="L351">
            <v>23.835599999999996</v>
          </cell>
          <cell r="M351">
            <v>26.182399999999998</v>
          </cell>
          <cell r="N351">
            <v>28.573599999999999</v>
          </cell>
          <cell r="O351">
            <v>29.06</v>
          </cell>
          <cell r="P351">
            <v>30.270399999999999</v>
          </cell>
          <cell r="Q351">
            <v>31.279199999999999</v>
          </cell>
          <cell r="R351">
            <v>32.496400000000001</v>
          </cell>
        </row>
        <row r="352">
          <cell r="B352" t="str">
            <v>Coproporfirinas (para chumbo inorgânico), pesquisa e/ou dosagem</v>
          </cell>
          <cell r="C352">
            <v>0.04</v>
          </cell>
          <cell r="D352" t="str">
            <v>1A</v>
          </cell>
          <cell r="E352" t="str">
            <v>1,440</v>
          </cell>
          <cell r="F352">
            <v>16.88</v>
          </cell>
          <cell r="G352">
            <v>17.700000000000003</v>
          </cell>
          <cell r="H352">
            <v>18.684799999999999</v>
          </cell>
          <cell r="I352">
            <v>20.012</v>
          </cell>
          <cell r="J352">
            <v>21.1496</v>
          </cell>
          <cell r="K352">
            <v>22.3596</v>
          </cell>
          <cell r="L352">
            <v>23.835599999999996</v>
          </cell>
          <cell r="M352">
            <v>26.182399999999998</v>
          </cell>
          <cell r="N352">
            <v>28.573599999999999</v>
          </cell>
          <cell r="O352">
            <v>29.06</v>
          </cell>
          <cell r="P352">
            <v>30.270399999999999</v>
          </cell>
          <cell r="Q352">
            <v>31.279199999999999</v>
          </cell>
          <cell r="R352">
            <v>32.496400000000001</v>
          </cell>
        </row>
        <row r="353">
          <cell r="B353" t="str">
            <v>Corpos cetônicos, pesquisa na urina</v>
          </cell>
          <cell r="C353">
            <v>0.01</v>
          </cell>
          <cell r="D353" t="str">
            <v>1A</v>
          </cell>
          <cell r="E353" t="str">
            <v>0,450</v>
          </cell>
          <cell r="F353">
            <v>5.2549999999999999</v>
          </cell>
          <cell r="G353">
            <v>5.5050000000000008</v>
          </cell>
          <cell r="H353">
            <v>5.8115000000000006</v>
          </cell>
          <cell r="I353">
            <v>6.2243000000000004</v>
          </cell>
          <cell r="J353">
            <v>6.5770999999999997</v>
          </cell>
          <cell r="K353">
            <v>6.9534000000000002</v>
          </cell>
          <cell r="L353">
            <v>7.412399999999999</v>
          </cell>
          <cell r="M353">
            <v>8.142199999999999</v>
          </cell>
          <cell r="N353">
            <v>8.8857999999999997</v>
          </cell>
          <cell r="O353">
            <v>9.0371000000000006</v>
          </cell>
          <cell r="P353">
            <v>9.4098999999999986</v>
          </cell>
          <cell r="Q353">
            <v>9.7161000000000008</v>
          </cell>
          <cell r="R353">
            <v>10.094200000000001</v>
          </cell>
        </row>
        <row r="354">
          <cell r="B354" t="str">
            <v>Corpúsculos de Donovani, pesquisa direta de</v>
          </cell>
          <cell r="C354">
            <v>0.04</v>
          </cell>
          <cell r="D354" t="str">
            <v>1A</v>
          </cell>
          <cell r="E354" t="str">
            <v>0,693</v>
          </cell>
          <cell r="F354">
            <v>8.2894999999999985</v>
          </cell>
          <cell r="G354">
            <v>8.7359999999999989</v>
          </cell>
          <cell r="H354">
            <v>9.2203099999999996</v>
          </cell>
          <cell r="I354">
            <v>9.8752099999999992</v>
          </cell>
          <cell r="J354">
            <v>10.445089999999999</v>
          </cell>
          <cell r="K354">
            <v>11.042549999999999</v>
          </cell>
          <cell r="L354">
            <v>11.771549999999998</v>
          </cell>
          <cell r="M354">
            <v>12.930619999999998</v>
          </cell>
          <cell r="N354">
            <v>14.111679999999998</v>
          </cell>
          <cell r="O354">
            <v>14.351570000000001</v>
          </cell>
          <cell r="P354">
            <v>14.979309999999998</v>
          </cell>
          <cell r="Q354">
            <v>15.539909999999999</v>
          </cell>
          <cell r="R354">
            <v>16.144570000000002</v>
          </cell>
        </row>
        <row r="355">
          <cell r="B355" t="str">
            <v>Cortisol livre, dosagem</v>
          </cell>
          <cell r="C355">
            <v>0.01</v>
          </cell>
          <cell r="D355" t="str">
            <v>1A</v>
          </cell>
          <cell r="E355" t="str">
            <v>2,330</v>
          </cell>
          <cell r="F355">
            <v>26.875</v>
          </cell>
          <cell r="G355">
            <v>28.065000000000001</v>
          </cell>
          <cell r="H355">
            <v>29.6311</v>
          </cell>
          <cell r="I355">
            <v>31.735900000000001</v>
          </cell>
          <cell r="J355">
            <v>33.517499999999998</v>
          </cell>
          <cell r="K355">
            <v>35.435400000000001</v>
          </cell>
          <cell r="L355">
            <v>37.7744</v>
          </cell>
          <cell r="M355">
            <v>41.493399999999994</v>
          </cell>
          <cell r="N355">
            <v>45.282600000000002</v>
          </cell>
          <cell r="O355">
            <v>46.054300000000005</v>
          </cell>
          <cell r="P355">
            <v>47.893499999999996</v>
          </cell>
          <cell r="Q355">
            <v>49.3277</v>
          </cell>
          <cell r="R355">
            <v>51.247399999999999</v>
          </cell>
        </row>
        <row r="356">
          <cell r="B356" t="str">
            <v xml:space="preserve">Cortisol ritmo (2 dosagens) </v>
          </cell>
          <cell r="C356">
            <v>0.04</v>
          </cell>
          <cell r="D356" t="str">
            <v>1A</v>
          </cell>
          <cell r="E356">
            <v>6.0419999999999998</v>
          </cell>
          <cell r="F356">
            <v>69.802999999999997</v>
          </cell>
          <cell r="G356">
            <v>72.923999999999992</v>
          </cell>
          <cell r="H356">
            <v>76.992139999999992</v>
          </cell>
          <cell r="I356">
            <v>82.46114</v>
          </cell>
          <cell r="J356">
            <v>87.096259999999987</v>
          </cell>
          <cell r="K356">
            <v>92.079899999999995</v>
          </cell>
          <cell r="L356">
            <v>98.157899999999984</v>
          </cell>
          <cell r="M356">
            <v>107.82187999999998</v>
          </cell>
          <cell r="N356">
            <v>117.66831999999999</v>
          </cell>
          <cell r="O356">
            <v>119.67338000000001</v>
          </cell>
          <cell r="P356">
            <v>124.47333999999999</v>
          </cell>
          <cell r="Q356">
            <v>128.24333999999999</v>
          </cell>
          <cell r="R356">
            <v>133.23417999999998</v>
          </cell>
        </row>
        <row r="357">
          <cell r="B357" t="str">
            <v>Cortisol, dosagem</v>
          </cell>
          <cell r="C357">
            <v>0.01</v>
          </cell>
          <cell r="D357" t="str">
            <v>1A</v>
          </cell>
          <cell r="E357" t="str">
            <v>3,030</v>
          </cell>
          <cell r="F357">
            <v>34.924999999999997</v>
          </cell>
          <cell r="G357">
            <v>36.464999999999996</v>
          </cell>
          <cell r="H357">
            <v>38.500099999999996</v>
          </cell>
          <cell r="I357">
            <v>41.234900000000003</v>
          </cell>
          <cell r="J357">
            <v>43.548499999999997</v>
          </cell>
          <cell r="K357">
            <v>46.040399999999998</v>
          </cell>
          <cell r="L357">
            <v>49.079399999999993</v>
          </cell>
          <cell r="M357">
            <v>53.911399999999993</v>
          </cell>
          <cell r="N357">
            <v>58.834599999999995</v>
          </cell>
          <cell r="O357">
            <v>59.837299999999999</v>
          </cell>
          <cell r="P357">
            <v>62.222499999999989</v>
          </cell>
          <cell r="Q357">
            <v>64.076699999999988</v>
          </cell>
          <cell r="R357">
            <v>66.570400000000006</v>
          </cell>
        </row>
        <row r="358">
          <cell r="B358" t="str">
            <v>Cotinina, dosagem</v>
          </cell>
          <cell r="C358">
            <v>0.75</v>
          </cell>
          <cell r="D358" t="str">
            <v>1A</v>
          </cell>
          <cell r="E358" t="str">
            <v>9,144</v>
          </cell>
          <cell r="F358">
            <v>111.15600000000001</v>
          </cell>
          <cell r="G358">
            <v>117.60300000000001</v>
          </cell>
          <cell r="H358">
            <v>124.10448</v>
          </cell>
          <cell r="I358">
            <v>132.91908000000001</v>
          </cell>
          <cell r="J358">
            <v>140.67852000000002</v>
          </cell>
          <cell r="K358">
            <v>148.72409999999999</v>
          </cell>
          <cell r="L358">
            <v>158.54310000000001</v>
          </cell>
          <cell r="M358">
            <v>174.15455999999998</v>
          </cell>
          <cell r="N358">
            <v>190.06283999999999</v>
          </cell>
          <cell r="O358">
            <v>193.29036000000002</v>
          </cell>
          <cell r="P358">
            <v>202.05767999999998</v>
          </cell>
          <cell r="Q358">
            <v>210.25908000000001</v>
          </cell>
          <cell r="R358">
            <v>218.43966</v>
          </cell>
        </row>
        <row r="359">
          <cell r="B359" t="str">
            <v xml:space="preserve">Coxsackie A9, anticorpos IgM </v>
          </cell>
          <cell r="C359">
            <v>0.1</v>
          </cell>
          <cell r="D359" t="str">
            <v>1A</v>
          </cell>
          <cell r="E359">
            <v>12.75</v>
          </cell>
          <cell r="F359">
            <v>147.42500000000001</v>
          </cell>
          <cell r="G359">
            <v>154.05000000000001</v>
          </cell>
          <cell r="H359">
            <v>162.64249999999998</v>
          </cell>
          <cell r="I359">
            <v>174.19550000000001</v>
          </cell>
          <cell r="J359">
            <v>183.99350000000001</v>
          </cell>
          <cell r="K359">
            <v>194.5215</v>
          </cell>
          <cell r="L359">
            <v>207.36150000000001</v>
          </cell>
          <cell r="M359">
            <v>227.77699999999999</v>
          </cell>
          <cell r="N359">
            <v>248.578</v>
          </cell>
          <cell r="O359">
            <v>252.8135</v>
          </cell>
          <cell r="P359">
            <v>262.97649999999999</v>
          </cell>
          <cell r="Q359">
            <v>270.98849999999999</v>
          </cell>
          <cell r="R359">
            <v>281.53450000000004</v>
          </cell>
        </row>
        <row r="360">
          <cell r="B360" t="str">
            <v>Coxsackie B1-6, anticorpos IgM</v>
          </cell>
          <cell r="C360">
            <v>0.1</v>
          </cell>
          <cell r="D360" t="str">
            <v>1A</v>
          </cell>
          <cell r="E360">
            <v>11.856</v>
          </cell>
          <cell r="F360">
            <v>137.14400000000001</v>
          </cell>
          <cell r="G360">
            <v>143.322</v>
          </cell>
          <cell r="H360">
            <v>151.31551999999999</v>
          </cell>
          <cell r="I360">
            <v>162.06392</v>
          </cell>
          <cell r="J360">
            <v>171.18248</v>
          </cell>
          <cell r="K360">
            <v>180.97740000000002</v>
          </cell>
          <cell r="L360">
            <v>192.92339999999999</v>
          </cell>
          <cell r="M360">
            <v>211.91744</v>
          </cell>
          <cell r="N360">
            <v>231.27016</v>
          </cell>
          <cell r="O360">
            <v>235.21064000000001</v>
          </cell>
          <cell r="P360">
            <v>244.67632</v>
          </cell>
          <cell r="Q360">
            <v>252.15192000000002</v>
          </cell>
          <cell r="R360">
            <v>261.96484000000004</v>
          </cell>
        </row>
        <row r="361">
          <cell r="B361" t="str">
            <v>Creatina, dosagem</v>
          </cell>
          <cell r="C361">
            <v>0.01</v>
          </cell>
          <cell r="D361" t="str">
            <v>1A</v>
          </cell>
          <cell r="E361" t="str">
            <v>0,720</v>
          </cell>
          <cell r="F361">
            <v>8.36</v>
          </cell>
          <cell r="G361">
            <v>8.745000000000001</v>
          </cell>
          <cell r="H361">
            <v>9.2323999999999984</v>
          </cell>
          <cell r="I361">
            <v>9.8882000000000012</v>
          </cell>
          <cell r="J361">
            <v>10.446200000000001</v>
          </cell>
          <cell r="K361">
            <v>11.043899999999999</v>
          </cell>
          <cell r="L361">
            <v>11.772899999999998</v>
          </cell>
          <cell r="M361">
            <v>12.931999999999999</v>
          </cell>
          <cell r="N361">
            <v>14.113</v>
          </cell>
          <cell r="O361">
            <v>14.353400000000001</v>
          </cell>
          <cell r="P361">
            <v>14.936799999999998</v>
          </cell>
          <cell r="Q361">
            <v>15.404999999999999</v>
          </cell>
          <cell r="R361">
            <v>16.0045</v>
          </cell>
        </row>
        <row r="362">
          <cell r="B362" t="str">
            <v>Creatinina, dosagem</v>
          </cell>
          <cell r="C362">
            <v>0.01</v>
          </cell>
          <cell r="D362" t="str">
            <v>1A</v>
          </cell>
          <cell r="E362" t="str">
            <v>0,387</v>
          </cell>
          <cell r="F362">
            <v>4.5305</v>
          </cell>
          <cell r="G362">
            <v>4.7490000000000006</v>
          </cell>
          <cell r="H362">
            <v>5.0132900000000005</v>
          </cell>
          <cell r="I362">
            <v>5.3693900000000001</v>
          </cell>
          <cell r="J362">
            <v>5.6743100000000002</v>
          </cell>
          <cell r="K362">
            <v>5.9989500000000007</v>
          </cell>
          <cell r="L362">
            <v>6.3949499999999997</v>
          </cell>
          <cell r="M362">
            <v>7.0245799999999994</v>
          </cell>
          <cell r="N362">
            <v>7.6661200000000003</v>
          </cell>
          <cell r="O362">
            <v>7.7966300000000004</v>
          </cell>
          <cell r="P362">
            <v>8.1202899999999989</v>
          </cell>
          <cell r="Q362">
            <v>8.3886900000000004</v>
          </cell>
          <cell r="R362">
            <v>8.7151300000000003</v>
          </cell>
          <cell r="S362">
            <v>9.5</v>
          </cell>
          <cell r="T362">
            <v>11</v>
          </cell>
          <cell r="U362">
            <v>10</v>
          </cell>
        </row>
        <row r="363">
          <cell r="B363" t="str">
            <v>Creatino fosfoquinase - fração MB - atividade, dosagem</v>
          </cell>
          <cell r="C363">
            <v>0.1</v>
          </cell>
          <cell r="D363" t="str">
            <v>1A</v>
          </cell>
          <cell r="E363" t="str">
            <v>2,097</v>
          </cell>
          <cell r="F363">
            <v>24.915500000000002</v>
          </cell>
          <cell r="G363">
            <v>26.214000000000002</v>
          </cell>
          <cell r="H363">
            <v>27.668990000000001</v>
          </cell>
          <cell r="I363">
            <v>29.63429</v>
          </cell>
          <cell r="J363">
            <v>31.336010000000002</v>
          </cell>
          <cell r="K363">
            <v>33.128549999999997</v>
          </cell>
          <cell r="L363">
            <v>35.315549999999995</v>
          </cell>
          <cell r="M363">
            <v>38.792779999999993</v>
          </cell>
          <cell r="N363">
            <v>42.335919999999994</v>
          </cell>
          <cell r="O363">
            <v>43.055930000000004</v>
          </cell>
          <cell r="P363">
            <v>44.909590000000001</v>
          </cell>
          <cell r="Q363">
            <v>46.529790000000006</v>
          </cell>
          <cell r="R363">
            <v>48.340330000000002</v>
          </cell>
        </row>
        <row r="364">
          <cell r="B364" t="str">
            <v>Creatino fosfoquinase - fração MB - massa, dosagem</v>
          </cell>
          <cell r="C364">
            <v>0.1</v>
          </cell>
          <cell r="D364" t="str">
            <v>1A</v>
          </cell>
          <cell r="E364" t="str">
            <v>3,267</v>
          </cell>
          <cell r="F364">
            <v>38.370499999999993</v>
          </cell>
          <cell r="G364">
            <v>40.253999999999998</v>
          </cell>
          <cell r="H364">
            <v>42.492890000000003</v>
          </cell>
          <cell r="I364">
            <v>45.511189999999999</v>
          </cell>
          <cell r="J364">
            <v>48.102110000000003</v>
          </cell>
          <cell r="K364">
            <v>50.854050000000001</v>
          </cell>
          <cell r="L364">
            <v>54.211049999999993</v>
          </cell>
          <cell r="M364">
            <v>59.548579999999994</v>
          </cell>
          <cell r="N364">
            <v>64.987120000000004</v>
          </cell>
          <cell r="O364">
            <v>66.093230000000005</v>
          </cell>
          <cell r="P364">
            <v>68.859489999999994</v>
          </cell>
          <cell r="Q364">
            <v>71.181690000000003</v>
          </cell>
          <cell r="R364">
            <v>73.951629999999994</v>
          </cell>
        </row>
        <row r="365">
          <cell r="B365" t="str">
            <v>Creatino fosfoquinase total (CK), dosagem</v>
          </cell>
          <cell r="C365">
            <v>0.04</v>
          </cell>
          <cell r="D365" t="str">
            <v>1A</v>
          </cell>
          <cell r="E365" t="str">
            <v>1,053</v>
          </cell>
          <cell r="F365">
            <v>12.429499999999999</v>
          </cell>
          <cell r="G365">
            <v>13.055999999999999</v>
          </cell>
          <cell r="H365">
            <v>13.781509999999999</v>
          </cell>
          <cell r="I365">
            <v>14.760409999999998</v>
          </cell>
          <cell r="J365">
            <v>15.60389</v>
          </cell>
          <cell r="K365">
            <v>16.496549999999999</v>
          </cell>
          <cell r="L365">
            <v>17.585549999999998</v>
          </cell>
          <cell r="M365">
            <v>19.317019999999999</v>
          </cell>
          <cell r="N365">
            <v>21.08128</v>
          </cell>
          <cell r="O365">
            <v>21.439969999999999</v>
          </cell>
          <cell r="P365">
            <v>22.348509999999997</v>
          </cell>
          <cell r="Q365">
            <v>23.125109999999999</v>
          </cell>
          <cell r="R365">
            <v>24.024969999999996</v>
          </cell>
        </row>
        <row r="366">
          <cell r="B366" t="str">
            <v>Crescimento, hormônio do (HGH), dosagem</v>
          </cell>
          <cell r="C366">
            <v>0.01</v>
          </cell>
          <cell r="D366" t="str">
            <v>1A</v>
          </cell>
          <cell r="E366" t="str">
            <v>2,330</v>
          </cell>
          <cell r="F366">
            <v>26.875</v>
          </cell>
          <cell r="G366">
            <v>28.065000000000001</v>
          </cell>
          <cell r="H366">
            <v>29.6311</v>
          </cell>
          <cell r="I366">
            <v>31.735900000000001</v>
          </cell>
          <cell r="J366">
            <v>33.517499999999998</v>
          </cell>
          <cell r="K366">
            <v>35.435400000000001</v>
          </cell>
          <cell r="L366">
            <v>37.7744</v>
          </cell>
          <cell r="M366">
            <v>41.493399999999994</v>
          </cell>
          <cell r="N366">
            <v>45.282600000000002</v>
          </cell>
          <cell r="O366">
            <v>46.054300000000005</v>
          </cell>
          <cell r="P366">
            <v>47.893499999999996</v>
          </cell>
          <cell r="Q366">
            <v>49.3277</v>
          </cell>
          <cell r="R366">
            <v>51.247399999999999</v>
          </cell>
        </row>
        <row r="367">
          <cell r="B367" t="str">
            <v>Crio-aglutinina, globulina, dosagem, cada</v>
          </cell>
          <cell r="C367">
            <v>0.04</v>
          </cell>
          <cell r="D367" t="str">
            <v>1A</v>
          </cell>
          <cell r="E367" t="str">
            <v>1,170</v>
          </cell>
          <cell r="F367">
            <v>13.774999999999999</v>
          </cell>
          <cell r="G367">
            <v>14.459999999999999</v>
          </cell>
          <cell r="H367">
            <v>15.263899999999998</v>
          </cell>
          <cell r="I367">
            <v>16.348099999999999</v>
          </cell>
          <cell r="J367">
            <v>17.280499999999996</v>
          </cell>
          <cell r="K367">
            <v>18.269100000000002</v>
          </cell>
          <cell r="L367">
            <v>19.475099999999998</v>
          </cell>
          <cell r="M367">
            <v>21.392599999999998</v>
          </cell>
          <cell r="N367">
            <v>23.346399999999999</v>
          </cell>
          <cell r="O367">
            <v>23.743699999999997</v>
          </cell>
          <cell r="P367">
            <v>24.743499999999997</v>
          </cell>
          <cell r="Q367">
            <v>25.590299999999999</v>
          </cell>
          <cell r="R367">
            <v>26.586100000000002</v>
          </cell>
        </row>
        <row r="368">
          <cell r="B368" t="str">
            <v>Crio-aglutinina, globulina, pesquisa, cada</v>
          </cell>
          <cell r="C368">
            <v>0.01</v>
          </cell>
          <cell r="D368" t="str">
            <v>1A</v>
          </cell>
          <cell r="E368" t="str">
            <v>0,720</v>
          </cell>
          <cell r="F368">
            <v>8.36</v>
          </cell>
          <cell r="G368">
            <v>8.745000000000001</v>
          </cell>
          <cell r="H368">
            <v>9.2323999999999984</v>
          </cell>
          <cell r="I368">
            <v>9.8882000000000012</v>
          </cell>
          <cell r="J368">
            <v>10.446200000000001</v>
          </cell>
          <cell r="K368">
            <v>11.043899999999999</v>
          </cell>
          <cell r="L368">
            <v>11.772899999999998</v>
          </cell>
          <cell r="M368">
            <v>12.931999999999999</v>
          </cell>
          <cell r="N368">
            <v>14.113</v>
          </cell>
          <cell r="O368">
            <v>14.353400000000001</v>
          </cell>
          <cell r="P368">
            <v>14.936799999999998</v>
          </cell>
          <cell r="Q368">
            <v>15.404999999999999</v>
          </cell>
          <cell r="R368">
            <v>16.0045</v>
          </cell>
        </row>
        <row r="369">
          <cell r="B369" t="str">
            <v>Crioglobulinas, caracterização - imunoeletroforese</v>
          </cell>
          <cell r="C369">
            <v>0.04</v>
          </cell>
          <cell r="D369" t="str">
            <v>1A</v>
          </cell>
          <cell r="E369" t="str">
            <v>1,800</v>
          </cell>
          <cell r="F369">
            <v>21.02</v>
          </cell>
          <cell r="G369">
            <v>22.020000000000003</v>
          </cell>
          <cell r="H369">
            <v>23.246000000000002</v>
          </cell>
          <cell r="I369">
            <v>24.897200000000002</v>
          </cell>
          <cell r="J369">
            <v>26.308399999999999</v>
          </cell>
          <cell r="K369">
            <v>27.813600000000001</v>
          </cell>
          <cell r="L369">
            <v>29.649599999999996</v>
          </cell>
          <cell r="M369">
            <v>32.568799999999996</v>
          </cell>
          <cell r="N369">
            <v>35.543199999999999</v>
          </cell>
          <cell r="O369">
            <v>36.148400000000002</v>
          </cell>
          <cell r="P369">
            <v>37.639599999999994</v>
          </cell>
          <cell r="Q369">
            <v>38.864400000000003</v>
          </cell>
          <cell r="R369">
            <v>40.376800000000003</v>
          </cell>
        </row>
        <row r="370">
          <cell r="B370" t="str">
            <v>Criptococo (tinta da China), pesquisa de</v>
          </cell>
          <cell r="C370">
            <v>0.04</v>
          </cell>
          <cell r="D370" t="str">
            <v>1A</v>
          </cell>
          <cell r="E370" t="str">
            <v>0,693</v>
          </cell>
          <cell r="F370">
            <v>8.2894999999999985</v>
          </cell>
          <cell r="G370">
            <v>8.7359999999999989</v>
          </cell>
          <cell r="H370">
            <v>9.2203099999999996</v>
          </cell>
          <cell r="I370">
            <v>9.8752099999999992</v>
          </cell>
          <cell r="J370">
            <v>10.445089999999999</v>
          </cell>
          <cell r="K370">
            <v>11.042549999999999</v>
          </cell>
          <cell r="L370">
            <v>11.771549999999998</v>
          </cell>
          <cell r="M370">
            <v>12.930619999999998</v>
          </cell>
          <cell r="N370">
            <v>14.111679999999998</v>
          </cell>
          <cell r="O370">
            <v>14.351570000000001</v>
          </cell>
          <cell r="P370">
            <v>14.979309999999998</v>
          </cell>
          <cell r="Q370">
            <v>15.539909999999999</v>
          </cell>
          <cell r="R370">
            <v>16.144570000000002</v>
          </cell>
        </row>
        <row r="371">
          <cell r="B371" t="str">
            <v>Criptococose, cândida, aspérgilus (látex), pesquisa</v>
          </cell>
          <cell r="C371">
            <v>0.04</v>
          </cell>
          <cell r="D371" t="str">
            <v>1A</v>
          </cell>
          <cell r="E371" t="str">
            <v>1,800</v>
          </cell>
          <cell r="F371">
            <v>21.02</v>
          </cell>
          <cell r="G371">
            <v>22.020000000000003</v>
          </cell>
          <cell r="H371">
            <v>23.246000000000002</v>
          </cell>
          <cell r="I371">
            <v>24.897200000000002</v>
          </cell>
          <cell r="J371">
            <v>26.308399999999999</v>
          </cell>
          <cell r="K371">
            <v>27.813600000000001</v>
          </cell>
          <cell r="L371">
            <v>29.649599999999996</v>
          </cell>
          <cell r="M371">
            <v>32.568799999999996</v>
          </cell>
          <cell r="N371">
            <v>35.543199999999999</v>
          </cell>
          <cell r="O371">
            <v>36.148400000000002</v>
          </cell>
          <cell r="P371">
            <v>37.639599999999994</v>
          </cell>
          <cell r="Q371">
            <v>38.864400000000003</v>
          </cell>
          <cell r="R371">
            <v>40.376800000000003</v>
          </cell>
        </row>
        <row r="372">
          <cell r="B372" t="str">
            <v>Criptosporidium, pesquisa</v>
          </cell>
          <cell r="C372">
            <v>0.04</v>
          </cell>
          <cell r="D372" t="str">
            <v>1A</v>
          </cell>
          <cell r="E372" t="str">
            <v>0,693</v>
          </cell>
          <cell r="F372">
            <v>8.2894999999999985</v>
          </cell>
          <cell r="G372">
            <v>8.7359999999999989</v>
          </cell>
          <cell r="H372">
            <v>9.2203099999999996</v>
          </cell>
          <cell r="I372">
            <v>9.8752099999999992</v>
          </cell>
          <cell r="J372">
            <v>10.445089999999999</v>
          </cell>
          <cell r="K372">
            <v>11.042549999999999</v>
          </cell>
          <cell r="L372">
            <v>11.771549999999998</v>
          </cell>
          <cell r="M372">
            <v>12.930619999999998</v>
          </cell>
          <cell r="N372">
            <v>14.111679999999998</v>
          </cell>
          <cell r="O372">
            <v>14.351570000000001</v>
          </cell>
          <cell r="P372">
            <v>14.979309999999998</v>
          </cell>
          <cell r="Q372">
            <v>15.539909999999999</v>
          </cell>
          <cell r="R372">
            <v>16.144570000000002</v>
          </cell>
        </row>
        <row r="373">
          <cell r="B373" t="str">
            <v>Cristais com luz polarizada, pesquisa</v>
          </cell>
          <cell r="C373">
            <v>0.04</v>
          </cell>
          <cell r="D373" t="str">
            <v>1A</v>
          </cell>
          <cell r="E373" t="str">
            <v>0,810</v>
          </cell>
          <cell r="F373">
            <v>9.6350000000000016</v>
          </cell>
          <cell r="G373">
            <v>10.14</v>
          </cell>
          <cell r="H373">
            <v>10.7027</v>
          </cell>
          <cell r="I373">
            <v>11.462900000000001</v>
          </cell>
          <cell r="J373">
            <v>12.121700000000001</v>
          </cell>
          <cell r="K373">
            <v>12.815100000000001</v>
          </cell>
          <cell r="L373">
            <v>13.661099999999999</v>
          </cell>
          <cell r="M373">
            <v>15.0062</v>
          </cell>
          <cell r="N373">
            <v>16.376800000000003</v>
          </cell>
          <cell r="O373">
            <v>16.6553</v>
          </cell>
          <cell r="P373">
            <v>17.374300000000002</v>
          </cell>
          <cell r="Q373">
            <v>18.005100000000002</v>
          </cell>
          <cell r="R373">
            <v>18.7057</v>
          </cell>
        </row>
        <row r="374">
          <cell r="B374" t="str">
            <v>Cristalização do muco cervical, pequisa</v>
          </cell>
          <cell r="C374">
            <v>0.04</v>
          </cell>
          <cell r="D374" t="str">
            <v>1A</v>
          </cell>
          <cell r="E374" t="str">
            <v>0,693</v>
          </cell>
          <cell r="F374">
            <v>8.2894999999999985</v>
          </cell>
          <cell r="G374">
            <v>8.7359999999999989</v>
          </cell>
          <cell r="H374">
            <v>9.2203099999999996</v>
          </cell>
          <cell r="I374">
            <v>9.8752099999999992</v>
          </cell>
          <cell r="J374">
            <v>10.445089999999999</v>
          </cell>
          <cell r="K374">
            <v>11.042549999999999</v>
          </cell>
          <cell r="L374">
            <v>11.771549999999998</v>
          </cell>
          <cell r="M374">
            <v>12.930619999999998</v>
          </cell>
          <cell r="N374">
            <v>14.111679999999998</v>
          </cell>
          <cell r="O374">
            <v>14.351570000000001</v>
          </cell>
          <cell r="P374">
            <v>14.979309999999998</v>
          </cell>
          <cell r="Q374">
            <v>15.539909999999999</v>
          </cell>
          <cell r="R374">
            <v>16.144570000000002</v>
          </cell>
        </row>
        <row r="375">
          <cell r="B375" t="str">
            <v>Cromatina sexual, pesquisa</v>
          </cell>
          <cell r="C375">
            <v>0.04</v>
          </cell>
          <cell r="D375" t="str">
            <v>1A</v>
          </cell>
          <cell r="E375" t="str">
            <v>0,783</v>
          </cell>
          <cell r="F375">
            <v>9.3245000000000005</v>
          </cell>
          <cell r="G375">
            <v>9.8160000000000007</v>
          </cell>
          <cell r="H375">
            <v>10.360609999999999</v>
          </cell>
          <cell r="I375">
            <v>11.09651</v>
          </cell>
          <cell r="J375">
            <v>11.73479</v>
          </cell>
          <cell r="K375">
            <v>12.40605</v>
          </cell>
          <cell r="L375">
            <v>13.225049999999998</v>
          </cell>
          <cell r="M375">
            <v>14.52722</v>
          </cell>
          <cell r="N375">
            <v>15.85408</v>
          </cell>
          <cell r="O375">
            <v>16.123670000000001</v>
          </cell>
          <cell r="P375">
            <v>16.82161</v>
          </cell>
          <cell r="Q375">
            <v>17.436210000000003</v>
          </cell>
          <cell r="R375">
            <v>18.114670000000004</v>
          </cell>
        </row>
        <row r="376">
          <cell r="B376" t="str">
            <v>Cromatina X ou Y</v>
          </cell>
          <cell r="C376">
            <v>1</v>
          </cell>
          <cell r="D376" t="str">
            <v>1A</v>
          </cell>
          <cell r="E376" t="str">
            <v>5,420</v>
          </cell>
          <cell r="F376">
            <v>70.33</v>
          </cell>
          <cell r="G376">
            <v>75.539999999999992</v>
          </cell>
          <cell r="H376">
            <v>79.671400000000006</v>
          </cell>
          <cell r="I376">
            <v>85.329400000000007</v>
          </cell>
          <cell r="J376">
            <v>90.528599999999997</v>
          </cell>
          <cell r="K376">
            <v>95.703000000000003</v>
          </cell>
          <cell r="L376">
            <v>102.02299999999998</v>
          </cell>
          <cell r="M376">
            <v>112.07079999999999</v>
          </cell>
          <cell r="N376">
            <v>122.31119999999999</v>
          </cell>
          <cell r="O376">
            <v>124.3798</v>
          </cell>
          <cell r="P376">
            <v>130.78739999999999</v>
          </cell>
          <cell r="Q376">
            <v>137.65940000000001</v>
          </cell>
          <cell r="R376">
            <v>143.0138</v>
          </cell>
        </row>
        <row r="377">
          <cell r="B377" t="str">
            <v>Cromatografia de açúcares na urina</v>
          </cell>
          <cell r="C377">
            <v>0.04</v>
          </cell>
          <cell r="D377" t="str">
            <v>1A</v>
          </cell>
          <cell r="E377" t="str">
            <v>2,880</v>
          </cell>
          <cell r="F377">
            <v>33.44</v>
          </cell>
          <cell r="G377">
            <v>34.980000000000004</v>
          </cell>
          <cell r="H377">
            <v>36.929599999999994</v>
          </cell>
          <cell r="I377">
            <v>39.552800000000005</v>
          </cell>
          <cell r="J377">
            <v>41.784800000000004</v>
          </cell>
          <cell r="K377">
            <v>44.175599999999996</v>
          </cell>
          <cell r="L377">
            <v>47.091599999999993</v>
          </cell>
          <cell r="M377">
            <v>51.727999999999994</v>
          </cell>
          <cell r="N377">
            <v>56.451999999999998</v>
          </cell>
          <cell r="O377">
            <v>57.413600000000002</v>
          </cell>
          <cell r="P377">
            <v>59.747199999999992</v>
          </cell>
          <cell r="Q377">
            <v>61.62</v>
          </cell>
          <cell r="R377">
            <v>64.018000000000001</v>
          </cell>
        </row>
        <row r="378">
          <cell r="B378" t="str">
            <v>Cromatografia de aminoácidos (perfil qualitatitivo), dosagem</v>
          </cell>
          <cell r="C378">
            <v>0.1</v>
          </cell>
          <cell r="D378" t="str">
            <v>1A</v>
          </cell>
          <cell r="E378" t="str">
            <v>3,267</v>
          </cell>
          <cell r="F378">
            <v>38.370499999999993</v>
          </cell>
          <cell r="G378">
            <v>40.253999999999998</v>
          </cell>
          <cell r="H378">
            <v>42.492890000000003</v>
          </cell>
          <cell r="I378">
            <v>45.511189999999999</v>
          </cell>
          <cell r="J378">
            <v>48.102110000000003</v>
          </cell>
          <cell r="K378">
            <v>50.854050000000001</v>
          </cell>
          <cell r="L378">
            <v>54.211049999999993</v>
          </cell>
          <cell r="M378">
            <v>59.548579999999994</v>
          </cell>
          <cell r="N378">
            <v>64.987120000000004</v>
          </cell>
          <cell r="O378">
            <v>66.093230000000005</v>
          </cell>
          <cell r="P378">
            <v>68.859489999999994</v>
          </cell>
          <cell r="Q378">
            <v>71.181690000000003</v>
          </cell>
          <cell r="R378">
            <v>73.951629999999994</v>
          </cell>
        </row>
        <row r="379">
          <cell r="B379" t="str">
            <v>Cromo, pesquisa e/ou dosagem</v>
          </cell>
          <cell r="C379">
            <v>0.1</v>
          </cell>
          <cell r="D379" t="str">
            <v>1A</v>
          </cell>
          <cell r="E379" t="str">
            <v>3,267</v>
          </cell>
          <cell r="F379">
            <v>38.370499999999993</v>
          </cell>
          <cell r="G379">
            <v>40.253999999999998</v>
          </cell>
          <cell r="H379">
            <v>42.492890000000003</v>
          </cell>
          <cell r="I379">
            <v>45.511189999999999</v>
          </cell>
          <cell r="J379">
            <v>48.102110000000003</v>
          </cell>
          <cell r="K379">
            <v>50.854050000000001</v>
          </cell>
          <cell r="L379">
            <v>54.211049999999993</v>
          </cell>
          <cell r="M379">
            <v>59.548579999999994</v>
          </cell>
          <cell r="N379">
            <v>64.987120000000004</v>
          </cell>
          <cell r="O379">
            <v>66.093230000000005</v>
          </cell>
          <cell r="P379">
            <v>68.859489999999994</v>
          </cell>
          <cell r="Q379">
            <v>71.181690000000003</v>
          </cell>
          <cell r="R379">
            <v>73.951629999999994</v>
          </cell>
        </row>
        <row r="380">
          <cell r="B380" t="str">
            <v>Cromossomo philadelfia, pesquisa</v>
          </cell>
          <cell r="C380">
            <v>0.25</v>
          </cell>
          <cell r="D380" t="str">
            <v>1A</v>
          </cell>
          <cell r="E380" t="str">
            <v>29,970</v>
          </cell>
          <cell r="F380">
            <v>346.65499999999997</v>
          </cell>
          <cell r="G380">
            <v>362.26499999999999</v>
          </cell>
          <cell r="H380">
            <v>382.4699</v>
          </cell>
          <cell r="I380">
            <v>409.6379</v>
          </cell>
          <cell r="J380">
            <v>432.68509999999998</v>
          </cell>
          <cell r="K380">
            <v>457.44299999999998</v>
          </cell>
          <cell r="L380">
            <v>487.63799999999992</v>
          </cell>
          <cell r="M380">
            <v>535.64779999999996</v>
          </cell>
          <cell r="N380">
            <v>584.56420000000003</v>
          </cell>
          <cell r="O380">
            <v>594.52429999999993</v>
          </cell>
          <cell r="P380">
            <v>618.44589999999994</v>
          </cell>
          <cell r="Q380">
            <v>637.3329</v>
          </cell>
          <cell r="R380">
            <v>662.13580000000002</v>
          </cell>
        </row>
        <row r="381">
          <cell r="B381" t="str">
            <v>Cross match (prova cruzada de histocompatibilidade para transplante renal)</v>
          </cell>
          <cell r="C381">
            <v>0.5</v>
          </cell>
          <cell r="D381" t="str">
            <v>1A</v>
          </cell>
          <cell r="E381" t="str">
            <v>5,994</v>
          </cell>
          <cell r="F381">
            <v>72.930999999999997</v>
          </cell>
          <cell r="G381">
            <v>77.177999999999997</v>
          </cell>
          <cell r="H381">
            <v>81.443979999999996</v>
          </cell>
          <cell r="I381">
            <v>87.228579999999994</v>
          </cell>
          <cell r="J381">
            <v>92.32401999999999</v>
          </cell>
          <cell r="K381">
            <v>97.604100000000003</v>
          </cell>
          <cell r="L381">
            <v>104.04809999999999</v>
          </cell>
          <cell r="M381">
            <v>114.29355999999999</v>
          </cell>
          <cell r="N381">
            <v>124.73383999999999</v>
          </cell>
          <cell r="O381">
            <v>126.85186</v>
          </cell>
          <cell r="P381">
            <v>132.61717999999999</v>
          </cell>
          <cell r="Q381">
            <v>138.02357999999998</v>
          </cell>
          <cell r="R381">
            <v>143.39366000000001</v>
          </cell>
        </row>
        <row r="382">
          <cell r="B382" t="str">
            <v>Cross match plaquetário</v>
          </cell>
          <cell r="C382">
            <v>0.1</v>
          </cell>
          <cell r="D382" t="str">
            <v>1A</v>
          </cell>
          <cell r="E382">
            <v>12.795999999999999</v>
          </cell>
          <cell r="F382">
            <v>147.95400000000001</v>
          </cell>
          <cell r="G382">
            <v>154.602</v>
          </cell>
          <cell r="H382">
            <v>163.22531999999998</v>
          </cell>
          <cell r="I382">
            <v>174.81971999999999</v>
          </cell>
          <cell r="J382">
            <v>184.65268</v>
          </cell>
          <cell r="K382">
            <v>195.2184</v>
          </cell>
          <cell r="L382">
            <v>208.10439999999997</v>
          </cell>
          <cell r="M382">
            <v>228.59303999999997</v>
          </cell>
          <cell r="N382">
            <v>249.46855999999997</v>
          </cell>
          <cell r="O382">
            <v>253.71923999999999</v>
          </cell>
          <cell r="P382">
            <v>263.91811999999993</v>
          </cell>
          <cell r="Q382">
            <v>271.95771999999999</v>
          </cell>
          <cell r="R382">
            <v>282.54144000000002</v>
          </cell>
        </row>
        <row r="383">
          <cell r="B383" t="str">
            <v>Cultura automatizada</v>
          </cell>
          <cell r="C383">
            <v>0.1</v>
          </cell>
          <cell r="D383" t="str">
            <v>1A</v>
          </cell>
          <cell r="E383" t="str">
            <v>4,977</v>
          </cell>
          <cell r="F383">
            <v>58.035499999999999</v>
          </cell>
          <cell r="G383">
            <v>60.774000000000001</v>
          </cell>
          <cell r="H383">
            <v>64.158590000000004</v>
          </cell>
          <cell r="I383">
            <v>68.715890000000002</v>
          </cell>
          <cell r="J383">
            <v>72.606410000000011</v>
          </cell>
          <cell r="K383">
            <v>76.760549999999995</v>
          </cell>
          <cell r="L383">
            <v>81.827550000000002</v>
          </cell>
          <cell r="M383">
            <v>89.883979999999994</v>
          </cell>
          <cell r="N383">
            <v>98.09272</v>
          </cell>
          <cell r="O383">
            <v>99.763130000000018</v>
          </cell>
          <cell r="P383">
            <v>103.86318999999999</v>
          </cell>
          <cell r="Q383">
            <v>107.21139000000001</v>
          </cell>
          <cell r="R383">
            <v>111.38353000000001</v>
          </cell>
          <cell r="S383">
            <v>11</v>
          </cell>
          <cell r="T383">
            <v>50</v>
          </cell>
          <cell r="U383">
            <v>45</v>
          </cell>
        </row>
        <row r="384">
          <cell r="B384" t="str">
            <v>Cultura bacteriana (em diversos materiais biológicos)</v>
          </cell>
          <cell r="C384">
            <v>0.1</v>
          </cell>
          <cell r="D384" t="str">
            <v>1A</v>
          </cell>
          <cell r="E384" t="str">
            <v>2,214</v>
          </cell>
          <cell r="F384">
            <v>26.260999999999999</v>
          </cell>
          <cell r="G384">
            <v>27.617999999999999</v>
          </cell>
          <cell r="H384">
            <v>29.15138</v>
          </cell>
          <cell r="I384">
            <v>31.221980000000002</v>
          </cell>
          <cell r="J384">
            <v>33.012619999999998</v>
          </cell>
          <cell r="K384">
            <v>34.9011</v>
          </cell>
          <cell r="L384">
            <v>37.205099999999995</v>
          </cell>
          <cell r="M384">
            <v>40.868359999999996</v>
          </cell>
          <cell r="N384">
            <v>44.601039999999998</v>
          </cell>
          <cell r="O384">
            <v>45.359659999999998</v>
          </cell>
          <cell r="P384">
            <v>47.304580000000001</v>
          </cell>
          <cell r="Q384">
            <v>48.994979999999998</v>
          </cell>
          <cell r="R384">
            <v>50.90146</v>
          </cell>
        </row>
        <row r="385">
          <cell r="B385" t="str">
            <v>Cultura de material de aborto e obtenção de cariótipo</v>
          </cell>
          <cell r="C385">
            <v>1</v>
          </cell>
          <cell r="D385" t="str">
            <v>1C</v>
          </cell>
          <cell r="E385" t="str">
            <v>63,600</v>
          </cell>
          <cell r="F385">
            <v>755.4</v>
          </cell>
          <cell r="G385">
            <v>794.7</v>
          </cell>
          <cell r="H385">
            <v>838.81200000000001</v>
          </cell>
          <cell r="I385">
            <v>898.38200000000006</v>
          </cell>
          <cell r="J385">
            <v>949.96800000000007</v>
          </cell>
          <cell r="K385">
            <v>1004.32</v>
          </cell>
          <cell r="L385">
            <v>1070.6099999999999</v>
          </cell>
          <cell r="M385">
            <v>1176.0339999999999</v>
          </cell>
          <cell r="N385">
            <v>1283.4360000000001</v>
          </cell>
          <cell r="O385">
            <v>1305.2740000000001</v>
          </cell>
          <cell r="P385">
            <v>1361.422</v>
          </cell>
          <cell r="Q385">
            <v>1422.2620000000002</v>
          </cell>
          <cell r="R385">
            <v>1488.6340000000002</v>
          </cell>
        </row>
        <row r="386">
          <cell r="B386" t="str">
            <v>Cultura de tecido para ensaio enzimático e/ou extração de DNA</v>
          </cell>
          <cell r="C386">
            <v>1</v>
          </cell>
          <cell r="D386" t="str">
            <v>1C</v>
          </cell>
          <cell r="E386" t="str">
            <v>56,270</v>
          </cell>
          <cell r="F386">
            <v>671.10500000000002</v>
          </cell>
          <cell r="G386">
            <v>706.74</v>
          </cell>
          <cell r="H386">
            <v>745.94090000000006</v>
          </cell>
          <cell r="I386">
            <v>798.91390000000013</v>
          </cell>
          <cell r="J386">
            <v>844.92910000000006</v>
          </cell>
          <cell r="K386">
            <v>893.27050000000008</v>
          </cell>
          <cell r="L386">
            <v>952.23050000000001</v>
          </cell>
          <cell r="M386">
            <v>1045.9998000000001</v>
          </cell>
          <cell r="N386">
            <v>1141.5272000000002</v>
          </cell>
          <cell r="O386">
            <v>1160.9463000000001</v>
          </cell>
          <cell r="P386">
            <v>1211.3769</v>
          </cell>
          <cell r="Q386">
            <v>1267.8189000000002</v>
          </cell>
          <cell r="R386">
            <v>1328.1803000000002</v>
          </cell>
        </row>
        <row r="387">
          <cell r="B387" t="str">
            <v>Cultura em leite materno</v>
          </cell>
          <cell r="C387">
            <v>0.04</v>
          </cell>
          <cell r="D387" t="str">
            <v>1A</v>
          </cell>
          <cell r="E387">
            <v>4.9889999999999999</v>
          </cell>
          <cell r="F387">
            <v>57.6935</v>
          </cell>
          <cell r="G387">
            <v>60.287999999999997</v>
          </cell>
          <cell r="H387">
            <v>63.650629999999992</v>
          </cell>
          <cell r="I387">
            <v>68.171929999999989</v>
          </cell>
          <cell r="J387">
            <v>72.006769999999989</v>
          </cell>
          <cell r="K387">
            <v>76.126949999999994</v>
          </cell>
          <cell r="L387">
            <v>81.151949999999985</v>
          </cell>
          <cell r="M387">
            <v>89.141659999999987</v>
          </cell>
          <cell r="N387">
            <v>97.282240000000002</v>
          </cell>
          <cell r="O387">
            <v>98.939810000000008</v>
          </cell>
          <cell r="P387">
            <v>102.91842999999999</v>
          </cell>
          <cell r="Q387">
            <v>106.05663</v>
          </cell>
          <cell r="R387">
            <v>110.18401</v>
          </cell>
        </row>
        <row r="388">
          <cell r="B388" t="str">
            <v>Cultura ou estimulação dos linfócitos "in vitro" por concanavalina, PHA ou pokweed</v>
          </cell>
          <cell r="C388">
            <v>0.25</v>
          </cell>
          <cell r="D388" t="str">
            <v>1A</v>
          </cell>
          <cell r="E388" t="str">
            <v>4,797</v>
          </cell>
          <cell r="F388">
            <v>57.165499999999994</v>
          </cell>
          <cell r="G388">
            <v>60.188999999999993</v>
          </cell>
          <cell r="H388">
            <v>63.527989999999996</v>
          </cell>
          <cell r="I388">
            <v>68.040289999999985</v>
          </cell>
          <cell r="J388">
            <v>71.956010000000006</v>
          </cell>
          <cell r="K388">
            <v>76.07204999999999</v>
          </cell>
          <cell r="L388">
            <v>81.094049999999996</v>
          </cell>
          <cell r="M388">
            <v>89.078779999999995</v>
          </cell>
          <cell r="N388">
            <v>97.214919999999992</v>
          </cell>
          <cell r="O388">
            <v>98.867930000000001</v>
          </cell>
          <cell r="P388">
            <v>103.15458999999998</v>
          </cell>
          <cell r="Q388">
            <v>106.93778999999999</v>
          </cell>
          <cell r="R388">
            <v>111.09882999999999</v>
          </cell>
        </row>
        <row r="389">
          <cell r="B389" t="str">
            <v>Cultura para agentes multirresistentes, por material</v>
          </cell>
          <cell r="C389">
            <v>0.1</v>
          </cell>
          <cell r="D389" t="str">
            <v>1A</v>
          </cell>
          <cell r="E389">
            <v>3.177</v>
          </cell>
          <cell r="F389">
            <v>37.335499999999996</v>
          </cell>
          <cell r="G389">
            <v>39.173999999999999</v>
          </cell>
          <cell r="H389">
            <v>41.352589999999999</v>
          </cell>
          <cell r="I389">
            <v>44.28989</v>
          </cell>
          <cell r="J389">
            <v>46.81241</v>
          </cell>
          <cell r="K389">
            <v>49.490550000000006</v>
          </cell>
          <cell r="L389">
            <v>52.757549999999995</v>
          </cell>
          <cell r="M389">
            <v>57.951979999999992</v>
          </cell>
          <cell r="N389">
            <v>63.244720000000001</v>
          </cell>
          <cell r="O389">
            <v>64.321130000000011</v>
          </cell>
          <cell r="P389">
            <v>67.017189999999985</v>
          </cell>
          <cell r="Q389">
            <v>69.285390000000007</v>
          </cell>
          <cell r="R389">
            <v>71.981530000000006</v>
          </cell>
        </row>
        <row r="390">
          <cell r="B390" t="str">
            <v>Cultura para bactérias anaeróbicas</v>
          </cell>
          <cell r="C390">
            <v>0.1</v>
          </cell>
          <cell r="D390" t="str">
            <v>1A</v>
          </cell>
          <cell r="E390" t="str">
            <v>3,177</v>
          </cell>
          <cell r="F390">
            <v>37.335499999999996</v>
          </cell>
          <cell r="G390">
            <v>39.173999999999999</v>
          </cell>
          <cell r="H390">
            <v>41.352589999999999</v>
          </cell>
          <cell r="I390">
            <v>44.28989</v>
          </cell>
          <cell r="J390">
            <v>46.81241</v>
          </cell>
          <cell r="K390">
            <v>49.490550000000006</v>
          </cell>
          <cell r="L390">
            <v>52.757549999999995</v>
          </cell>
          <cell r="M390">
            <v>57.951979999999992</v>
          </cell>
          <cell r="N390">
            <v>63.244720000000001</v>
          </cell>
          <cell r="O390">
            <v>64.321130000000011</v>
          </cell>
          <cell r="P390">
            <v>67.017189999999985</v>
          </cell>
          <cell r="Q390">
            <v>69.285390000000007</v>
          </cell>
          <cell r="R390">
            <v>71.981530000000006</v>
          </cell>
        </row>
        <row r="391">
          <cell r="B391" t="str">
            <v>Cultura para fungos</v>
          </cell>
          <cell r="C391">
            <v>0.5</v>
          </cell>
          <cell r="D391" t="str">
            <v>1A</v>
          </cell>
          <cell r="E391" t="str">
            <v>1,800</v>
          </cell>
          <cell r="F391">
            <v>24.7</v>
          </cell>
          <cell r="G391">
            <v>26.85</v>
          </cell>
          <cell r="H391">
            <v>28.306000000000001</v>
          </cell>
          <cell r="I391">
            <v>30.316000000000003</v>
          </cell>
          <cell r="J391">
            <v>32.224000000000004</v>
          </cell>
          <cell r="K391">
            <v>34.064999999999998</v>
          </cell>
          <cell r="L391">
            <v>36.314999999999998</v>
          </cell>
          <cell r="M391">
            <v>39.891999999999996</v>
          </cell>
          <cell r="N391">
            <v>43.537999999999997</v>
          </cell>
          <cell r="O391">
            <v>44.271999999999998</v>
          </cell>
          <cell r="P391">
            <v>46.765999999999998</v>
          </cell>
          <cell r="Q391">
            <v>49.656000000000006</v>
          </cell>
          <cell r="R391">
            <v>51.587000000000003</v>
          </cell>
        </row>
        <row r="392">
          <cell r="B392" t="str">
            <v>Cultura para mycobacterium</v>
          </cell>
          <cell r="C392">
            <v>0.5</v>
          </cell>
          <cell r="D392" t="str">
            <v>1A</v>
          </cell>
          <cell r="E392" t="str">
            <v>1,800</v>
          </cell>
          <cell r="F392">
            <v>24.7</v>
          </cell>
          <cell r="G392">
            <v>26.85</v>
          </cell>
          <cell r="H392">
            <v>28.306000000000001</v>
          </cell>
          <cell r="I392">
            <v>30.316000000000003</v>
          </cell>
          <cell r="J392">
            <v>32.224000000000004</v>
          </cell>
          <cell r="K392">
            <v>34.064999999999998</v>
          </cell>
          <cell r="L392">
            <v>36.314999999999998</v>
          </cell>
          <cell r="M392">
            <v>39.891999999999996</v>
          </cell>
          <cell r="N392">
            <v>43.537999999999997</v>
          </cell>
          <cell r="O392">
            <v>44.271999999999998</v>
          </cell>
          <cell r="P392">
            <v>46.765999999999998</v>
          </cell>
          <cell r="Q392">
            <v>49.656000000000006</v>
          </cell>
          <cell r="R392">
            <v>51.587000000000003</v>
          </cell>
        </row>
        <row r="393">
          <cell r="B393" t="str">
            <v>Cultura quantitativa de secreções pulmonares, quando necessitar tratamento prévio com N.C.A.</v>
          </cell>
          <cell r="C393">
            <v>0.1</v>
          </cell>
          <cell r="D393" t="str">
            <v>1A</v>
          </cell>
          <cell r="E393" t="str">
            <v>3,177</v>
          </cell>
          <cell r="F393">
            <v>37.335499999999996</v>
          </cell>
          <cell r="G393">
            <v>39.173999999999999</v>
          </cell>
          <cell r="H393">
            <v>41.352589999999999</v>
          </cell>
          <cell r="I393">
            <v>44.28989</v>
          </cell>
          <cell r="J393">
            <v>46.81241</v>
          </cell>
          <cell r="K393">
            <v>49.490550000000006</v>
          </cell>
          <cell r="L393">
            <v>52.757549999999995</v>
          </cell>
          <cell r="M393">
            <v>57.951979999999992</v>
          </cell>
          <cell r="N393">
            <v>63.244720000000001</v>
          </cell>
          <cell r="O393">
            <v>64.321130000000011</v>
          </cell>
          <cell r="P393">
            <v>67.017189999999985</v>
          </cell>
          <cell r="Q393">
            <v>69.285390000000007</v>
          </cell>
          <cell r="R393">
            <v>71.981530000000006</v>
          </cell>
        </row>
        <row r="394">
          <cell r="B394" t="str">
            <v>Cultura quantitativa queimados (pele)</v>
          </cell>
          <cell r="C394">
            <v>0.1</v>
          </cell>
          <cell r="D394" t="str">
            <v>1A</v>
          </cell>
          <cell r="E394">
            <v>9.9589999999999996</v>
          </cell>
          <cell r="F394">
            <v>115.32849999999999</v>
          </cell>
          <cell r="G394">
            <v>120.55799999999999</v>
          </cell>
          <cell r="H394">
            <v>127.28052999999998</v>
          </cell>
          <cell r="I394">
            <v>136.32163</v>
          </cell>
          <cell r="J394">
            <v>143.99847</v>
          </cell>
          <cell r="K394">
            <v>152.23785000000001</v>
          </cell>
          <cell r="L394">
            <v>162.28684999999999</v>
          </cell>
          <cell r="M394">
            <v>178.26465999999999</v>
          </cell>
          <cell r="N394">
            <v>194.54423999999997</v>
          </cell>
          <cell r="O394">
            <v>197.85871</v>
          </cell>
          <cell r="P394">
            <v>205.84473</v>
          </cell>
          <cell r="Q394">
            <v>212.18213</v>
          </cell>
          <cell r="R394">
            <v>220.43951000000001</v>
          </cell>
        </row>
        <row r="395">
          <cell r="B395" t="str">
            <v>Cultura, fezes: salmonela, shigellae e esc. Coli enteropatogênicas, enteroinvasora (sorol. Incluída) + campylobacter SP. + E. Coli entero-hemorrágica</v>
          </cell>
          <cell r="C395">
            <v>0.1</v>
          </cell>
          <cell r="D395" t="str">
            <v>1A</v>
          </cell>
          <cell r="E395" t="str">
            <v>3,294</v>
          </cell>
          <cell r="F395">
            <v>38.680999999999997</v>
          </cell>
          <cell r="G395">
            <v>40.577999999999996</v>
          </cell>
          <cell r="H395">
            <v>42.834980000000002</v>
          </cell>
          <cell r="I395">
            <v>45.877580000000002</v>
          </cell>
          <cell r="J395">
            <v>48.489020000000004</v>
          </cell>
          <cell r="K395">
            <v>51.263100000000001</v>
          </cell>
          <cell r="L395">
            <v>54.647099999999995</v>
          </cell>
          <cell r="M395">
            <v>60.027559999999994</v>
          </cell>
          <cell r="N395">
            <v>65.509839999999997</v>
          </cell>
          <cell r="O395">
            <v>66.624860000000012</v>
          </cell>
          <cell r="P395">
            <v>69.412179999999992</v>
          </cell>
          <cell r="Q395">
            <v>71.750579999999999</v>
          </cell>
          <cell r="R395">
            <v>74.542659999999998</v>
          </cell>
        </row>
        <row r="396">
          <cell r="B396" t="str">
            <v>Cultura, fezes: salmonella, shigella e escherichia coli enteropatogênicas (sorologia incluída)</v>
          </cell>
          <cell r="C396">
            <v>0.1</v>
          </cell>
          <cell r="D396" t="str">
            <v>1A</v>
          </cell>
          <cell r="E396" t="str">
            <v>3,177</v>
          </cell>
          <cell r="F396">
            <v>37.335499999999996</v>
          </cell>
          <cell r="G396">
            <v>39.173999999999999</v>
          </cell>
          <cell r="H396">
            <v>41.352589999999999</v>
          </cell>
          <cell r="I396">
            <v>44.28989</v>
          </cell>
          <cell r="J396">
            <v>46.81241</v>
          </cell>
          <cell r="K396">
            <v>49.490550000000006</v>
          </cell>
          <cell r="L396">
            <v>52.757549999999995</v>
          </cell>
          <cell r="M396">
            <v>57.951979999999992</v>
          </cell>
          <cell r="N396">
            <v>63.244720000000001</v>
          </cell>
          <cell r="O396">
            <v>64.321130000000011</v>
          </cell>
          <cell r="P396">
            <v>67.017189999999985</v>
          </cell>
          <cell r="Q396">
            <v>69.285390000000007</v>
          </cell>
          <cell r="R396">
            <v>71.981530000000006</v>
          </cell>
        </row>
        <row r="397">
          <cell r="B397" t="str">
            <v>Cultura, herpesvírus ou outro</v>
          </cell>
          <cell r="C397">
            <v>0.25</v>
          </cell>
          <cell r="D397" t="str">
            <v>1A</v>
          </cell>
          <cell r="E397" t="str">
            <v>5,697</v>
          </cell>
          <cell r="F397">
            <v>67.515500000000003</v>
          </cell>
          <cell r="G397">
            <v>70.989000000000004</v>
          </cell>
          <cell r="H397">
            <v>74.930989999999994</v>
          </cell>
          <cell r="I397">
            <v>80.253289999999993</v>
          </cell>
          <cell r="J397">
            <v>84.853010000000012</v>
          </cell>
          <cell r="K397">
            <v>89.707049999999995</v>
          </cell>
          <cell r="L397">
            <v>95.629049999999992</v>
          </cell>
          <cell r="M397">
            <v>105.04478</v>
          </cell>
          <cell r="N397">
            <v>114.63892</v>
          </cell>
          <cell r="O397">
            <v>116.58893000000002</v>
          </cell>
          <cell r="P397">
            <v>121.57758999999999</v>
          </cell>
          <cell r="Q397">
            <v>125.90079</v>
          </cell>
          <cell r="R397">
            <v>130.79982999999999</v>
          </cell>
        </row>
        <row r="398">
          <cell r="B398" t="str">
            <v>Cultura, micoplasma ou ureaplasma</v>
          </cell>
          <cell r="C398">
            <v>0.1</v>
          </cell>
          <cell r="D398" t="str">
            <v>1A</v>
          </cell>
          <cell r="E398" t="str">
            <v>3,177</v>
          </cell>
          <cell r="F398">
            <v>37.335499999999996</v>
          </cell>
          <cell r="G398">
            <v>39.173999999999999</v>
          </cell>
          <cell r="H398">
            <v>41.352589999999999</v>
          </cell>
          <cell r="I398">
            <v>44.28989</v>
          </cell>
          <cell r="J398">
            <v>46.81241</v>
          </cell>
          <cell r="K398">
            <v>49.490550000000006</v>
          </cell>
          <cell r="L398">
            <v>52.757549999999995</v>
          </cell>
          <cell r="M398">
            <v>57.951979999999992</v>
          </cell>
          <cell r="N398">
            <v>63.244720000000001</v>
          </cell>
          <cell r="O398">
            <v>64.321130000000011</v>
          </cell>
          <cell r="P398">
            <v>67.017189999999985</v>
          </cell>
          <cell r="Q398">
            <v>69.285390000000007</v>
          </cell>
          <cell r="R398">
            <v>71.981530000000006</v>
          </cell>
        </row>
        <row r="399">
          <cell r="B399" t="str">
            <v>Cultura, urina com contagem de colônias</v>
          </cell>
          <cell r="C399">
            <v>0.04</v>
          </cell>
          <cell r="D399" t="str">
            <v>1A</v>
          </cell>
          <cell r="E399" t="str">
            <v>1,800</v>
          </cell>
          <cell r="F399">
            <v>21.02</v>
          </cell>
          <cell r="G399">
            <v>22.020000000000003</v>
          </cell>
          <cell r="H399">
            <v>23.246000000000002</v>
          </cell>
          <cell r="I399">
            <v>24.897200000000002</v>
          </cell>
          <cell r="J399">
            <v>26.308399999999999</v>
          </cell>
          <cell r="K399">
            <v>27.813600000000001</v>
          </cell>
          <cell r="L399">
            <v>29.649599999999996</v>
          </cell>
          <cell r="M399">
            <v>32.568799999999996</v>
          </cell>
          <cell r="N399">
            <v>35.543199999999999</v>
          </cell>
          <cell r="O399">
            <v>36.148400000000002</v>
          </cell>
          <cell r="P399">
            <v>37.639599999999994</v>
          </cell>
          <cell r="Q399">
            <v>38.864400000000003</v>
          </cell>
          <cell r="R399">
            <v>40.376800000000003</v>
          </cell>
        </row>
        <row r="400">
          <cell r="B400" t="str">
            <v>Curva glicêmica (4 dosagens) via oral ou endovenosa</v>
          </cell>
          <cell r="C400">
            <v>0.1</v>
          </cell>
          <cell r="D400" t="str">
            <v>1A</v>
          </cell>
          <cell r="E400" t="str">
            <v>1,764</v>
          </cell>
          <cell r="F400">
            <v>21.086000000000002</v>
          </cell>
          <cell r="G400">
            <v>22.218</v>
          </cell>
          <cell r="H400">
            <v>23.44988</v>
          </cell>
          <cell r="I400">
            <v>25.115480000000002</v>
          </cell>
          <cell r="J400">
            <v>26.564120000000003</v>
          </cell>
          <cell r="K400">
            <v>28.083600000000004</v>
          </cell>
          <cell r="L400">
            <v>29.9376</v>
          </cell>
          <cell r="M400">
            <v>32.885359999999999</v>
          </cell>
          <cell r="N400">
            <v>35.889040000000001</v>
          </cell>
          <cell r="O400">
            <v>36.499160000000003</v>
          </cell>
          <cell r="P400">
            <v>38.09308</v>
          </cell>
          <cell r="Q400">
            <v>39.513480000000001</v>
          </cell>
          <cell r="R400">
            <v>41.050959999999996</v>
          </cell>
        </row>
        <row r="401">
          <cell r="B401" t="str">
            <v>Curva glicêmica (6 dosagens), dosagem</v>
          </cell>
          <cell r="C401">
            <v>1</v>
          </cell>
          <cell r="D401" t="str">
            <v>1A</v>
          </cell>
          <cell r="E401" t="str">
            <v>2,330</v>
          </cell>
          <cell r="F401">
            <v>34.795000000000002</v>
          </cell>
          <cell r="G401">
            <v>38.46</v>
          </cell>
          <cell r="H401">
            <v>40.521100000000004</v>
          </cell>
          <cell r="I401">
            <v>43.398099999999999</v>
          </cell>
          <cell r="J401">
            <v>46.248899999999999</v>
          </cell>
          <cell r="K401">
            <v>48.889499999999998</v>
          </cell>
          <cell r="L401">
            <v>52.119500000000002</v>
          </cell>
          <cell r="M401">
            <v>57.254199999999997</v>
          </cell>
          <cell r="N401">
            <v>62.488799999999998</v>
          </cell>
          <cell r="O401">
            <v>63.537700000000001</v>
          </cell>
          <cell r="P401">
            <v>67.5351</v>
          </cell>
          <cell r="Q401">
            <v>72.553100000000001</v>
          </cell>
          <cell r="R401">
            <v>75.373699999999999</v>
          </cell>
        </row>
        <row r="402">
          <cell r="B402" t="str">
            <v>Curva glicêmica clássica (5 dosagens)</v>
          </cell>
          <cell r="C402">
            <v>0.04</v>
          </cell>
          <cell r="D402" t="str">
            <v>1A</v>
          </cell>
          <cell r="E402">
            <v>2.84</v>
          </cell>
          <cell r="F402">
            <v>32.979999999999997</v>
          </cell>
          <cell r="G402">
            <v>34.5</v>
          </cell>
          <cell r="H402">
            <v>36.422799999999995</v>
          </cell>
          <cell r="I402">
            <v>39.010000000000005</v>
          </cell>
          <cell r="J402">
            <v>41.211599999999997</v>
          </cell>
          <cell r="K402">
            <v>43.569599999999994</v>
          </cell>
          <cell r="L402">
            <v>46.445599999999992</v>
          </cell>
          <cell r="M402">
            <v>51.018399999999993</v>
          </cell>
          <cell r="N402">
            <v>55.677599999999998</v>
          </cell>
          <cell r="O402">
            <v>56.626000000000005</v>
          </cell>
          <cell r="P402">
            <v>58.928399999999989</v>
          </cell>
          <cell r="Q402">
            <v>60.777200000000001</v>
          </cell>
          <cell r="R402">
            <v>63.142400000000002</v>
          </cell>
        </row>
        <row r="403">
          <cell r="B403" t="str">
            <v>Curva insulínica  (6 dosagens), dosagem</v>
          </cell>
          <cell r="C403">
            <v>1</v>
          </cell>
          <cell r="D403" t="str">
            <v>1A</v>
          </cell>
          <cell r="E403" t="str">
            <v>10,990</v>
          </cell>
          <cell r="F403">
            <v>134.38499999999999</v>
          </cell>
          <cell r="G403">
            <v>142.38</v>
          </cell>
          <cell r="H403">
            <v>150.2433</v>
          </cell>
          <cell r="I403">
            <v>160.9143</v>
          </cell>
          <cell r="J403">
            <v>170.3467</v>
          </cell>
          <cell r="K403">
            <v>180.08850000000001</v>
          </cell>
          <cell r="L403">
            <v>191.9785</v>
          </cell>
          <cell r="M403">
            <v>210.88259999999997</v>
          </cell>
          <cell r="N403">
            <v>230.1464</v>
          </cell>
          <cell r="O403">
            <v>234.05310000000003</v>
          </cell>
          <cell r="P403">
            <v>244.80529999999999</v>
          </cell>
          <cell r="Q403">
            <v>255.01930000000002</v>
          </cell>
          <cell r="R403">
            <v>264.94110000000001</v>
          </cell>
        </row>
        <row r="404">
          <cell r="B404" t="str">
            <v>Curva insulínica  e glicêmica (2 dosagens), dosagem</v>
          </cell>
          <cell r="C404">
            <v>0.04</v>
          </cell>
          <cell r="D404" t="str">
            <v>1A</v>
          </cell>
          <cell r="E404">
            <v>5.9560000000000004</v>
          </cell>
          <cell r="F404">
            <v>68.813999999999993</v>
          </cell>
          <cell r="G404">
            <v>71.89200000000001</v>
          </cell>
          <cell r="H404">
            <v>75.902519999999996</v>
          </cell>
          <cell r="I404">
            <v>81.294120000000007</v>
          </cell>
          <cell r="J404">
            <v>85.863879999999995</v>
          </cell>
          <cell r="K404">
            <v>90.777000000000001</v>
          </cell>
          <cell r="L404">
            <v>96.768999999999991</v>
          </cell>
          <cell r="M404">
            <v>106.29624</v>
          </cell>
          <cell r="N404">
            <v>116.00336</v>
          </cell>
          <cell r="O404">
            <v>117.98004000000002</v>
          </cell>
          <cell r="P404">
            <v>122.71292</v>
          </cell>
          <cell r="Q404">
            <v>126.43132000000001</v>
          </cell>
          <cell r="R404">
            <v>131.35164</v>
          </cell>
        </row>
        <row r="405">
          <cell r="B405" t="str">
            <v>Curva insulínica  e glicêmica (3 dosagens), dosagem</v>
          </cell>
          <cell r="C405">
            <v>0.01</v>
          </cell>
          <cell r="D405" t="str">
            <v>1A</v>
          </cell>
          <cell r="E405">
            <v>8.484</v>
          </cell>
          <cell r="F405">
            <v>97.646000000000001</v>
          </cell>
          <cell r="G405">
            <v>101.913</v>
          </cell>
          <cell r="H405">
            <v>107.60227999999999</v>
          </cell>
          <cell r="I405">
            <v>115.24568000000001</v>
          </cell>
          <cell r="J405">
            <v>121.70432000000001</v>
          </cell>
          <cell r="K405">
            <v>128.66849999999999</v>
          </cell>
          <cell r="L405">
            <v>137.16149999999999</v>
          </cell>
          <cell r="M405">
            <v>150.66535999999999</v>
          </cell>
          <cell r="N405">
            <v>164.42403999999999</v>
          </cell>
          <cell r="O405">
            <v>167.22656000000001</v>
          </cell>
          <cell r="P405">
            <v>173.86587999999998</v>
          </cell>
          <cell r="Q405">
            <v>178.99248</v>
          </cell>
          <cell r="R405">
            <v>185.95846</v>
          </cell>
        </row>
        <row r="406">
          <cell r="B406" t="str">
            <v>Curva insulínica  e glicêmica (4 dosagens), dosagem</v>
          </cell>
          <cell r="C406">
            <v>0.01</v>
          </cell>
          <cell r="D406" t="str">
            <v>1A</v>
          </cell>
          <cell r="E406">
            <v>10.984999999999999</v>
          </cell>
          <cell r="F406">
            <v>126.40749999999998</v>
          </cell>
          <cell r="G406">
            <v>131.92499999999998</v>
          </cell>
          <cell r="H406">
            <v>139.28995</v>
          </cell>
          <cell r="I406">
            <v>149.18424999999999</v>
          </cell>
          <cell r="J406">
            <v>157.54364999999999</v>
          </cell>
          <cell r="K406">
            <v>166.55865</v>
          </cell>
          <cell r="L406">
            <v>177.55264999999997</v>
          </cell>
          <cell r="M406">
            <v>195.03309999999996</v>
          </cell>
          <cell r="N406">
            <v>212.84339999999997</v>
          </cell>
          <cell r="O406">
            <v>216.47125</v>
          </cell>
          <cell r="P406">
            <v>225.06134999999998</v>
          </cell>
          <cell r="Q406">
            <v>231.68854999999999</v>
          </cell>
          <cell r="R406">
            <v>240.70534999999998</v>
          </cell>
        </row>
        <row r="407">
          <cell r="B407" t="str">
            <v>Curva insulínica  e glicêmica (5 dosagens), dosagem</v>
          </cell>
          <cell r="C407">
            <v>0.01</v>
          </cell>
          <cell r="D407" t="str">
            <v>1A</v>
          </cell>
          <cell r="E407">
            <v>13.529</v>
          </cell>
          <cell r="F407">
            <v>155.6635</v>
          </cell>
          <cell r="G407">
            <v>162.453</v>
          </cell>
          <cell r="H407">
            <v>171.52243000000001</v>
          </cell>
          <cell r="I407">
            <v>183.70632999999998</v>
          </cell>
          <cell r="J407">
            <v>193.99916999999999</v>
          </cell>
          <cell r="K407">
            <v>205.10024999999999</v>
          </cell>
          <cell r="L407">
            <v>218.63825</v>
          </cell>
          <cell r="M407">
            <v>240.16365999999996</v>
          </cell>
          <cell r="N407">
            <v>262.09524000000005</v>
          </cell>
          <cell r="O407">
            <v>266.56261000000001</v>
          </cell>
          <cell r="P407">
            <v>277.13702999999998</v>
          </cell>
          <cell r="Q407">
            <v>285.29063000000002</v>
          </cell>
          <cell r="R407">
            <v>296.39350999999999</v>
          </cell>
        </row>
        <row r="408">
          <cell r="B408" t="str">
            <v>Curva insulínica  e glicêmica (6 dosagens), dosagem</v>
          </cell>
          <cell r="C408">
            <v>0.25</v>
          </cell>
          <cell r="D408" t="str">
            <v>1A</v>
          </cell>
          <cell r="E408">
            <v>15.939</v>
          </cell>
          <cell r="F408">
            <v>185.29849999999999</v>
          </cell>
          <cell r="G408">
            <v>193.893</v>
          </cell>
          <cell r="H408">
            <v>204.69712999999999</v>
          </cell>
          <cell r="I408">
            <v>219.23723000000001</v>
          </cell>
          <cell r="J408">
            <v>231.62087</v>
          </cell>
          <cell r="K408">
            <v>244.87335000000002</v>
          </cell>
          <cell r="L408">
            <v>261.03735</v>
          </cell>
          <cell r="M408">
            <v>286.73786000000001</v>
          </cell>
          <cell r="N408">
            <v>312.92404000000005</v>
          </cell>
          <cell r="O408">
            <v>318.25391000000002</v>
          </cell>
          <cell r="P408">
            <v>331.23132999999996</v>
          </cell>
          <cell r="Q408">
            <v>341.69972999999999</v>
          </cell>
          <cell r="R408">
            <v>354.99721</v>
          </cell>
        </row>
        <row r="409">
          <cell r="B409" t="str">
            <v>Deficiência da MCAD</v>
          </cell>
          <cell r="C409">
            <v>0.25</v>
          </cell>
          <cell r="D409" t="str">
            <v>1A</v>
          </cell>
          <cell r="E409">
            <v>13.397</v>
          </cell>
          <cell r="F409">
            <v>156.06550000000001</v>
          </cell>
          <cell r="G409">
            <v>163.38900000000001</v>
          </cell>
          <cell r="H409">
            <v>172.48999000000001</v>
          </cell>
          <cell r="I409">
            <v>184.74229</v>
          </cell>
          <cell r="J409">
            <v>195.19401000000002</v>
          </cell>
          <cell r="K409">
            <v>206.36205000000001</v>
          </cell>
          <cell r="L409">
            <v>219.98405</v>
          </cell>
          <cell r="M409">
            <v>241.64277999999996</v>
          </cell>
          <cell r="N409">
            <v>263.71092000000004</v>
          </cell>
          <cell r="O409">
            <v>268.20193000000006</v>
          </cell>
          <cell r="P409">
            <v>279.19658999999996</v>
          </cell>
          <cell r="Q409">
            <v>288.13979</v>
          </cell>
          <cell r="R409">
            <v>299.35282999999998</v>
          </cell>
        </row>
        <row r="410">
          <cell r="B410" t="str">
            <v>Dehidroepiandrosterona (DHEA), dosagem</v>
          </cell>
          <cell r="C410">
            <v>0.04</v>
          </cell>
          <cell r="D410" t="str">
            <v>1A</v>
          </cell>
          <cell r="E410" t="str">
            <v>3,900</v>
          </cell>
          <cell r="F410">
            <v>45.17</v>
          </cell>
          <cell r="G410">
            <v>47.22</v>
          </cell>
          <cell r="H410">
            <v>49.852999999999994</v>
          </cell>
          <cell r="I410">
            <v>53.394200000000005</v>
          </cell>
          <cell r="J410">
            <v>56.401400000000002</v>
          </cell>
          <cell r="K410">
            <v>59.628599999999999</v>
          </cell>
          <cell r="L410">
            <v>63.564599999999992</v>
          </cell>
          <cell r="M410">
            <v>69.822799999999987</v>
          </cell>
          <cell r="N410">
            <v>76.19919999999999</v>
          </cell>
          <cell r="O410">
            <v>77.497399999999999</v>
          </cell>
          <cell r="P410">
            <v>80.626599999999996</v>
          </cell>
          <cell r="Q410">
            <v>83.111400000000003</v>
          </cell>
          <cell r="R410">
            <v>86.345799999999997</v>
          </cell>
        </row>
        <row r="411">
          <cell r="B411" t="str">
            <v>Dehidrotestosterona (DHT), dosagem</v>
          </cell>
          <cell r="C411">
            <v>0.04</v>
          </cell>
          <cell r="D411" t="str">
            <v>1A</v>
          </cell>
          <cell r="E411" t="str">
            <v>4,792</v>
          </cell>
          <cell r="F411">
            <v>55.427999999999997</v>
          </cell>
          <cell r="G411">
            <v>57.923999999999999</v>
          </cell>
          <cell r="H411">
            <v>61.154639999999993</v>
          </cell>
          <cell r="I411">
            <v>65.498639999999995</v>
          </cell>
          <cell r="J411">
            <v>69.183759999999992</v>
          </cell>
          <cell r="K411">
            <v>73.142399999999995</v>
          </cell>
          <cell r="L411">
            <v>77.970399999999984</v>
          </cell>
          <cell r="M411">
            <v>85.646879999999982</v>
          </cell>
          <cell r="N411">
            <v>93.468319999999991</v>
          </cell>
          <cell r="O411">
            <v>95.060880000000012</v>
          </cell>
          <cell r="P411">
            <v>98.885839999999988</v>
          </cell>
          <cell r="Q411">
            <v>101.90584</v>
          </cell>
          <cell r="R411">
            <v>105.87168</v>
          </cell>
        </row>
        <row r="412">
          <cell r="B412" t="str">
            <v>Deleucotização de unidade de concentrado de hemácias - por unidade</v>
          </cell>
          <cell r="C412">
            <v>0.1</v>
          </cell>
          <cell r="D412" t="str">
            <v>1A</v>
          </cell>
          <cell r="E412" t="str">
            <v>17,170</v>
          </cell>
          <cell r="F412">
            <v>198.25500000000002</v>
          </cell>
          <cell r="G412">
            <v>207.09000000000003</v>
          </cell>
          <cell r="H412">
            <v>218.6439</v>
          </cell>
          <cell r="I412">
            <v>234.17490000000004</v>
          </cell>
          <cell r="J412">
            <v>247.33210000000003</v>
          </cell>
          <cell r="K412">
            <v>261.48450000000003</v>
          </cell>
          <cell r="L412">
            <v>278.74450000000002</v>
          </cell>
          <cell r="M412">
            <v>306.18779999999998</v>
          </cell>
          <cell r="N412">
            <v>334.14920000000001</v>
          </cell>
          <cell r="O412">
            <v>339.84330000000006</v>
          </cell>
          <cell r="P412">
            <v>353.45389999999998</v>
          </cell>
          <cell r="Q412">
            <v>364.11790000000002</v>
          </cell>
          <cell r="R412">
            <v>378.28830000000005</v>
          </cell>
        </row>
        <row r="413">
          <cell r="B413" t="str">
            <v>Deleucotização de unidade de concentrado de plaquetas - até 6 unidades</v>
          </cell>
          <cell r="C413">
            <v>0.1</v>
          </cell>
          <cell r="D413" t="str">
            <v>1A</v>
          </cell>
          <cell r="E413" t="str">
            <v>20,170</v>
          </cell>
          <cell r="F413">
            <v>232.75500000000002</v>
          </cell>
          <cell r="G413">
            <v>243.09000000000003</v>
          </cell>
          <cell r="H413">
            <v>256.65390000000002</v>
          </cell>
          <cell r="I413">
            <v>274.88490000000002</v>
          </cell>
          <cell r="J413">
            <v>290.32210000000003</v>
          </cell>
          <cell r="K413">
            <v>306.93450000000001</v>
          </cell>
          <cell r="L413">
            <v>327.19450000000001</v>
          </cell>
          <cell r="M413">
            <v>359.40780000000001</v>
          </cell>
          <cell r="N413">
            <v>392.22920000000005</v>
          </cell>
          <cell r="O413">
            <v>398.91330000000011</v>
          </cell>
          <cell r="P413">
            <v>414.8639</v>
          </cell>
          <cell r="Q413">
            <v>427.32790000000006</v>
          </cell>
          <cell r="R413">
            <v>443.95830000000007</v>
          </cell>
        </row>
        <row r="414">
          <cell r="B414" t="str">
            <v>Deleucotização de unidade de concentrado de plaquetas - entre 7 e 12 unidades</v>
          </cell>
          <cell r="C414">
            <v>0.1</v>
          </cell>
          <cell r="D414" t="str">
            <v>1A</v>
          </cell>
          <cell r="E414" t="str">
            <v>20,170</v>
          </cell>
          <cell r="F414">
            <v>232.75500000000002</v>
          </cell>
          <cell r="G414">
            <v>243.09000000000003</v>
          </cell>
          <cell r="H414">
            <v>256.65390000000002</v>
          </cell>
          <cell r="I414">
            <v>274.88490000000002</v>
          </cell>
          <cell r="J414">
            <v>290.32210000000003</v>
          </cell>
          <cell r="K414">
            <v>306.93450000000001</v>
          </cell>
          <cell r="L414">
            <v>327.19450000000001</v>
          </cell>
          <cell r="M414">
            <v>359.40780000000001</v>
          </cell>
          <cell r="N414">
            <v>392.22920000000005</v>
          </cell>
          <cell r="O414">
            <v>398.91330000000011</v>
          </cell>
          <cell r="P414">
            <v>414.8639</v>
          </cell>
          <cell r="Q414">
            <v>427.32790000000006</v>
          </cell>
          <cell r="R414">
            <v>443.95830000000007</v>
          </cell>
        </row>
        <row r="415">
          <cell r="B415" t="str">
            <v>Dengue - IgG e IgM (cada), dosagem</v>
          </cell>
          <cell r="C415">
            <v>0.1</v>
          </cell>
          <cell r="D415" t="str">
            <v>1A</v>
          </cell>
          <cell r="E415" t="str">
            <v>2,844</v>
          </cell>
          <cell r="F415">
            <v>33.505999999999993</v>
          </cell>
          <cell r="G415">
            <v>35.177999999999997</v>
          </cell>
          <cell r="H415">
            <v>37.133479999999999</v>
          </cell>
          <cell r="I415">
            <v>39.771079999999998</v>
          </cell>
          <cell r="J415">
            <v>42.040520000000001</v>
          </cell>
          <cell r="K415">
            <v>44.445599999999999</v>
          </cell>
          <cell r="L415">
            <v>47.379599999999989</v>
          </cell>
          <cell r="M415">
            <v>52.04455999999999</v>
          </cell>
          <cell r="N415">
            <v>56.797839999999994</v>
          </cell>
          <cell r="O415">
            <v>57.764359999999996</v>
          </cell>
          <cell r="P415">
            <v>60.200679999999998</v>
          </cell>
          <cell r="Q415">
            <v>62.269080000000002</v>
          </cell>
          <cell r="R415">
            <v>64.692160000000001</v>
          </cell>
        </row>
        <row r="416">
          <cell r="B416" t="str">
            <v>Dengue, anticorpos IgG, soro (teste rápido)</v>
          </cell>
          <cell r="C416">
            <v>0.1</v>
          </cell>
          <cell r="D416" t="str">
            <v>1A</v>
          </cell>
          <cell r="E416">
            <v>5.4580000000000002</v>
          </cell>
          <cell r="F416">
            <v>63.567</v>
          </cell>
          <cell r="G416">
            <v>66.546000000000006</v>
          </cell>
          <cell r="H416">
            <v>70.252859999999998</v>
          </cell>
          <cell r="I416">
            <v>75.24306</v>
          </cell>
          <cell r="J416">
            <v>79.499140000000011</v>
          </cell>
          <cell r="K416">
            <v>84.047700000000006</v>
          </cell>
          <cell r="L416">
            <v>89.595699999999994</v>
          </cell>
          <cell r="M416">
            <v>98.41691999999999</v>
          </cell>
          <cell r="N416">
            <v>107.40488000000001</v>
          </cell>
          <cell r="O416">
            <v>109.23402000000002</v>
          </cell>
          <cell r="P416">
            <v>113.70925999999999</v>
          </cell>
          <cell r="Q416">
            <v>117.34606000000001</v>
          </cell>
          <cell r="R416">
            <v>121.91262</v>
          </cell>
        </row>
        <row r="417">
          <cell r="B417" t="str">
            <v>Dengue, anticorpos IgM, soro (teste rápido)</v>
          </cell>
          <cell r="C417">
            <v>0.1</v>
          </cell>
          <cell r="D417" t="str">
            <v>1A</v>
          </cell>
          <cell r="E417">
            <v>5.8520000000000003</v>
          </cell>
          <cell r="F417">
            <v>68.097999999999999</v>
          </cell>
          <cell r="G417">
            <v>71.274000000000001</v>
          </cell>
          <cell r="H417">
            <v>75.244839999999996</v>
          </cell>
          <cell r="I417">
            <v>80.589640000000003</v>
          </cell>
          <cell r="J417">
            <v>85.145160000000004</v>
          </cell>
          <cell r="K417">
            <v>90.016800000000003</v>
          </cell>
          <cell r="L417">
            <v>95.958799999999997</v>
          </cell>
          <cell r="M417">
            <v>105.40648</v>
          </cell>
          <cell r="N417">
            <v>115.03272</v>
          </cell>
          <cell r="O417">
            <v>116.99188000000002</v>
          </cell>
          <cell r="P417">
            <v>121.77444</v>
          </cell>
          <cell r="Q417">
            <v>125.64764000000001</v>
          </cell>
          <cell r="R417">
            <v>130.53728000000001</v>
          </cell>
        </row>
        <row r="418">
          <cell r="B418" t="str">
            <v>Deoxicorticosterona, dosagem</v>
          </cell>
          <cell r="C418">
            <v>0.04</v>
          </cell>
          <cell r="D418" t="str">
            <v>1A</v>
          </cell>
          <cell r="E418">
            <v>4.5039999999999996</v>
          </cell>
          <cell r="F418">
            <v>52.115999999999993</v>
          </cell>
          <cell r="G418">
            <v>54.467999999999996</v>
          </cell>
          <cell r="H418">
            <v>57.505679999999991</v>
          </cell>
          <cell r="I418">
            <v>61.590479999999999</v>
          </cell>
          <cell r="J418">
            <v>65.056719999999984</v>
          </cell>
          <cell r="K418">
            <v>68.779199999999989</v>
          </cell>
          <cell r="L418">
            <v>73.319199999999981</v>
          </cell>
          <cell r="M418">
            <v>80.537759999999977</v>
          </cell>
          <cell r="N418">
            <v>87.892639999999986</v>
          </cell>
          <cell r="O418">
            <v>89.390159999999995</v>
          </cell>
          <cell r="P418">
            <v>92.990479999999977</v>
          </cell>
          <cell r="Q418">
            <v>95.837679999999992</v>
          </cell>
          <cell r="R418">
            <v>99.567359999999994</v>
          </cell>
        </row>
        <row r="419">
          <cell r="B419" t="str">
            <v>Depleção de plasma em Transplante de Células-Tronco Homopoéticas alogênicos com incompatibilidade ABO menor</v>
          </cell>
          <cell r="C419">
            <v>1</v>
          </cell>
          <cell r="D419" t="str">
            <v>5A</v>
          </cell>
          <cell r="E419"/>
          <cell r="F419">
            <v>160</v>
          </cell>
          <cell r="G419">
            <v>213</v>
          </cell>
          <cell r="H419">
            <v>225</v>
          </cell>
          <cell r="I419">
            <v>240.91</v>
          </cell>
          <cell r="J419">
            <v>254.34</v>
          </cell>
          <cell r="K419">
            <v>268.81</v>
          </cell>
          <cell r="L419">
            <v>286.52</v>
          </cell>
          <cell r="M419">
            <v>314.89</v>
          </cell>
          <cell r="N419">
            <v>343.7</v>
          </cell>
          <cell r="O419">
            <v>349.31</v>
          </cell>
          <cell r="P419">
            <v>517.41</v>
          </cell>
          <cell r="Q419">
            <v>849.95</v>
          </cell>
          <cell r="R419">
            <v>1235.29</v>
          </cell>
        </row>
        <row r="420">
          <cell r="B420" t="str">
            <v>Desidrogenase alfa-hidroxibutírica, dosagem</v>
          </cell>
          <cell r="C420">
            <v>0.01</v>
          </cell>
          <cell r="D420" t="str">
            <v>1A</v>
          </cell>
          <cell r="E420" t="str">
            <v>0,720</v>
          </cell>
          <cell r="F420">
            <v>8.36</v>
          </cell>
          <cell r="G420">
            <v>8.745000000000001</v>
          </cell>
          <cell r="H420">
            <v>9.2323999999999984</v>
          </cell>
          <cell r="I420">
            <v>9.8882000000000012</v>
          </cell>
          <cell r="J420">
            <v>10.446200000000001</v>
          </cell>
          <cell r="K420">
            <v>11.043899999999999</v>
          </cell>
          <cell r="L420">
            <v>11.772899999999998</v>
          </cell>
          <cell r="M420">
            <v>12.931999999999999</v>
          </cell>
          <cell r="N420">
            <v>14.113</v>
          </cell>
          <cell r="O420">
            <v>14.353400000000001</v>
          </cell>
          <cell r="P420">
            <v>14.936799999999998</v>
          </cell>
          <cell r="Q420">
            <v>15.404999999999999</v>
          </cell>
          <cell r="R420">
            <v>16.0045</v>
          </cell>
        </row>
        <row r="421">
          <cell r="B421" t="str">
            <v>Desidrogenase glutâmica, dosagem</v>
          </cell>
          <cell r="C421">
            <v>0.01</v>
          </cell>
          <cell r="D421" t="str">
            <v>1A</v>
          </cell>
          <cell r="E421" t="str">
            <v>0,720</v>
          </cell>
          <cell r="F421">
            <v>8.36</v>
          </cell>
          <cell r="G421">
            <v>8.745000000000001</v>
          </cell>
          <cell r="H421">
            <v>9.2323999999999984</v>
          </cell>
          <cell r="I421">
            <v>9.8882000000000012</v>
          </cell>
          <cell r="J421">
            <v>10.446200000000001</v>
          </cell>
          <cell r="K421">
            <v>11.043899999999999</v>
          </cell>
          <cell r="L421">
            <v>11.772899999999998</v>
          </cell>
          <cell r="M421">
            <v>12.931999999999999</v>
          </cell>
          <cell r="N421">
            <v>14.113</v>
          </cell>
          <cell r="O421">
            <v>14.353400000000001</v>
          </cell>
          <cell r="P421">
            <v>14.936799999999998</v>
          </cell>
          <cell r="Q421">
            <v>15.404999999999999</v>
          </cell>
          <cell r="R421">
            <v>16.0045</v>
          </cell>
        </row>
        <row r="422">
          <cell r="B422" t="str">
            <v>Desidrogenase isocítrica, dosagem</v>
          </cell>
          <cell r="C422">
            <v>0.01</v>
          </cell>
          <cell r="D422" t="str">
            <v>1A</v>
          </cell>
          <cell r="E422" t="str">
            <v>0,720</v>
          </cell>
          <cell r="F422">
            <v>8.36</v>
          </cell>
          <cell r="G422">
            <v>8.745000000000001</v>
          </cell>
          <cell r="H422">
            <v>9.2323999999999984</v>
          </cell>
          <cell r="I422">
            <v>9.8882000000000012</v>
          </cell>
          <cell r="J422">
            <v>10.446200000000001</v>
          </cell>
          <cell r="K422">
            <v>11.043899999999999</v>
          </cell>
          <cell r="L422">
            <v>11.772899999999998</v>
          </cell>
          <cell r="M422">
            <v>12.931999999999999</v>
          </cell>
          <cell r="N422">
            <v>14.113</v>
          </cell>
          <cell r="O422">
            <v>14.353400000000001</v>
          </cell>
          <cell r="P422">
            <v>14.936799999999998</v>
          </cell>
          <cell r="Q422">
            <v>15.404999999999999</v>
          </cell>
          <cell r="R422">
            <v>16.0045</v>
          </cell>
        </row>
        <row r="423">
          <cell r="B423" t="str">
            <v>Desidrogenase láctica - isoenzimas fracionadas, dosagem</v>
          </cell>
          <cell r="C423">
            <v>0.1</v>
          </cell>
          <cell r="D423" t="str">
            <v>1A</v>
          </cell>
          <cell r="E423" t="str">
            <v>3,267</v>
          </cell>
          <cell r="F423">
            <v>38.370499999999993</v>
          </cell>
          <cell r="G423">
            <v>40.253999999999998</v>
          </cell>
          <cell r="H423">
            <v>42.492890000000003</v>
          </cell>
          <cell r="I423">
            <v>45.511189999999999</v>
          </cell>
          <cell r="J423">
            <v>48.102110000000003</v>
          </cell>
          <cell r="K423">
            <v>50.854050000000001</v>
          </cell>
          <cell r="L423">
            <v>54.211049999999993</v>
          </cell>
          <cell r="M423">
            <v>59.548579999999994</v>
          </cell>
          <cell r="N423">
            <v>64.987120000000004</v>
          </cell>
          <cell r="O423">
            <v>66.093230000000005</v>
          </cell>
          <cell r="P423">
            <v>68.859489999999994</v>
          </cell>
          <cell r="Q423">
            <v>71.181690000000003</v>
          </cell>
          <cell r="R423">
            <v>73.951629999999994</v>
          </cell>
        </row>
        <row r="424">
          <cell r="B424" t="str">
            <v>Desidrogenase láctica, dosagem</v>
          </cell>
          <cell r="C424">
            <v>0.01</v>
          </cell>
          <cell r="D424" t="str">
            <v>1A</v>
          </cell>
          <cell r="E424" t="str">
            <v>0,720</v>
          </cell>
          <cell r="F424">
            <v>8.36</v>
          </cell>
          <cell r="G424">
            <v>8.745000000000001</v>
          </cell>
          <cell r="H424">
            <v>9.2323999999999984</v>
          </cell>
          <cell r="I424">
            <v>9.8882000000000012</v>
          </cell>
          <cell r="J424">
            <v>10.446200000000001</v>
          </cell>
          <cell r="K424">
            <v>11.043899999999999</v>
          </cell>
          <cell r="L424">
            <v>11.772899999999998</v>
          </cell>
          <cell r="M424">
            <v>12.931999999999999</v>
          </cell>
          <cell r="N424">
            <v>14.113</v>
          </cell>
          <cell r="O424">
            <v>14.353400000000001</v>
          </cell>
          <cell r="P424">
            <v>14.936799999999998</v>
          </cell>
          <cell r="Q424">
            <v>15.404999999999999</v>
          </cell>
          <cell r="R424">
            <v>16.0045</v>
          </cell>
        </row>
        <row r="425">
          <cell r="B425" t="str">
            <v>Detecção  de  anticorpo  IgG  anti-HTLV-1/2  no  líquido  cefalorraquidiano  (LCR)</v>
          </cell>
          <cell r="C425">
            <v>1</v>
          </cell>
          <cell r="D425" t="str">
            <v>1A</v>
          </cell>
          <cell r="E425">
            <v>6.03</v>
          </cell>
          <cell r="F425">
            <v>77.344999999999999</v>
          </cell>
          <cell r="G425">
            <v>82.86</v>
          </cell>
          <cell r="H425">
            <v>87.400100000000009</v>
          </cell>
          <cell r="I425">
            <v>93.607100000000003</v>
          </cell>
          <cell r="J425">
            <v>99.269900000000007</v>
          </cell>
          <cell r="K425">
            <v>104.94450000000001</v>
          </cell>
          <cell r="L425">
            <v>111.87449999999998</v>
          </cell>
          <cell r="M425">
            <v>122.8922</v>
          </cell>
          <cell r="N425">
            <v>134.1208</v>
          </cell>
          <cell r="O425">
            <v>136.39070000000001</v>
          </cell>
          <cell r="P425">
            <v>143.2741</v>
          </cell>
          <cell r="Q425">
            <v>150.5121</v>
          </cell>
          <cell r="R425">
            <v>156.36670000000001</v>
          </cell>
        </row>
        <row r="426">
          <cell r="B426" t="str">
            <v>Detecção pré-natal ou pós-natal de alterações cromossômicas submicroscópicas reconhecidamente causadoras de síndrome de genes contíguos, por FISH, qPCR ou outra técnica, por locus, por amostra</v>
          </cell>
          <cell r="C426">
            <v>1</v>
          </cell>
          <cell r="D426" t="str">
            <v>3B</v>
          </cell>
          <cell r="E426" t="str">
            <v>141,000</v>
          </cell>
          <cell r="F426">
            <v>1709.5</v>
          </cell>
          <cell r="G426">
            <v>1809</v>
          </cell>
          <cell r="H426">
            <v>1910.47</v>
          </cell>
          <cell r="I426">
            <v>2046.14</v>
          </cell>
          <cell r="J426">
            <v>2160.67</v>
          </cell>
          <cell r="K426">
            <v>2284.2600000000002</v>
          </cell>
          <cell r="L426">
            <v>2435.0199999999995</v>
          </cell>
          <cell r="M426">
            <v>2674.8399999999997</v>
          </cell>
          <cell r="N426">
            <v>2919.1299999999997</v>
          </cell>
          <cell r="O426">
            <v>2968.8</v>
          </cell>
          <cell r="P426">
            <v>3148.37</v>
          </cell>
          <cell r="Q426">
            <v>3368.35</v>
          </cell>
          <cell r="R426">
            <v>3658.4400000000005</v>
          </cell>
        </row>
        <row r="427">
          <cell r="B427" t="str">
            <v>Determinação da razão dos níveis séricos in vitro da tirosina-quinase-1 semelhante a fms solúvel (sFlt-1): fator de crescimento placentário (PlGF)</v>
          </cell>
          <cell r="C427">
            <v>1</v>
          </cell>
          <cell r="D427" t="str">
            <v>1A</v>
          </cell>
          <cell r="E427">
            <v>34.64</v>
          </cell>
          <cell r="F427">
            <v>406.36</v>
          </cell>
          <cell r="G427">
            <v>426.18</v>
          </cell>
          <cell r="H427">
            <v>449.8888</v>
          </cell>
          <cell r="I427">
            <v>481.84479999999996</v>
          </cell>
          <cell r="J427">
            <v>509.25120000000004</v>
          </cell>
          <cell r="K427">
            <v>538.38600000000008</v>
          </cell>
          <cell r="L427">
            <v>573.92599999999993</v>
          </cell>
          <cell r="M427">
            <v>630.43359999999996</v>
          </cell>
          <cell r="N427">
            <v>688.0104</v>
          </cell>
          <cell r="O427">
            <v>699.72160000000008</v>
          </cell>
          <cell r="P427">
            <v>728.92079999999999</v>
          </cell>
          <cell r="Q427">
            <v>753.3248000000001</v>
          </cell>
          <cell r="R427">
            <v>782.63960000000009</v>
          </cell>
        </row>
        <row r="428">
          <cell r="B428" t="str">
            <v>Determinação de células CD34, CD45 positivas - Citômetro de Fluxo</v>
          </cell>
          <cell r="C428">
            <v>1</v>
          </cell>
          <cell r="D428" t="str">
            <v>1B</v>
          </cell>
          <cell r="E428" t="str">
            <v>15,000</v>
          </cell>
          <cell r="F428">
            <v>188.5</v>
          </cell>
          <cell r="G428">
            <v>201</v>
          </cell>
          <cell r="H428">
            <v>212.05</v>
          </cell>
          <cell r="I428">
            <v>227.11</v>
          </cell>
          <cell r="J428">
            <v>240.67</v>
          </cell>
          <cell r="K428">
            <v>254.43</v>
          </cell>
          <cell r="L428">
            <v>271.21999999999997</v>
          </cell>
          <cell r="M428">
            <v>297.93999999999994</v>
          </cell>
          <cell r="N428">
            <v>325.14999999999998</v>
          </cell>
          <cell r="O428">
            <v>330.67</v>
          </cell>
          <cell r="P428">
            <v>346.72999999999996</v>
          </cell>
          <cell r="Q428">
            <v>366.69</v>
          </cell>
          <cell r="R428">
            <v>395.67</v>
          </cell>
        </row>
        <row r="429">
          <cell r="B429" t="str">
            <v>Determinação do fator RH (D), incluindo prova para D-fraco no sangue do receptor - em tubo</v>
          </cell>
          <cell r="C429">
            <v>0.1</v>
          </cell>
          <cell r="D429" t="str">
            <v>1A</v>
          </cell>
          <cell r="E429">
            <v>1.2090000000000001</v>
          </cell>
          <cell r="F429">
            <v>14.703500000000002</v>
          </cell>
          <cell r="G429">
            <v>15.558000000000002</v>
          </cell>
          <cell r="H429">
            <v>16.418030000000002</v>
          </cell>
          <cell r="I429">
            <v>17.584130000000002</v>
          </cell>
          <cell r="J429">
            <v>18.610970000000002</v>
          </cell>
          <cell r="K429">
            <v>19.675350000000002</v>
          </cell>
          <cell r="L429">
            <v>20.974350000000001</v>
          </cell>
          <cell r="M429">
            <v>23.039659999999998</v>
          </cell>
          <cell r="N429">
            <v>25.14424</v>
          </cell>
          <cell r="O429">
            <v>25.571210000000001</v>
          </cell>
          <cell r="P429">
            <v>26.732230000000001</v>
          </cell>
          <cell r="Q429">
            <v>27.819630000000004</v>
          </cell>
          <cell r="R429">
            <v>28.902010000000004</v>
          </cell>
        </row>
        <row r="430">
          <cell r="B430" t="str">
            <v>Determinação do risco fetal, com elaboração de laudo</v>
          </cell>
          <cell r="C430">
            <v>1</v>
          </cell>
          <cell r="D430" t="str">
            <v>1A</v>
          </cell>
          <cell r="E430" t="str">
            <v>8,330</v>
          </cell>
          <cell r="F430">
            <v>103.795</v>
          </cell>
          <cell r="G430">
            <v>110.46000000000001</v>
          </cell>
          <cell r="H430">
            <v>116.5411</v>
          </cell>
          <cell r="I430">
            <v>124.8181</v>
          </cell>
          <cell r="J430">
            <v>132.22890000000001</v>
          </cell>
          <cell r="K430">
            <v>139.7895</v>
          </cell>
          <cell r="L430">
            <v>149.01949999999999</v>
          </cell>
          <cell r="M430">
            <v>163.69419999999997</v>
          </cell>
          <cell r="N430">
            <v>178.64879999999999</v>
          </cell>
          <cell r="O430">
            <v>181.67770000000002</v>
          </cell>
          <cell r="P430">
            <v>190.35509999999999</v>
          </cell>
          <cell r="Q430">
            <v>198.97310000000002</v>
          </cell>
          <cell r="R430">
            <v>206.71370000000002</v>
          </cell>
        </row>
        <row r="431">
          <cell r="B431" t="str">
            <v>Diagnóstico genético pré-implantação por DNA, por sonda de FISH ou por primer de PCR, por amostra</v>
          </cell>
          <cell r="C431">
            <v>1</v>
          </cell>
          <cell r="D431" t="str">
            <v>3B</v>
          </cell>
          <cell r="E431" t="str">
            <v>22,256</v>
          </cell>
          <cell r="F431">
            <v>343.94400000000002</v>
          </cell>
          <cell r="G431">
            <v>384.072</v>
          </cell>
          <cell r="H431">
            <v>405.98352</v>
          </cell>
          <cell r="I431">
            <v>434.78391999999997</v>
          </cell>
          <cell r="J431">
            <v>459.06847999999997</v>
          </cell>
          <cell r="K431">
            <v>485.28840000000002</v>
          </cell>
          <cell r="L431">
            <v>517.30439999999999</v>
          </cell>
          <cell r="M431">
            <v>568.32143999999994</v>
          </cell>
          <cell r="N431">
            <v>620.24615999999992</v>
          </cell>
          <cell r="O431">
            <v>630.73063999999999</v>
          </cell>
          <cell r="P431">
            <v>717.68031999999994</v>
          </cell>
          <cell r="Q431">
            <v>866.41391999999996</v>
          </cell>
          <cell r="R431">
            <v>1059.13384</v>
          </cell>
        </row>
        <row r="432">
          <cell r="B432" t="str">
            <v>Diagnóstico genético pré-implantação por fish, por sonda</v>
          </cell>
          <cell r="C432">
            <v>1</v>
          </cell>
          <cell r="D432" t="str">
            <v>3B</v>
          </cell>
          <cell r="E432" t="str">
            <v>17,390</v>
          </cell>
          <cell r="F432">
            <v>287.98500000000001</v>
          </cell>
          <cell r="G432">
            <v>325.68</v>
          </cell>
          <cell r="H432">
            <v>344.3313</v>
          </cell>
          <cell r="I432">
            <v>368.75229999999999</v>
          </cell>
          <cell r="J432">
            <v>389.33870000000002</v>
          </cell>
          <cell r="K432">
            <v>411.56850000000003</v>
          </cell>
          <cell r="L432">
            <v>438.71850000000001</v>
          </cell>
          <cell r="M432">
            <v>481.99860000000001</v>
          </cell>
          <cell r="N432">
            <v>526.04040000000009</v>
          </cell>
          <cell r="O432">
            <v>534.91910000000007</v>
          </cell>
          <cell r="P432">
            <v>618.07330000000002</v>
          </cell>
          <cell r="Q432">
            <v>763.8873000000001</v>
          </cell>
          <cell r="R432">
            <v>952.61710000000005</v>
          </cell>
        </row>
        <row r="433">
          <cell r="B433" t="str">
            <v>Dialdeído malônico, pesquisa e/ou dosagem</v>
          </cell>
          <cell r="C433">
            <v>0.1</v>
          </cell>
          <cell r="D433" t="str">
            <v>1A</v>
          </cell>
          <cell r="E433" t="str">
            <v>2,340</v>
          </cell>
          <cell r="F433">
            <v>27.709999999999997</v>
          </cell>
          <cell r="G433">
            <v>29.13</v>
          </cell>
          <cell r="H433">
            <v>30.747799999999998</v>
          </cell>
          <cell r="I433">
            <v>32.931799999999996</v>
          </cell>
          <cell r="J433">
            <v>34.818199999999997</v>
          </cell>
          <cell r="K433">
            <v>36.81</v>
          </cell>
          <cell r="L433">
            <v>39.239999999999995</v>
          </cell>
          <cell r="M433">
            <v>43.103599999999993</v>
          </cell>
          <cell r="N433">
            <v>47.040399999999998</v>
          </cell>
          <cell r="O433">
            <v>47.840599999999995</v>
          </cell>
          <cell r="P433">
            <v>49.883799999999994</v>
          </cell>
          <cell r="Q433">
            <v>51.649799999999999</v>
          </cell>
          <cell r="R433">
            <v>53.659599999999998</v>
          </cell>
        </row>
        <row r="434">
          <cell r="B434" t="str">
            <v>Digitoxina ou digoxina, dosagem</v>
          </cell>
          <cell r="C434">
            <v>0.1</v>
          </cell>
          <cell r="D434" t="str">
            <v>1A</v>
          </cell>
          <cell r="E434" t="str">
            <v>3,267</v>
          </cell>
          <cell r="F434">
            <v>38.370499999999993</v>
          </cell>
          <cell r="G434">
            <v>40.253999999999998</v>
          </cell>
          <cell r="H434">
            <v>42.492890000000003</v>
          </cell>
          <cell r="I434">
            <v>45.511189999999999</v>
          </cell>
          <cell r="J434">
            <v>48.102110000000003</v>
          </cell>
          <cell r="K434">
            <v>50.854050000000001</v>
          </cell>
          <cell r="L434">
            <v>54.211049999999993</v>
          </cell>
          <cell r="M434">
            <v>59.548579999999994</v>
          </cell>
          <cell r="N434">
            <v>64.987120000000004</v>
          </cell>
          <cell r="O434">
            <v>66.093230000000005</v>
          </cell>
          <cell r="P434">
            <v>68.859489999999994</v>
          </cell>
          <cell r="Q434">
            <v>71.181690000000003</v>
          </cell>
          <cell r="R434">
            <v>73.951629999999994</v>
          </cell>
        </row>
        <row r="435">
          <cell r="B435" t="str">
            <v>Dímero D, dosagem</v>
          </cell>
          <cell r="C435">
            <v>0.1</v>
          </cell>
          <cell r="D435" t="str">
            <v>1A</v>
          </cell>
          <cell r="E435" t="str">
            <v>8,091</v>
          </cell>
          <cell r="F435">
            <v>93.846499999999992</v>
          </cell>
          <cell r="G435">
            <v>98.141999999999982</v>
          </cell>
          <cell r="H435">
            <v>103.61296999999999</v>
          </cell>
          <cell r="I435">
            <v>110.97286999999999</v>
          </cell>
          <cell r="J435">
            <v>117.23002999999999</v>
          </cell>
          <cell r="K435">
            <v>123.93764999999999</v>
          </cell>
          <cell r="L435">
            <v>132.11865</v>
          </cell>
          <cell r="M435">
            <v>145.12634</v>
          </cell>
          <cell r="N435">
            <v>158.37975999999998</v>
          </cell>
          <cell r="O435">
            <v>161.07778999999999</v>
          </cell>
          <cell r="P435">
            <v>167.60676999999998</v>
          </cell>
          <cell r="Q435">
            <v>172.82336999999998</v>
          </cell>
          <cell r="R435">
            <v>179.54899</v>
          </cell>
        </row>
        <row r="436">
          <cell r="B436" t="str">
            <v>Dismorfismo eritrocitário, pesquisa (contraste de fase) na urina</v>
          </cell>
          <cell r="C436">
            <v>0.04</v>
          </cell>
          <cell r="D436" t="str">
            <v>1A</v>
          </cell>
          <cell r="E436" t="str">
            <v>0,810</v>
          </cell>
          <cell r="F436">
            <v>9.6350000000000016</v>
          </cell>
          <cell r="G436">
            <v>10.14</v>
          </cell>
          <cell r="H436">
            <v>10.7027</v>
          </cell>
          <cell r="I436">
            <v>11.462900000000001</v>
          </cell>
          <cell r="J436">
            <v>12.121700000000001</v>
          </cell>
          <cell r="K436">
            <v>12.815100000000001</v>
          </cell>
          <cell r="L436">
            <v>13.661099999999999</v>
          </cell>
          <cell r="M436">
            <v>15.0062</v>
          </cell>
          <cell r="N436">
            <v>16.376800000000003</v>
          </cell>
          <cell r="O436">
            <v>16.6553</v>
          </cell>
          <cell r="P436">
            <v>17.374300000000002</v>
          </cell>
          <cell r="Q436">
            <v>18.005100000000002</v>
          </cell>
          <cell r="R436">
            <v>18.7057</v>
          </cell>
        </row>
        <row r="437">
          <cell r="B437" t="str">
            <v>Disopiramida, dosagem</v>
          </cell>
          <cell r="C437">
            <v>0.5</v>
          </cell>
          <cell r="D437" t="str">
            <v>1A</v>
          </cell>
          <cell r="E437">
            <v>34.442999999999998</v>
          </cell>
          <cell r="F437">
            <v>400.09449999999998</v>
          </cell>
          <cell r="G437">
            <v>418.56599999999997</v>
          </cell>
          <cell r="H437">
            <v>441.89281</v>
          </cell>
          <cell r="I437">
            <v>473.28150999999997</v>
          </cell>
          <cell r="J437">
            <v>499.99818999999997</v>
          </cell>
          <cell r="K437">
            <v>528.60645</v>
          </cell>
          <cell r="L437">
            <v>563.49944999999991</v>
          </cell>
          <cell r="M437">
            <v>618.97881999999993</v>
          </cell>
          <cell r="N437">
            <v>675.50648000000001</v>
          </cell>
          <cell r="O437">
            <v>687.01267000000007</v>
          </cell>
          <cell r="P437">
            <v>714.96820999999989</v>
          </cell>
          <cell r="Q437">
            <v>737.44400999999993</v>
          </cell>
          <cell r="R437">
            <v>766.14226999999994</v>
          </cell>
        </row>
        <row r="438">
          <cell r="B438" t="str">
            <v>Dissulfiram, dosagem</v>
          </cell>
          <cell r="C438">
            <v>1</v>
          </cell>
          <cell r="D438" t="str">
            <v>4C</v>
          </cell>
          <cell r="E438">
            <v>63.764000000000003</v>
          </cell>
          <cell r="F438">
            <v>881.28600000000006</v>
          </cell>
          <cell r="G438">
            <v>962.66800000000001</v>
          </cell>
          <cell r="H438">
            <v>1016.8898800000001</v>
          </cell>
          <cell r="I438">
            <v>1089.0574800000002</v>
          </cell>
          <cell r="J438">
            <v>1149.9981200000002</v>
          </cell>
          <cell r="K438">
            <v>1215.7246</v>
          </cell>
          <cell r="L438">
            <v>1295.9485999999999</v>
          </cell>
          <cell r="M438">
            <v>1423.67336</v>
          </cell>
          <cell r="N438">
            <v>1553.7410400000001</v>
          </cell>
          <cell r="O438">
            <v>1579.9931600000002</v>
          </cell>
          <cell r="P438">
            <v>1777.03908</v>
          </cell>
          <cell r="Q438">
            <v>2105.7574800000002</v>
          </cell>
          <cell r="R438">
            <v>2498.4239600000001</v>
          </cell>
        </row>
        <row r="439">
          <cell r="B439" t="str">
            <v>DNCB - teste de contato</v>
          </cell>
          <cell r="C439">
            <v>0.1</v>
          </cell>
          <cell r="D439" t="str">
            <v>1A</v>
          </cell>
          <cell r="E439" t="str">
            <v>3,267</v>
          </cell>
          <cell r="F439">
            <v>38.370499999999993</v>
          </cell>
          <cell r="G439">
            <v>40.253999999999998</v>
          </cell>
          <cell r="H439">
            <v>42.492890000000003</v>
          </cell>
          <cell r="I439">
            <v>45.511189999999999</v>
          </cell>
          <cell r="J439">
            <v>48.102110000000003</v>
          </cell>
          <cell r="K439">
            <v>50.854050000000001</v>
          </cell>
          <cell r="L439">
            <v>54.211049999999993</v>
          </cell>
          <cell r="M439">
            <v>59.548579999999994</v>
          </cell>
          <cell r="N439">
            <v>64.987120000000004</v>
          </cell>
          <cell r="O439">
            <v>66.093230000000005</v>
          </cell>
          <cell r="P439">
            <v>68.859489999999994</v>
          </cell>
          <cell r="Q439">
            <v>71.181690000000003</v>
          </cell>
          <cell r="R439">
            <v>73.951629999999994</v>
          </cell>
        </row>
        <row r="440">
          <cell r="B440" t="str">
            <v>Doação autóloga peri-operatória por hemodiluição normovolêmica</v>
          </cell>
          <cell r="C440">
            <v>1</v>
          </cell>
          <cell r="D440" t="str">
            <v>1C</v>
          </cell>
          <cell r="E440" t="str">
            <v>4,350</v>
          </cell>
          <cell r="F440">
            <v>74.025000000000006</v>
          </cell>
          <cell r="G440">
            <v>83.699999999999989</v>
          </cell>
          <cell r="H440">
            <v>88.114499999999992</v>
          </cell>
          <cell r="I440">
            <v>94.359499999999997</v>
          </cell>
          <cell r="J440">
            <v>100.91549999999999</v>
          </cell>
          <cell r="K440">
            <v>106.68249999999999</v>
          </cell>
          <cell r="L440">
            <v>113.72249999999998</v>
          </cell>
          <cell r="M440">
            <v>124.93899999999999</v>
          </cell>
          <cell r="N440">
            <v>136.35599999999999</v>
          </cell>
          <cell r="O440">
            <v>138.64150000000001</v>
          </cell>
          <cell r="P440">
            <v>148.5745</v>
          </cell>
          <cell r="Q440">
            <v>173.86449999999999</v>
          </cell>
          <cell r="R440">
            <v>191.6515</v>
          </cell>
        </row>
        <row r="441">
          <cell r="B441" t="str">
            <v>Doação autóloga pré-operatória</v>
          </cell>
          <cell r="C441">
            <v>1</v>
          </cell>
          <cell r="D441" t="str">
            <v>1B</v>
          </cell>
          <cell r="E441" t="str">
            <v>28,180</v>
          </cell>
          <cell r="F441">
            <v>340.07</v>
          </cell>
          <cell r="G441">
            <v>359.15999999999997</v>
          </cell>
          <cell r="H441">
            <v>379.04059999999998</v>
          </cell>
          <cell r="I441">
            <v>405.96260000000001</v>
          </cell>
          <cell r="J441">
            <v>429.5394</v>
          </cell>
          <cell r="K441">
            <v>454.10700000000003</v>
          </cell>
          <cell r="L441">
            <v>484.077</v>
          </cell>
          <cell r="M441">
            <v>531.75319999999999</v>
          </cell>
          <cell r="N441">
            <v>580.31479999999999</v>
          </cell>
          <cell r="O441">
            <v>590.18420000000003</v>
          </cell>
          <cell r="P441">
            <v>616.52459999999996</v>
          </cell>
          <cell r="Q441">
            <v>644.39260000000002</v>
          </cell>
          <cell r="R441">
            <v>684.18020000000001</v>
          </cell>
        </row>
        <row r="442">
          <cell r="B442" t="str">
            <v>Dosagem de ferro em tecido hepático</v>
          </cell>
          <cell r="C442">
            <v>0.5</v>
          </cell>
          <cell r="D442" t="str">
            <v>1A</v>
          </cell>
          <cell r="E442">
            <v>47.226999999999997</v>
          </cell>
          <cell r="F442">
            <v>547.1105</v>
          </cell>
          <cell r="G442">
            <v>571.97399999999993</v>
          </cell>
          <cell r="H442">
            <v>603.86608999999999</v>
          </cell>
          <cell r="I442">
            <v>646.76038999999992</v>
          </cell>
          <cell r="J442">
            <v>683.19290999999987</v>
          </cell>
          <cell r="K442">
            <v>722.28404999999998</v>
          </cell>
          <cell r="L442">
            <v>769.96104999999989</v>
          </cell>
          <cell r="M442">
            <v>845.76697999999988</v>
          </cell>
          <cell r="N442">
            <v>923.00472000000002</v>
          </cell>
          <cell r="O442">
            <v>938.72963000000004</v>
          </cell>
          <cell r="P442">
            <v>976.6566899999998</v>
          </cell>
          <cell r="Q442">
            <v>1006.8028899999999</v>
          </cell>
          <cell r="R442">
            <v>1045.9840299999998</v>
          </cell>
        </row>
        <row r="443">
          <cell r="B443" t="str">
            <v>Dosagem de receptor de progesterona ou de estrogênio</v>
          </cell>
          <cell r="C443">
            <v>0.5</v>
          </cell>
          <cell r="D443" t="str">
            <v>1A</v>
          </cell>
          <cell r="E443" t="str">
            <v>18,710</v>
          </cell>
          <cell r="F443">
            <v>219.16500000000002</v>
          </cell>
          <cell r="G443">
            <v>229.77</v>
          </cell>
          <cell r="H443">
            <v>242.5557</v>
          </cell>
          <cell r="I443">
            <v>259.78470000000004</v>
          </cell>
          <cell r="J443">
            <v>274.54430000000002</v>
          </cell>
          <cell r="K443">
            <v>290.25150000000002</v>
          </cell>
          <cell r="L443">
            <v>309.41149999999999</v>
          </cell>
          <cell r="M443">
            <v>339.87539999999996</v>
          </cell>
          <cell r="N443">
            <v>370.91559999999998</v>
          </cell>
          <cell r="O443">
            <v>377.22990000000004</v>
          </cell>
          <cell r="P443">
            <v>392.91370000000001</v>
          </cell>
          <cell r="Q443">
            <v>405.94970000000006</v>
          </cell>
          <cell r="R443">
            <v>421.74690000000004</v>
          </cell>
        </row>
        <row r="444">
          <cell r="B444" t="str">
            <v>Dosagem fecal de calprotectina</v>
          </cell>
          <cell r="C444">
            <v>1</v>
          </cell>
          <cell r="D444" t="str">
            <v>1A</v>
          </cell>
          <cell r="E444">
            <v>17.690000000000001</v>
          </cell>
          <cell r="F444">
            <v>211.435</v>
          </cell>
          <cell r="G444">
            <v>222.78000000000003</v>
          </cell>
          <cell r="H444">
            <v>235.13230000000001</v>
          </cell>
          <cell r="I444">
            <v>251.83330000000004</v>
          </cell>
          <cell r="J444">
            <v>266.35770000000002</v>
          </cell>
          <cell r="K444">
            <v>281.59350000000001</v>
          </cell>
          <cell r="L444">
            <v>300.18349999999998</v>
          </cell>
          <cell r="M444">
            <v>329.74060000000003</v>
          </cell>
          <cell r="N444">
            <v>359.85840000000002</v>
          </cell>
          <cell r="O444">
            <v>365.97610000000009</v>
          </cell>
          <cell r="P444">
            <v>381.95429999999999</v>
          </cell>
          <cell r="Q444">
            <v>396.18830000000003</v>
          </cell>
          <cell r="R444">
            <v>411.60410000000002</v>
          </cell>
        </row>
        <row r="445">
          <cell r="B445" t="str">
            <v>Dosagem quantitativa de ácidos graxos de cadeia muito longa  para o diagnóstico de EIM</v>
          </cell>
          <cell r="C445">
            <v>1</v>
          </cell>
          <cell r="D445" t="str">
            <v>1A</v>
          </cell>
          <cell r="E445" t="str">
            <v>208,330</v>
          </cell>
          <cell r="F445">
            <v>2403.7950000000001</v>
          </cell>
          <cell r="G445">
            <v>2510.46</v>
          </cell>
          <cell r="H445">
            <v>2650.5411000000004</v>
          </cell>
          <cell r="I445">
            <v>2838.8181000000004</v>
          </cell>
          <cell r="J445">
            <v>2998.2289000000005</v>
          </cell>
          <cell r="K445">
            <v>3169.7895000000003</v>
          </cell>
          <cell r="L445">
            <v>3379.0194999999999</v>
          </cell>
          <cell r="M445">
            <v>3711.6941999999999</v>
          </cell>
          <cell r="N445">
            <v>4050.6488000000004</v>
          </cell>
          <cell r="O445">
            <v>4119.6777000000002</v>
          </cell>
          <cell r="P445">
            <v>4284.3550999999998</v>
          </cell>
          <cell r="Q445">
            <v>4412.9731000000002</v>
          </cell>
          <cell r="R445">
            <v>4584.7137000000002</v>
          </cell>
        </row>
        <row r="446">
          <cell r="B446" t="str">
            <v>Dosagem quantitativa de ácidos orgânicos para o diagnóstico de erros inatos do metabolismo (perfil de ácidos orgânicos numa amostra)</v>
          </cell>
          <cell r="C446">
            <v>1</v>
          </cell>
          <cell r="D446" t="str">
            <v>2B</v>
          </cell>
          <cell r="E446" t="str">
            <v>150,000</v>
          </cell>
          <cell r="F446">
            <v>1767</v>
          </cell>
          <cell r="G446">
            <v>1856.5</v>
          </cell>
          <cell r="H446">
            <v>1960.5</v>
          </cell>
          <cell r="I446">
            <v>2099.7399999999998</v>
          </cell>
          <cell r="J446">
            <v>2217.3200000000002</v>
          </cell>
          <cell r="K446">
            <v>2344.1799999999998</v>
          </cell>
          <cell r="L446">
            <v>2498.9</v>
          </cell>
          <cell r="M446">
            <v>2744.9699999999993</v>
          </cell>
          <cell r="N446">
            <v>2995.65</v>
          </cell>
          <cell r="O446">
            <v>3046.65</v>
          </cell>
          <cell r="P446">
            <v>3175.14</v>
          </cell>
          <cell r="Q446">
            <v>3327.93</v>
          </cell>
          <cell r="R446">
            <v>3508.4</v>
          </cell>
        </row>
        <row r="447">
          <cell r="B447" t="str">
            <v>Dosagem quantitativa de aminoácidos para o diagnóstico de erros inatos do metabolismo (perfil de aminoácidos numa amostra)</v>
          </cell>
          <cell r="C447">
            <v>1</v>
          </cell>
          <cell r="D447" t="str">
            <v>2B</v>
          </cell>
          <cell r="E447" t="str">
            <v>125,000</v>
          </cell>
          <cell r="F447">
            <v>1479.5</v>
          </cell>
          <cell r="G447">
            <v>1556.5</v>
          </cell>
          <cell r="H447">
            <v>1643.75</v>
          </cell>
          <cell r="I447">
            <v>1760.49</v>
          </cell>
          <cell r="J447">
            <v>1859.07</v>
          </cell>
          <cell r="K447">
            <v>1965.43</v>
          </cell>
          <cell r="L447">
            <v>2095.1499999999996</v>
          </cell>
          <cell r="M447">
            <v>2301.4699999999998</v>
          </cell>
          <cell r="N447">
            <v>2511.65</v>
          </cell>
          <cell r="O447">
            <v>2554.4</v>
          </cell>
          <cell r="P447">
            <v>2663.39</v>
          </cell>
          <cell r="Q447">
            <v>2801.18</v>
          </cell>
          <cell r="R447">
            <v>2961.15</v>
          </cell>
        </row>
        <row r="448">
          <cell r="B448" t="str">
            <v>Dosagem quantitativa de carnitina e perfil de acilcarnitina, para o diagnóstico de erros inatos do metabolismo</v>
          </cell>
          <cell r="C448">
            <v>1</v>
          </cell>
          <cell r="D448" t="str">
            <v>1A</v>
          </cell>
          <cell r="E448" t="str">
            <v>166,670</v>
          </cell>
          <cell r="F448">
            <v>1924.7049999999999</v>
          </cell>
          <cell r="G448">
            <v>2010.54</v>
          </cell>
          <cell r="H448">
            <v>2122.7088999999996</v>
          </cell>
          <cell r="I448">
            <v>2273.4919</v>
          </cell>
          <cell r="J448">
            <v>2401.2410999999997</v>
          </cell>
          <cell r="K448">
            <v>2538.6405</v>
          </cell>
          <cell r="L448">
            <v>2706.2104999999992</v>
          </cell>
          <cell r="M448">
            <v>2972.6457999999998</v>
          </cell>
          <cell r="N448">
            <v>3244.1111999999998</v>
          </cell>
          <cell r="O448">
            <v>3299.3923</v>
          </cell>
          <cell r="P448">
            <v>3431.5748999999996</v>
          </cell>
          <cell r="Q448">
            <v>3535.1968999999999</v>
          </cell>
          <cell r="R448">
            <v>3672.7762999999995</v>
          </cell>
        </row>
        <row r="449">
          <cell r="B449" t="str">
            <v>Dosagem quantitativa de metabólitos na urina e/ou sangue para o diagnóstico de erros inatos do metabolismo (cada)</v>
          </cell>
          <cell r="C449">
            <v>1</v>
          </cell>
          <cell r="D449" t="str">
            <v>2B</v>
          </cell>
          <cell r="E449" t="str">
            <v>83,330</v>
          </cell>
          <cell r="F449">
            <v>1000.295</v>
          </cell>
          <cell r="G449">
            <v>1056.46</v>
          </cell>
          <cell r="H449">
            <v>1115.7910999999999</v>
          </cell>
          <cell r="I449">
            <v>1195.0281</v>
          </cell>
          <cell r="J449">
            <v>1261.9388999999999</v>
          </cell>
          <cell r="K449">
            <v>1334.1295</v>
          </cell>
          <cell r="L449">
            <v>1422.1795</v>
          </cell>
          <cell r="M449">
            <v>1562.2441999999999</v>
          </cell>
          <cell r="N449">
            <v>1704.9187999999999</v>
          </cell>
          <cell r="O449">
            <v>1733.9177000000002</v>
          </cell>
          <cell r="P449">
            <v>1810.4050999999999</v>
          </cell>
          <cell r="Q449">
            <v>1923.1931</v>
          </cell>
          <cell r="R449">
            <v>2048.9937</v>
          </cell>
        </row>
        <row r="450">
          <cell r="B450" t="str">
            <v>Dosagem quantitativa de metabólitos por cromatografia / espectrometria de massa  (CG/MS ou HPLC/MS ) para o diagnóstico de EIM</v>
          </cell>
          <cell r="C450">
            <v>1</v>
          </cell>
          <cell r="D450" t="str">
            <v>1A</v>
          </cell>
          <cell r="E450" t="str">
            <v>191,670</v>
          </cell>
          <cell r="F450">
            <v>2212.2049999999999</v>
          </cell>
          <cell r="G450">
            <v>2310.54</v>
          </cell>
          <cell r="H450">
            <v>2439.4588999999996</v>
          </cell>
          <cell r="I450">
            <v>2612.7419</v>
          </cell>
          <cell r="J450">
            <v>2759.4911000000002</v>
          </cell>
          <cell r="K450">
            <v>2917.3905</v>
          </cell>
          <cell r="L450">
            <v>3109.9604999999992</v>
          </cell>
          <cell r="M450">
            <v>3416.1457999999993</v>
          </cell>
          <cell r="N450">
            <v>3728.1111999999998</v>
          </cell>
          <cell r="O450">
            <v>3791.6423</v>
          </cell>
          <cell r="P450">
            <v>3943.3248999999996</v>
          </cell>
          <cell r="Q450">
            <v>4061.9468999999999</v>
          </cell>
          <cell r="R450">
            <v>4220.0262999999995</v>
          </cell>
        </row>
        <row r="451">
          <cell r="B451" t="str">
            <v>Dosagem quantitativa de metabólitos por espectrometria de massa ou espectrometria de massa em TANDEM (MS OU MS/MS) para o diagnóstico de EIM</v>
          </cell>
          <cell r="C451">
            <v>1</v>
          </cell>
          <cell r="D451" t="str">
            <v>1A</v>
          </cell>
          <cell r="E451" t="str">
            <v>191,670</v>
          </cell>
          <cell r="F451">
            <v>2212.2049999999999</v>
          </cell>
          <cell r="G451">
            <v>2310.54</v>
          </cell>
          <cell r="H451">
            <v>2439.4588999999996</v>
          </cell>
          <cell r="I451">
            <v>2612.7419</v>
          </cell>
          <cell r="J451">
            <v>2759.4911000000002</v>
          </cell>
          <cell r="K451">
            <v>2917.3905</v>
          </cell>
          <cell r="L451">
            <v>3109.9604999999992</v>
          </cell>
          <cell r="M451">
            <v>3416.1457999999993</v>
          </cell>
          <cell r="N451">
            <v>3728.1111999999998</v>
          </cell>
          <cell r="O451">
            <v>3791.6423</v>
          </cell>
          <cell r="P451">
            <v>3943.3248999999996</v>
          </cell>
          <cell r="Q451">
            <v>4061.9468999999999</v>
          </cell>
          <cell r="R451">
            <v>4220.0262999999995</v>
          </cell>
        </row>
        <row r="452">
          <cell r="B452" t="str">
            <v>Dosagem, de p2PSA</v>
          </cell>
          <cell r="C452">
            <v>1</v>
          </cell>
          <cell r="D452" t="str">
            <v>1A</v>
          </cell>
          <cell r="E452">
            <v>30.605</v>
          </cell>
          <cell r="F452">
            <v>359.95749999999998</v>
          </cell>
          <cell r="G452">
            <v>377.76</v>
          </cell>
          <cell r="H452">
            <v>398.76535000000001</v>
          </cell>
          <cell r="I452">
            <v>427.08985000000001</v>
          </cell>
          <cell r="J452">
            <v>451.42965000000004</v>
          </cell>
          <cell r="K452">
            <v>477.25574999999998</v>
          </cell>
          <cell r="L452">
            <v>508.76074999999997</v>
          </cell>
          <cell r="M452">
            <v>558.85269999999991</v>
          </cell>
          <cell r="N452">
            <v>609.89279999999997</v>
          </cell>
          <cell r="O452">
            <v>620.27245000000005</v>
          </cell>
          <cell r="P452">
            <v>646.32434999999998</v>
          </cell>
          <cell r="Q452">
            <v>668.30735000000004</v>
          </cell>
          <cell r="R452">
            <v>694.31344999999999</v>
          </cell>
        </row>
        <row r="453">
          <cell r="B453" t="str">
            <v>Doxepina, dosagem</v>
          </cell>
          <cell r="C453">
            <v>0.25</v>
          </cell>
          <cell r="D453" t="str">
            <v>1A</v>
          </cell>
          <cell r="E453">
            <v>17.300999999999998</v>
          </cell>
          <cell r="F453">
            <v>200.96149999999997</v>
          </cell>
          <cell r="G453">
            <v>210.23699999999997</v>
          </cell>
          <cell r="H453">
            <v>221.95366999999999</v>
          </cell>
          <cell r="I453">
            <v>237.71956999999998</v>
          </cell>
          <cell r="J453">
            <v>251.13832999999997</v>
          </cell>
          <cell r="K453">
            <v>265.50764999999996</v>
          </cell>
          <cell r="L453">
            <v>283.03364999999997</v>
          </cell>
          <cell r="M453">
            <v>310.89973999999995</v>
          </cell>
          <cell r="N453">
            <v>339.29235999999997</v>
          </cell>
          <cell r="O453">
            <v>345.07168999999999</v>
          </cell>
          <cell r="P453">
            <v>359.11146999999994</v>
          </cell>
          <cell r="Q453">
            <v>370.39706999999999</v>
          </cell>
          <cell r="R453">
            <v>384.81138999999996</v>
          </cell>
        </row>
        <row r="454">
          <cell r="B454" t="str">
            <v>Drogas (imunossupressora, anticonvulsivante, digitálico, etc.) cada, dosagem</v>
          </cell>
          <cell r="C454">
            <v>0.1</v>
          </cell>
          <cell r="D454" t="str">
            <v>1A</v>
          </cell>
          <cell r="E454" t="str">
            <v>3,267</v>
          </cell>
          <cell r="F454">
            <v>38.370499999999993</v>
          </cell>
          <cell r="G454">
            <v>40.253999999999998</v>
          </cell>
          <cell r="H454">
            <v>42.492890000000003</v>
          </cell>
          <cell r="I454">
            <v>45.511189999999999</v>
          </cell>
          <cell r="J454">
            <v>48.102110000000003</v>
          </cell>
          <cell r="K454">
            <v>50.854050000000001</v>
          </cell>
          <cell r="L454">
            <v>54.211049999999993</v>
          </cell>
          <cell r="M454">
            <v>59.548579999999994</v>
          </cell>
          <cell r="N454">
            <v>64.987120000000004</v>
          </cell>
          <cell r="O454">
            <v>66.093230000000005</v>
          </cell>
          <cell r="P454">
            <v>68.859489999999994</v>
          </cell>
          <cell r="Q454">
            <v>71.181690000000003</v>
          </cell>
          <cell r="R454">
            <v>73.951629999999994</v>
          </cell>
        </row>
        <row r="455">
          <cell r="B455" t="str">
            <v>Echovírus (painel) sorologia para</v>
          </cell>
          <cell r="C455">
            <v>0.25</v>
          </cell>
          <cell r="D455" t="str">
            <v>1A</v>
          </cell>
          <cell r="E455" t="str">
            <v>7,497</v>
          </cell>
          <cell r="F455">
            <v>88.215499999999992</v>
          </cell>
          <cell r="G455">
            <v>92.588999999999999</v>
          </cell>
          <cell r="H455">
            <v>97.736989999999992</v>
          </cell>
          <cell r="I455">
            <v>104.67928999999999</v>
          </cell>
          <cell r="J455">
            <v>110.64701000000001</v>
          </cell>
          <cell r="K455">
            <v>116.97704999999999</v>
          </cell>
          <cell r="L455">
            <v>124.69904999999999</v>
          </cell>
          <cell r="M455">
            <v>136.97677999999996</v>
          </cell>
          <cell r="N455">
            <v>149.48692</v>
          </cell>
          <cell r="O455">
            <v>152.03093000000001</v>
          </cell>
          <cell r="P455">
            <v>158.42358999999999</v>
          </cell>
          <cell r="Q455">
            <v>163.82679000000002</v>
          </cell>
          <cell r="R455">
            <v>170.20183</v>
          </cell>
        </row>
        <row r="456">
          <cell r="B456" t="str">
            <v>Efexor, dosagem</v>
          </cell>
          <cell r="C456">
            <v>0.5</v>
          </cell>
          <cell r="D456" t="str">
            <v>1A</v>
          </cell>
          <cell r="E456">
            <v>51.325000000000003</v>
          </cell>
          <cell r="F456">
            <v>594.23750000000007</v>
          </cell>
          <cell r="G456">
            <v>621.15000000000009</v>
          </cell>
          <cell r="H456">
            <v>655.78775000000007</v>
          </cell>
          <cell r="I456">
            <v>702.37025000000006</v>
          </cell>
          <cell r="J456">
            <v>741.91724999999997</v>
          </cell>
          <cell r="K456">
            <v>784.36874999999998</v>
          </cell>
          <cell r="L456">
            <v>836.14374999999995</v>
          </cell>
          <cell r="M456">
            <v>918.46550000000002</v>
          </cell>
          <cell r="N456">
            <v>1002.3420000000001</v>
          </cell>
          <cell r="O456">
            <v>1019.4192500000001</v>
          </cell>
          <cell r="P456">
            <v>1060.5427500000001</v>
          </cell>
          <cell r="Q456">
            <v>1093.1477500000001</v>
          </cell>
          <cell r="R456">
            <v>1135.6892500000001</v>
          </cell>
        </row>
        <row r="457">
          <cell r="B457" t="str">
            <v>Eletroferese de proteínas</v>
          </cell>
          <cell r="C457">
            <v>0.1</v>
          </cell>
          <cell r="D457" t="str">
            <v>1A</v>
          </cell>
          <cell r="E457" t="str">
            <v>1,764</v>
          </cell>
          <cell r="F457">
            <v>21.086000000000002</v>
          </cell>
          <cell r="G457">
            <v>22.218</v>
          </cell>
          <cell r="H457">
            <v>23.44988</v>
          </cell>
          <cell r="I457">
            <v>25.115480000000002</v>
          </cell>
          <cell r="J457">
            <v>26.564120000000003</v>
          </cell>
          <cell r="K457">
            <v>28.083600000000004</v>
          </cell>
          <cell r="L457">
            <v>29.9376</v>
          </cell>
          <cell r="M457">
            <v>32.885359999999999</v>
          </cell>
          <cell r="N457">
            <v>35.889040000000001</v>
          </cell>
          <cell r="O457">
            <v>36.499160000000003</v>
          </cell>
          <cell r="P457">
            <v>38.09308</v>
          </cell>
          <cell r="Q457">
            <v>39.513480000000001</v>
          </cell>
          <cell r="R457">
            <v>41.050959999999996</v>
          </cell>
        </row>
        <row r="458">
          <cell r="B458" t="str">
            <v>Eletroforese de glicoproteínas</v>
          </cell>
          <cell r="C458">
            <v>0.1</v>
          </cell>
          <cell r="D458" t="str">
            <v>1A</v>
          </cell>
          <cell r="E458" t="str">
            <v>1,764</v>
          </cell>
          <cell r="F458">
            <v>21.086000000000002</v>
          </cell>
          <cell r="G458">
            <v>22.218</v>
          </cell>
          <cell r="H458">
            <v>23.44988</v>
          </cell>
          <cell r="I458">
            <v>25.115480000000002</v>
          </cell>
          <cell r="J458">
            <v>26.564120000000003</v>
          </cell>
          <cell r="K458">
            <v>28.083600000000004</v>
          </cell>
          <cell r="L458">
            <v>29.9376</v>
          </cell>
          <cell r="M458">
            <v>32.885359999999999</v>
          </cell>
          <cell r="N458">
            <v>35.889040000000001</v>
          </cell>
          <cell r="O458">
            <v>36.499160000000003</v>
          </cell>
          <cell r="P458">
            <v>38.09308</v>
          </cell>
          <cell r="Q458">
            <v>39.513480000000001</v>
          </cell>
          <cell r="R458">
            <v>41.050959999999996</v>
          </cell>
        </row>
        <row r="459">
          <cell r="B459" t="str">
            <v>Eletroforese de hemoglobina por componente hemoterápico</v>
          </cell>
          <cell r="C459">
            <v>0.1</v>
          </cell>
          <cell r="D459" t="str">
            <v>1A</v>
          </cell>
          <cell r="E459" t="str">
            <v>0,580</v>
          </cell>
          <cell r="F459">
            <v>7.47</v>
          </cell>
          <cell r="G459">
            <v>8.01</v>
          </cell>
          <cell r="H459">
            <v>8.448599999999999</v>
          </cell>
          <cell r="I459">
            <v>9.0486000000000004</v>
          </cell>
          <cell r="J459">
            <v>9.5973999999999986</v>
          </cell>
          <cell r="K459">
            <v>10.145999999999999</v>
          </cell>
          <cell r="L459">
            <v>10.815999999999999</v>
          </cell>
          <cell r="M459">
            <v>11.8812</v>
          </cell>
          <cell r="N459">
            <v>12.966799999999999</v>
          </cell>
          <cell r="O459">
            <v>13.186199999999999</v>
          </cell>
          <cell r="P459">
            <v>13.856599999999998</v>
          </cell>
          <cell r="Q459">
            <v>14.566599999999999</v>
          </cell>
          <cell r="R459">
            <v>15.133199999999999</v>
          </cell>
        </row>
        <row r="460">
          <cell r="B460" t="str">
            <v>Eletroforese de lipoproteínas</v>
          </cell>
          <cell r="C460">
            <v>0.1</v>
          </cell>
          <cell r="D460" t="str">
            <v>1A</v>
          </cell>
          <cell r="E460" t="str">
            <v>1,764</v>
          </cell>
          <cell r="F460">
            <v>21.086000000000002</v>
          </cell>
          <cell r="G460">
            <v>22.218</v>
          </cell>
          <cell r="H460">
            <v>23.44988</v>
          </cell>
          <cell r="I460">
            <v>25.115480000000002</v>
          </cell>
          <cell r="J460">
            <v>26.564120000000003</v>
          </cell>
          <cell r="K460">
            <v>28.083600000000004</v>
          </cell>
          <cell r="L460">
            <v>29.9376</v>
          </cell>
          <cell r="M460">
            <v>32.885359999999999</v>
          </cell>
          <cell r="N460">
            <v>35.889040000000001</v>
          </cell>
          <cell r="O460">
            <v>36.499160000000003</v>
          </cell>
          <cell r="P460">
            <v>38.09308</v>
          </cell>
          <cell r="Q460">
            <v>39.513480000000001</v>
          </cell>
          <cell r="R460">
            <v>41.050959999999996</v>
          </cell>
        </row>
        <row r="461">
          <cell r="B461" t="str">
            <v>Eletroforese de proteínas de alta resolução</v>
          </cell>
          <cell r="C461">
            <v>0.1</v>
          </cell>
          <cell r="D461" t="str">
            <v>1A</v>
          </cell>
          <cell r="E461" t="str">
            <v>3,267</v>
          </cell>
          <cell r="F461">
            <v>38.370499999999993</v>
          </cell>
          <cell r="G461">
            <v>40.253999999999998</v>
          </cell>
          <cell r="H461">
            <v>42.492890000000003</v>
          </cell>
          <cell r="I461">
            <v>45.511189999999999</v>
          </cell>
          <cell r="J461">
            <v>48.102110000000003</v>
          </cell>
          <cell r="K461">
            <v>50.854050000000001</v>
          </cell>
          <cell r="L461">
            <v>54.211049999999993</v>
          </cell>
          <cell r="M461">
            <v>59.548579999999994</v>
          </cell>
          <cell r="N461">
            <v>64.987120000000004</v>
          </cell>
          <cell r="O461">
            <v>66.093230000000005</v>
          </cell>
          <cell r="P461">
            <v>68.859489999999994</v>
          </cell>
          <cell r="Q461">
            <v>71.181690000000003</v>
          </cell>
          <cell r="R461">
            <v>73.951629999999994</v>
          </cell>
        </row>
        <row r="462">
          <cell r="B462" t="str">
            <v>Eletroforese de proteínas no líquor, com concentração</v>
          </cell>
          <cell r="C462">
            <v>0.04</v>
          </cell>
          <cell r="D462" t="str">
            <v>1A</v>
          </cell>
          <cell r="E462" t="str">
            <v>2,250</v>
          </cell>
          <cell r="F462">
            <v>26.195</v>
          </cell>
          <cell r="G462">
            <v>27.42</v>
          </cell>
          <cell r="H462">
            <v>28.947500000000002</v>
          </cell>
          <cell r="I462">
            <v>31.003699999999998</v>
          </cell>
          <cell r="J462">
            <v>32.756900000000002</v>
          </cell>
          <cell r="K462">
            <v>34.631099999999996</v>
          </cell>
          <cell r="L462">
            <v>36.917099999999998</v>
          </cell>
          <cell r="M462">
            <v>40.5518</v>
          </cell>
          <cell r="N462">
            <v>44.255200000000002</v>
          </cell>
          <cell r="O462">
            <v>45.008900000000004</v>
          </cell>
          <cell r="P462">
            <v>46.851099999999995</v>
          </cell>
          <cell r="Q462">
            <v>48.3459</v>
          </cell>
          <cell r="R462">
            <v>50.2273</v>
          </cell>
        </row>
        <row r="463">
          <cell r="B463" t="str">
            <v>Eletroforese de proteínas urinárias, com concentração</v>
          </cell>
          <cell r="C463">
            <v>0.04</v>
          </cell>
          <cell r="D463" t="str">
            <v>1A</v>
          </cell>
          <cell r="E463" t="str">
            <v>2,250</v>
          </cell>
          <cell r="F463">
            <v>26.195</v>
          </cell>
          <cell r="G463">
            <v>27.42</v>
          </cell>
          <cell r="H463">
            <v>28.947500000000002</v>
          </cell>
          <cell r="I463">
            <v>31.003699999999998</v>
          </cell>
          <cell r="J463">
            <v>32.756900000000002</v>
          </cell>
          <cell r="K463">
            <v>34.631099999999996</v>
          </cell>
          <cell r="L463">
            <v>36.917099999999998</v>
          </cell>
          <cell r="M463">
            <v>40.5518</v>
          </cell>
          <cell r="N463">
            <v>44.255200000000002</v>
          </cell>
          <cell r="O463">
            <v>45.008900000000004</v>
          </cell>
          <cell r="P463">
            <v>46.851099999999995</v>
          </cell>
          <cell r="Q463">
            <v>48.3459</v>
          </cell>
          <cell r="R463">
            <v>50.2273</v>
          </cell>
        </row>
        <row r="464">
          <cell r="B464" t="str">
            <v>Eletroforese ou cromatografia (papel ou camada delgada) para identificação de aminoácidos ou glicídios ou oligossacarídios ou sialoligossacarídios glicosaminoglicanos ou outros compostos para detecção de erros inatos do metabolismo (cada)</v>
          </cell>
          <cell r="C464">
            <v>1</v>
          </cell>
          <cell r="D464" t="str">
            <v>1A</v>
          </cell>
          <cell r="E464" t="str">
            <v>29,170</v>
          </cell>
          <cell r="F464">
            <v>343.45500000000004</v>
          </cell>
          <cell r="G464">
            <v>360.54</v>
          </cell>
          <cell r="H464">
            <v>380.58390000000003</v>
          </cell>
          <cell r="I464">
            <v>407.61689999999999</v>
          </cell>
          <cell r="J464">
            <v>430.86610000000002</v>
          </cell>
          <cell r="K464">
            <v>455.51550000000003</v>
          </cell>
          <cell r="L464">
            <v>485.58549999999997</v>
          </cell>
          <cell r="M464">
            <v>533.39579999999989</v>
          </cell>
          <cell r="N464">
            <v>582.11120000000005</v>
          </cell>
          <cell r="O464">
            <v>592.01730000000009</v>
          </cell>
          <cell r="P464">
            <v>616.94990000000007</v>
          </cell>
          <cell r="Q464">
            <v>638.07190000000003</v>
          </cell>
          <cell r="R464">
            <v>662.90130000000011</v>
          </cell>
        </row>
        <row r="465">
          <cell r="B465" t="str">
            <v>Enolase, dosagem</v>
          </cell>
          <cell r="C465">
            <v>0.25</v>
          </cell>
          <cell r="D465" t="str">
            <v>1A</v>
          </cell>
          <cell r="E465" t="str">
            <v>4,797</v>
          </cell>
          <cell r="F465">
            <v>57.165499999999994</v>
          </cell>
          <cell r="G465">
            <v>60.188999999999993</v>
          </cell>
          <cell r="H465">
            <v>63.527989999999996</v>
          </cell>
          <cell r="I465">
            <v>68.040289999999985</v>
          </cell>
          <cell r="J465">
            <v>71.956010000000006</v>
          </cell>
          <cell r="K465">
            <v>76.07204999999999</v>
          </cell>
          <cell r="L465">
            <v>81.094049999999996</v>
          </cell>
          <cell r="M465">
            <v>89.078779999999995</v>
          </cell>
          <cell r="N465">
            <v>97.214919999999992</v>
          </cell>
          <cell r="O465">
            <v>98.867930000000001</v>
          </cell>
          <cell r="P465">
            <v>103.15458999999998</v>
          </cell>
          <cell r="Q465">
            <v>106.93778999999999</v>
          </cell>
          <cell r="R465">
            <v>111.09882999999999</v>
          </cell>
        </row>
        <row r="466">
          <cell r="B466" t="str">
            <v>Ensaio para dosagem da liberação de interferon gama</v>
          </cell>
          <cell r="C466">
            <v>1</v>
          </cell>
          <cell r="D466" t="str">
            <v>1A</v>
          </cell>
          <cell r="E466">
            <v>26.34</v>
          </cell>
          <cell r="F466">
            <v>310.91000000000003</v>
          </cell>
          <cell r="G466">
            <v>326.58</v>
          </cell>
          <cell r="H466">
            <v>344.7278</v>
          </cell>
          <cell r="I466">
            <v>369.21379999999999</v>
          </cell>
          <cell r="J466">
            <v>390.31220000000002</v>
          </cell>
          <cell r="K466">
            <v>412.64099999999996</v>
          </cell>
          <cell r="L466">
            <v>439.88099999999997</v>
          </cell>
          <cell r="M466">
            <v>483.19159999999999</v>
          </cell>
          <cell r="N466">
            <v>527.32240000000002</v>
          </cell>
          <cell r="O466">
            <v>536.29459999999995</v>
          </cell>
          <cell r="P466">
            <v>559.01980000000003</v>
          </cell>
          <cell r="Q466">
            <v>578.44380000000001</v>
          </cell>
          <cell r="R466">
            <v>600.95259999999996</v>
          </cell>
        </row>
        <row r="467">
          <cell r="B467" t="str">
            <v>Ensaios enzimáticos em células cultivadas para diagnóstico de EIM, incluindo preparo do material, dosagem de proteína e enzima de referência (cada)</v>
          </cell>
          <cell r="C467">
            <v>1</v>
          </cell>
          <cell r="D467" t="str">
            <v>2B</v>
          </cell>
          <cell r="E467" t="str">
            <v>125,000</v>
          </cell>
          <cell r="F467">
            <v>1479.5</v>
          </cell>
          <cell r="G467">
            <v>1556.5</v>
          </cell>
          <cell r="H467">
            <v>1643.75</v>
          </cell>
          <cell r="I467">
            <v>1760.49</v>
          </cell>
          <cell r="J467">
            <v>1859.07</v>
          </cell>
          <cell r="K467">
            <v>1965.43</v>
          </cell>
          <cell r="L467">
            <v>2095.1499999999996</v>
          </cell>
          <cell r="M467">
            <v>2301.4699999999998</v>
          </cell>
          <cell r="N467">
            <v>2511.65</v>
          </cell>
          <cell r="O467">
            <v>2554.4</v>
          </cell>
          <cell r="P467">
            <v>2663.39</v>
          </cell>
          <cell r="Q467">
            <v>2801.18</v>
          </cell>
          <cell r="R467">
            <v>2961.15</v>
          </cell>
        </row>
        <row r="468">
          <cell r="B468" t="str">
            <v>Ensaios enzimáticos em leucócitos, eritrócitos ou tecidos para diagnóstico de EIM, incluindo preparo do material, dosagem de proteína e enzima de referência (cada)</v>
          </cell>
          <cell r="C468">
            <v>1</v>
          </cell>
          <cell r="D468" t="str">
            <v>2B</v>
          </cell>
          <cell r="E468" t="str">
            <v>108,330</v>
          </cell>
          <cell r="F468">
            <v>1287.7950000000001</v>
          </cell>
          <cell r="G468">
            <v>1356.46</v>
          </cell>
          <cell r="H468">
            <v>1432.5410999999999</v>
          </cell>
          <cell r="I468">
            <v>1534.2781</v>
          </cell>
          <cell r="J468">
            <v>1620.1888999999999</v>
          </cell>
          <cell r="K468">
            <v>1712.8795</v>
          </cell>
          <cell r="L468">
            <v>1825.9295</v>
          </cell>
          <cell r="M468">
            <v>2005.7441999999999</v>
          </cell>
          <cell r="N468">
            <v>2188.9187999999999</v>
          </cell>
          <cell r="O468">
            <v>2226.1677000000004</v>
          </cell>
          <cell r="P468">
            <v>2322.1550999999995</v>
          </cell>
          <cell r="Q468">
            <v>2449.9431</v>
          </cell>
          <cell r="R468">
            <v>2596.2437</v>
          </cell>
        </row>
        <row r="469">
          <cell r="B469" t="str">
            <v>Ensaios enzimáticos no plasma para diagnóstico de EIM, incluindo enzima de referência (cada)</v>
          </cell>
          <cell r="C469">
            <v>1</v>
          </cell>
          <cell r="D469" t="str">
            <v>2B</v>
          </cell>
          <cell r="E469" t="str">
            <v>108,330</v>
          </cell>
          <cell r="F469">
            <v>1287.7950000000001</v>
          </cell>
          <cell r="G469">
            <v>1356.46</v>
          </cell>
          <cell r="H469">
            <v>1432.5410999999999</v>
          </cell>
          <cell r="I469">
            <v>1534.2781</v>
          </cell>
          <cell r="J469">
            <v>1620.1888999999999</v>
          </cell>
          <cell r="K469">
            <v>1712.8795</v>
          </cell>
          <cell r="L469">
            <v>1825.9295</v>
          </cell>
          <cell r="M469">
            <v>2005.7441999999999</v>
          </cell>
          <cell r="N469">
            <v>2188.9187999999999</v>
          </cell>
          <cell r="O469">
            <v>2226.1677000000004</v>
          </cell>
          <cell r="P469">
            <v>2322.1550999999995</v>
          </cell>
          <cell r="Q469">
            <v>2449.9431</v>
          </cell>
          <cell r="R469">
            <v>2596.2437</v>
          </cell>
        </row>
        <row r="470">
          <cell r="B470" t="str">
            <v>Enzima conversora da angiotensina (ECA), dosagem</v>
          </cell>
          <cell r="C470">
            <v>0.1</v>
          </cell>
          <cell r="D470" t="str">
            <v>1A</v>
          </cell>
          <cell r="E470" t="str">
            <v>5,330</v>
          </cell>
          <cell r="F470">
            <v>62.094999999999999</v>
          </cell>
          <cell r="G470">
            <v>65.010000000000005</v>
          </cell>
          <cell r="H470">
            <v>68.631099999999989</v>
          </cell>
          <cell r="I470">
            <v>73.506100000000004</v>
          </cell>
          <cell r="J470">
            <v>77.664900000000003</v>
          </cell>
          <cell r="K470">
            <v>82.108499999999992</v>
          </cell>
          <cell r="L470">
            <v>87.528499999999994</v>
          </cell>
          <cell r="M470">
            <v>96.146199999999993</v>
          </cell>
          <cell r="N470">
            <v>104.9268</v>
          </cell>
          <cell r="O470">
            <v>106.71370000000002</v>
          </cell>
          <cell r="P470">
            <v>111.08909999999999</v>
          </cell>
          <cell r="Q470">
            <v>114.6491</v>
          </cell>
          <cell r="R470">
            <v>119.11070000000001</v>
          </cell>
        </row>
        <row r="471">
          <cell r="B471" t="str">
            <v>Enzimas  eritrocitárias,  (adenilatoquinase,  desidrogenase láctica,  fosfofructoquinase,  fosfoglicerato quinase, gliceraldeído, 3  - fosfato   desidrogenase, glicose  fosfato isomerase,  glicose 6 - fosfato desidrogenase, glutation peroxidase, glutation), pesquisa e/ou dosagem</v>
          </cell>
          <cell r="C471">
            <v>0.1</v>
          </cell>
          <cell r="D471" t="str">
            <v>1A</v>
          </cell>
          <cell r="E471" t="str">
            <v>1,350</v>
          </cell>
          <cell r="F471">
            <v>16.324999999999999</v>
          </cell>
          <cell r="G471">
            <v>17.250000000000004</v>
          </cell>
          <cell r="H471">
            <v>18.204500000000003</v>
          </cell>
          <cell r="I471">
            <v>19.497500000000002</v>
          </cell>
          <cell r="J471">
            <v>20.631500000000003</v>
          </cell>
          <cell r="K471">
            <v>21.811500000000002</v>
          </cell>
          <cell r="L471">
            <v>23.2515</v>
          </cell>
          <cell r="M471">
            <v>25.540999999999997</v>
          </cell>
          <cell r="N471">
            <v>27.873999999999999</v>
          </cell>
          <cell r="O471">
            <v>28.347500000000004</v>
          </cell>
          <cell r="P471">
            <v>29.618499999999997</v>
          </cell>
          <cell r="Q471">
            <v>30.790500000000002</v>
          </cell>
          <cell r="R471">
            <v>31.988500000000005</v>
          </cell>
        </row>
        <row r="472">
          <cell r="B472" t="str">
            <v>Enzimas eritrocitárias, rastreio para deficiência</v>
          </cell>
          <cell r="C472">
            <v>0.01</v>
          </cell>
          <cell r="D472" t="str">
            <v>1A</v>
          </cell>
          <cell r="E472" t="str">
            <v>1,036</v>
          </cell>
          <cell r="F472">
            <v>11.994</v>
          </cell>
          <cell r="G472">
            <v>12.537000000000001</v>
          </cell>
          <cell r="H472">
            <v>13.23612</v>
          </cell>
          <cell r="I472">
            <v>14.176320000000002</v>
          </cell>
          <cell r="J472">
            <v>14.974480000000002</v>
          </cell>
          <cell r="K472">
            <v>15.831300000000001</v>
          </cell>
          <cell r="L472">
            <v>16.876300000000001</v>
          </cell>
          <cell r="M472">
            <v>18.537839999999996</v>
          </cell>
          <cell r="N472">
            <v>20.23076</v>
          </cell>
          <cell r="O472">
            <v>20.575440000000004</v>
          </cell>
          <cell r="P472">
            <v>21.40532</v>
          </cell>
          <cell r="Q472">
            <v>22.063120000000001</v>
          </cell>
          <cell r="R472">
            <v>22.921740000000003</v>
          </cell>
        </row>
        <row r="473">
          <cell r="B473" t="str">
            <v>Eosinófilos, pesquisa nas fezes</v>
          </cell>
          <cell r="C473">
            <v>0.04</v>
          </cell>
          <cell r="D473" t="str">
            <v>1A</v>
          </cell>
          <cell r="E473" t="str">
            <v>0,423</v>
          </cell>
          <cell r="F473">
            <v>5.1844999999999999</v>
          </cell>
          <cell r="G473">
            <v>5.4959999999999996</v>
          </cell>
          <cell r="H473">
            <v>5.79941</v>
          </cell>
          <cell r="I473">
            <v>6.2113099999999992</v>
          </cell>
          <cell r="J473">
            <v>6.57599</v>
          </cell>
          <cell r="K473">
            <v>6.9520499999999998</v>
          </cell>
          <cell r="L473">
            <v>7.4110499999999995</v>
          </cell>
          <cell r="M473">
            <v>8.1408199999999979</v>
          </cell>
          <cell r="N473">
            <v>8.8844799999999999</v>
          </cell>
          <cell r="O473">
            <v>9.0352700000000006</v>
          </cell>
          <cell r="P473">
            <v>9.4524099999999986</v>
          </cell>
          <cell r="Q473">
            <v>9.8510099999999987</v>
          </cell>
          <cell r="R473">
            <v>10.23427</v>
          </cell>
        </row>
        <row r="474">
          <cell r="B474" t="str">
            <v>Epstein BARR vírus antígeno precoce, anticorpos</v>
          </cell>
          <cell r="C474">
            <v>0.1</v>
          </cell>
          <cell r="D474" t="str">
            <v>1A</v>
          </cell>
          <cell r="E474">
            <v>11.071999999999999</v>
          </cell>
          <cell r="F474">
            <v>128.12799999999999</v>
          </cell>
          <cell r="G474">
            <v>133.91399999999999</v>
          </cell>
          <cell r="H474">
            <v>141.38224</v>
          </cell>
          <cell r="I474">
            <v>151.42504</v>
          </cell>
          <cell r="J474">
            <v>159.94775999999999</v>
          </cell>
          <cell r="K474">
            <v>169.09979999999999</v>
          </cell>
          <cell r="L474">
            <v>180.26179999999999</v>
          </cell>
          <cell r="M474">
            <v>198.00927999999999</v>
          </cell>
          <cell r="N474">
            <v>216.09191999999999</v>
          </cell>
          <cell r="O474">
            <v>219.77367999999998</v>
          </cell>
          <cell r="P474">
            <v>228.62783999999999</v>
          </cell>
          <cell r="Q474">
            <v>235.63303999999999</v>
          </cell>
          <cell r="R474">
            <v>244.80307999999999</v>
          </cell>
        </row>
        <row r="475">
          <cell r="B475" t="str">
            <v>Epstein BARR vírus por PCR</v>
          </cell>
          <cell r="C475">
            <v>1</v>
          </cell>
          <cell r="D475" t="str">
            <v>1A</v>
          </cell>
          <cell r="E475">
            <v>15.343999999999999</v>
          </cell>
          <cell r="F475">
            <v>184.45599999999999</v>
          </cell>
          <cell r="G475">
            <v>194.62799999999999</v>
          </cell>
          <cell r="H475">
            <v>205.40848</v>
          </cell>
          <cell r="I475">
            <v>219.99807999999999</v>
          </cell>
          <cell r="J475">
            <v>232.73951999999997</v>
          </cell>
          <cell r="K475">
            <v>246.05160000000001</v>
          </cell>
          <cell r="L475">
            <v>262.29559999999998</v>
          </cell>
          <cell r="M475">
            <v>288.12255999999996</v>
          </cell>
          <cell r="N475">
            <v>314.43984</v>
          </cell>
          <cell r="O475">
            <v>319.78336000000002</v>
          </cell>
          <cell r="P475">
            <v>333.93167999999997</v>
          </cell>
          <cell r="Q475">
            <v>346.75807999999995</v>
          </cell>
          <cell r="R475">
            <v>360.25015999999999</v>
          </cell>
        </row>
        <row r="476">
          <cell r="B476" t="str">
            <v>Equinococose (Hidatidose), reação sorológica</v>
          </cell>
          <cell r="C476">
            <v>0.01</v>
          </cell>
          <cell r="D476" t="str">
            <v>1A</v>
          </cell>
          <cell r="E476" t="str">
            <v>1,170</v>
          </cell>
          <cell r="F476">
            <v>13.534999999999998</v>
          </cell>
          <cell r="G476">
            <v>14.145</v>
          </cell>
          <cell r="H476">
            <v>14.933899999999998</v>
          </cell>
          <cell r="I476">
            <v>15.9947</v>
          </cell>
          <cell r="J476">
            <v>16.894699999999997</v>
          </cell>
          <cell r="K476">
            <v>17.8614</v>
          </cell>
          <cell r="L476">
            <v>19.040399999999998</v>
          </cell>
          <cell r="M476">
            <v>20.914999999999996</v>
          </cell>
          <cell r="N476">
            <v>22.824999999999999</v>
          </cell>
          <cell r="O476">
            <v>23.213899999999999</v>
          </cell>
          <cell r="P476">
            <v>24.148299999999995</v>
          </cell>
          <cell r="Q476">
            <v>24.886499999999998</v>
          </cell>
          <cell r="R476">
            <v>25.855</v>
          </cell>
        </row>
        <row r="477">
          <cell r="B477" t="str">
            <v>Equinococose, IDR</v>
          </cell>
          <cell r="C477">
            <v>0.04</v>
          </cell>
          <cell r="D477" t="str">
            <v>1A</v>
          </cell>
          <cell r="E477" t="str">
            <v>0,720</v>
          </cell>
          <cell r="F477">
            <v>8.6</v>
          </cell>
          <cell r="G477">
            <v>9.06</v>
          </cell>
          <cell r="H477">
            <v>9.5623999999999985</v>
          </cell>
          <cell r="I477">
            <v>10.2416</v>
          </cell>
          <cell r="J477">
            <v>10.832000000000001</v>
          </cell>
          <cell r="K477">
            <v>11.451599999999999</v>
          </cell>
          <cell r="L477">
            <v>12.207599999999998</v>
          </cell>
          <cell r="M477">
            <v>13.409599999999998</v>
          </cell>
          <cell r="N477">
            <v>14.634399999999999</v>
          </cell>
          <cell r="O477">
            <v>14.8832</v>
          </cell>
          <cell r="P477">
            <v>15.531999999999998</v>
          </cell>
          <cell r="Q477">
            <v>16.108799999999999</v>
          </cell>
          <cell r="R477">
            <v>16.735599999999998</v>
          </cell>
        </row>
        <row r="478">
          <cell r="B478" t="str">
            <v>Eritropoietina, dosagem</v>
          </cell>
          <cell r="C478">
            <v>0.1</v>
          </cell>
          <cell r="D478" t="str">
            <v>1A</v>
          </cell>
          <cell r="E478" t="str">
            <v>5,330</v>
          </cell>
          <cell r="F478">
            <v>62.094999999999999</v>
          </cell>
          <cell r="G478">
            <v>65.010000000000005</v>
          </cell>
          <cell r="H478">
            <v>68.631099999999989</v>
          </cell>
          <cell r="I478">
            <v>73.506100000000004</v>
          </cell>
          <cell r="J478">
            <v>77.664900000000003</v>
          </cell>
          <cell r="K478">
            <v>82.108499999999992</v>
          </cell>
          <cell r="L478">
            <v>87.528499999999994</v>
          </cell>
          <cell r="M478">
            <v>96.146199999999993</v>
          </cell>
          <cell r="N478">
            <v>104.9268</v>
          </cell>
          <cell r="O478">
            <v>106.71370000000002</v>
          </cell>
          <cell r="P478">
            <v>111.08909999999999</v>
          </cell>
          <cell r="Q478">
            <v>114.6491</v>
          </cell>
          <cell r="R478">
            <v>119.11070000000001</v>
          </cell>
        </row>
        <row r="479">
          <cell r="B479" t="str">
            <v>Erros inatos do metabolismo baterias de testes químicos de triagem em urina (mínimo de 6 testes)</v>
          </cell>
          <cell r="C479">
            <v>0.75</v>
          </cell>
          <cell r="D479" t="str">
            <v>1A</v>
          </cell>
          <cell r="E479" t="str">
            <v>4,368</v>
          </cell>
          <cell r="F479">
            <v>56.232000000000006</v>
          </cell>
          <cell r="G479">
            <v>60.291000000000004</v>
          </cell>
          <cell r="H479">
            <v>63.592560000000006</v>
          </cell>
          <cell r="I479">
            <v>68.108760000000004</v>
          </cell>
          <cell r="J479">
            <v>72.238440000000011</v>
          </cell>
          <cell r="K479">
            <v>76.367699999999999</v>
          </cell>
          <cell r="L479">
            <v>81.410699999999991</v>
          </cell>
          <cell r="M479">
            <v>89.428319999999999</v>
          </cell>
          <cell r="N479">
            <v>97.59948</v>
          </cell>
          <cell r="O479">
            <v>99.250920000000022</v>
          </cell>
          <cell r="P479">
            <v>104.29295999999999</v>
          </cell>
          <cell r="Q479">
            <v>109.62876000000001</v>
          </cell>
          <cell r="R479">
            <v>113.89302000000001</v>
          </cell>
        </row>
        <row r="480">
          <cell r="B480" t="str">
            <v>Espectometria de massa em Tandem</v>
          </cell>
          <cell r="C480">
            <v>1</v>
          </cell>
          <cell r="D480" t="str">
            <v>4C</v>
          </cell>
          <cell r="E480">
            <v>199.87799999999999</v>
          </cell>
          <cell r="F480">
            <v>2446.5969999999998</v>
          </cell>
          <cell r="G480">
            <v>2596.0360000000001</v>
          </cell>
          <cell r="H480">
            <v>2741.45426</v>
          </cell>
          <cell r="I480">
            <v>2936.12446</v>
          </cell>
          <cell r="J480">
            <v>3100.5117399999999</v>
          </cell>
          <cell r="K480">
            <v>3277.8516999999997</v>
          </cell>
          <cell r="L480">
            <v>3494.1896999999994</v>
          </cell>
          <cell r="M480">
            <v>3838.3357199999996</v>
          </cell>
          <cell r="N480">
            <v>4188.9080799999992</v>
          </cell>
          <cell r="O480">
            <v>4260.0778200000004</v>
          </cell>
          <cell r="P480">
            <v>4563.2926600000001</v>
          </cell>
          <cell r="Q480">
            <v>4973.6794599999994</v>
          </cell>
          <cell r="R480">
            <v>5477.9594200000001</v>
          </cell>
        </row>
        <row r="481">
          <cell r="B481" t="str">
            <v>Espectrofotometria de líquido amniótico</v>
          </cell>
          <cell r="C481">
            <v>0.01</v>
          </cell>
          <cell r="D481" t="str">
            <v>1A</v>
          </cell>
          <cell r="E481" t="str">
            <v>0,387</v>
          </cell>
          <cell r="F481">
            <v>4.5305</v>
          </cell>
          <cell r="G481">
            <v>4.7490000000000006</v>
          </cell>
          <cell r="H481">
            <v>5.0132900000000005</v>
          </cell>
          <cell r="I481">
            <v>5.3693900000000001</v>
          </cell>
          <cell r="J481">
            <v>5.6743100000000002</v>
          </cell>
          <cell r="K481">
            <v>5.9989500000000007</v>
          </cell>
          <cell r="L481">
            <v>6.3949499999999997</v>
          </cell>
          <cell r="M481">
            <v>7.0245799999999994</v>
          </cell>
          <cell r="N481">
            <v>7.6661200000000003</v>
          </cell>
          <cell r="O481">
            <v>7.7966300000000004</v>
          </cell>
          <cell r="P481">
            <v>8.1202899999999989</v>
          </cell>
          <cell r="Q481">
            <v>8.3886900000000004</v>
          </cell>
          <cell r="R481">
            <v>8.7151300000000003</v>
          </cell>
        </row>
        <row r="482">
          <cell r="B482" t="str">
            <v>Espermograma (caracteres físicos, pH, fludificação, motilidade, vitalidade, contagem e morfologia)</v>
          </cell>
          <cell r="C482">
            <v>0.1</v>
          </cell>
          <cell r="D482" t="str">
            <v>1A</v>
          </cell>
          <cell r="E482" t="str">
            <v>3,177</v>
          </cell>
          <cell r="F482">
            <v>37.335499999999996</v>
          </cell>
          <cell r="G482">
            <v>39.173999999999999</v>
          </cell>
          <cell r="H482">
            <v>41.352589999999999</v>
          </cell>
          <cell r="I482">
            <v>44.28989</v>
          </cell>
          <cell r="J482">
            <v>46.81241</v>
          </cell>
          <cell r="K482">
            <v>49.490550000000006</v>
          </cell>
          <cell r="L482">
            <v>52.757549999999995</v>
          </cell>
          <cell r="M482">
            <v>57.951979999999992</v>
          </cell>
          <cell r="N482">
            <v>63.244720000000001</v>
          </cell>
          <cell r="O482">
            <v>64.321130000000011</v>
          </cell>
          <cell r="P482">
            <v>67.017189999999985</v>
          </cell>
          <cell r="Q482">
            <v>69.285390000000007</v>
          </cell>
          <cell r="R482">
            <v>71.981530000000006</v>
          </cell>
        </row>
        <row r="483">
          <cell r="B483" t="str">
            <v>Espermograma e teste de penetração "in vitro", velocidade penetração vertical, colocação  vital, teste de revitalização</v>
          </cell>
          <cell r="C483">
            <v>0.1</v>
          </cell>
          <cell r="D483" t="str">
            <v>1A</v>
          </cell>
          <cell r="E483" t="str">
            <v>3,177</v>
          </cell>
          <cell r="F483">
            <v>37.335499999999996</v>
          </cell>
          <cell r="G483">
            <v>39.173999999999999</v>
          </cell>
          <cell r="H483">
            <v>41.352589999999999</v>
          </cell>
          <cell r="I483">
            <v>44.28989</v>
          </cell>
          <cell r="J483">
            <v>46.81241</v>
          </cell>
          <cell r="K483">
            <v>49.490550000000006</v>
          </cell>
          <cell r="L483">
            <v>52.757549999999995</v>
          </cell>
          <cell r="M483">
            <v>57.951979999999992</v>
          </cell>
          <cell r="N483">
            <v>63.244720000000001</v>
          </cell>
          <cell r="O483">
            <v>64.321130000000011</v>
          </cell>
          <cell r="P483">
            <v>67.017189999999985</v>
          </cell>
          <cell r="Q483">
            <v>69.285390000000007</v>
          </cell>
          <cell r="R483">
            <v>71.981530000000006</v>
          </cell>
        </row>
        <row r="484">
          <cell r="B484" t="str">
            <v>Esplenograma (citologia)</v>
          </cell>
          <cell r="C484">
            <v>0.1</v>
          </cell>
          <cell r="D484" t="str">
            <v>1A</v>
          </cell>
          <cell r="E484" t="str">
            <v>3,474</v>
          </cell>
          <cell r="F484">
            <v>40.750999999999998</v>
          </cell>
          <cell r="G484">
            <v>42.738</v>
          </cell>
          <cell r="H484">
            <v>45.115580000000001</v>
          </cell>
          <cell r="I484">
            <v>48.320180000000001</v>
          </cell>
          <cell r="J484">
            <v>51.068420000000003</v>
          </cell>
          <cell r="K484">
            <v>53.990100000000005</v>
          </cell>
          <cell r="L484">
            <v>57.554099999999998</v>
          </cell>
          <cell r="M484">
            <v>63.220759999999999</v>
          </cell>
          <cell r="N484">
            <v>68.994640000000004</v>
          </cell>
          <cell r="O484">
            <v>70.169060000000016</v>
          </cell>
          <cell r="P484">
            <v>73.096779999999995</v>
          </cell>
          <cell r="Q484">
            <v>75.543180000000007</v>
          </cell>
          <cell r="R484">
            <v>78.482860000000002</v>
          </cell>
        </row>
        <row r="485">
          <cell r="B485" t="str">
            <v>Esporotricose, reação sorológica</v>
          </cell>
          <cell r="C485">
            <v>0.01</v>
          </cell>
          <cell r="D485" t="str">
            <v>1A</v>
          </cell>
          <cell r="E485" t="str">
            <v>1,170</v>
          </cell>
          <cell r="F485">
            <v>13.534999999999998</v>
          </cell>
          <cell r="G485">
            <v>14.145</v>
          </cell>
          <cell r="H485">
            <v>14.933899999999998</v>
          </cell>
          <cell r="I485">
            <v>15.9947</v>
          </cell>
          <cell r="J485">
            <v>16.894699999999997</v>
          </cell>
          <cell r="K485">
            <v>17.8614</v>
          </cell>
          <cell r="L485">
            <v>19.040399999999998</v>
          </cell>
          <cell r="M485">
            <v>20.914999999999996</v>
          </cell>
          <cell r="N485">
            <v>22.824999999999999</v>
          </cell>
          <cell r="O485">
            <v>23.213899999999999</v>
          </cell>
          <cell r="P485">
            <v>24.148299999999995</v>
          </cell>
          <cell r="Q485">
            <v>24.886499999999998</v>
          </cell>
          <cell r="R485">
            <v>25.855</v>
          </cell>
        </row>
        <row r="486">
          <cell r="B486" t="str">
            <v>Esporotriquina, IDR</v>
          </cell>
          <cell r="C486">
            <v>0.04</v>
          </cell>
          <cell r="D486" t="str">
            <v>1A</v>
          </cell>
          <cell r="E486" t="str">
            <v>0,720</v>
          </cell>
          <cell r="F486">
            <v>8.6</v>
          </cell>
          <cell r="G486">
            <v>9.06</v>
          </cell>
          <cell r="H486">
            <v>9.5623999999999985</v>
          </cell>
          <cell r="I486">
            <v>10.2416</v>
          </cell>
          <cell r="J486">
            <v>10.832000000000001</v>
          </cell>
          <cell r="K486">
            <v>11.451599999999999</v>
          </cell>
          <cell r="L486">
            <v>12.207599999999998</v>
          </cell>
          <cell r="M486">
            <v>13.409599999999998</v>
          </cell>
          <cell r="N486">
            <v>14.634399999999999</v>
          </cell>
          <cell r="O486">
            <v>14.8832</v>
          </cell>
          <cell r="P486">
            <v>15.531999999999998</v>
          </cell>
          <cell r="Q486">
            <v>16.108799999999999</v>
          </cell>
          <cell r="R486">
            <v>16.735599999999998</v>
          </cell>
        </row>
        <row r="487">
          <cell r="B487" t="str">
            <v>Esteatócrito, triagem para gordura fecal</v>
          </cell>
          <cell r="C487">
            <v>0.04</v>
          </cell>
          <cell r="D487" t="str">
            <v>1A</v>
          </cell>
          <cell r="E487" t="str">
            <v>2,727</v>
          </cell>
          <cell r="F487">
            <v>31.680499999999999</v>
          </cell>
          <cell r="G487">
            <v>33.143999999999998</v>
          </cell>
          <cell r="H487">
            <v>34.991089999999993</v>
          </cell>
          <cell r="I487">
            <v>37.476590000000002</v>
          </cell>
          <cell r="J487">
            <v>39.592309999999998</v>
          </cell>
          <cell r="K487">
            <v>41.85765</v>
          </cell>
          <cell r="L487">
            <v>44.620649999999991</v>
          </cell>
          <cell r="M487">
            <v>49.013779999999997</v>
          </cell>
          <cell r="N487">
            <v>53.489919999999998</v>
          </cell>
          <cell r="O487">
            <v>54.401030000000006</v>
          </cell>
          <cell r="P487">
            <v>56.615289999999995</v>
          </cell>
          <cell r="Q487">
            <v>58.39629</v>
          </cell>
          <cell r="R487">
            <v>60.66883</v>
          </cell>
        </row>
        <row r="488">
          <cell r="B488" t="str">
            <v>Estercobilinogênio fecal, dosagem</v>
          </cell>
          <cell r="C488">
            <v>0.04</v>
          </cell>
          <cell r="D488" t="str">
            <v>1A</v>
          </cell>
          <cell r="E488" t="str">
            <v>0,423</v>
          </cell>
          <cell r="F488">
            <v>5.1844999999999999</v>
          </cell>
          <cell r="G488">
            <v>5.4959999999999996</v>
          </cell>
          <cell r="H488">
            <v>5.79941</v>
          </cell>
          <cell r="I488">
            <v>6.2113099999999992</v>
          </cell>
          <cell r="J488">
            <v>6.57599</v>
          </cell>
          <cell r="K488">
            <v>6.9520499999999998</v>
          </cell>
          <cell r="L488">
            <v>7.4110499999999995</v>
          </cell>
          <cell r="M488">
            <v>8.1408199999999979</v>
          </cell>
          <cell r="N488">
            <v>8.8844799999999999</v>
          </cell>
          <cell r="O488">
            <v>9.0352700000000006</v>
          </cell>
          <cell r="P488">
            <v>9.4524099999999986</v>
          </cell>
          <cell r="Q488">
            <v>9.8510099999999987</v>
          </cell>
          <cell r="R488">
            <v>10.23427</v>
          </cell>
        </row>
        <row r="489">
          <cell r="B489" t="str">
            <v>Estimulação e mobilização de células CD34 positivas - para doador e paciente (mobilização)</v>
          </cell>
          <cell r="C489">
            <v>1</v>
          </cell>
          <cell r="D489" t="str">
            <v>2C</v>
          </cell>
          <cell r="E489" t="str">
            <v>456,160</v>
          </cell>
          <cell r="F489">
            <v>5295.84</v>
          </cell>
          <cell r="G489">
            <v>5540.92</v>
          </cell>
          <cell r="H489">
            <v>5850.5472</v>
          </cell>
          <cell r="I489">
            <v>6266.1112000000012</v>
          </cell>
          <cell r="J489">
            <v>6617.0328000000009</v>
          </cell>
          <cell r="K489">
            <v>6995.6540000000005</v>
          </cell>
          <cell r="L489">
            <v>7457.4039999999995</v>
          </cell>
          <cell r="M489">
            <v>8191.6484</v>
          </cell>
          <cell r="N489">
            <v>8939.7175999999999</v>
          </cell>
          <cell r="O489">
            <v>9092.0204000000012</v>
          </cell>
          <cell r="P489">
            <v>9481.4051999999992</v>
          </cell>
          <cell r="Q489">
            <v>9818.9212000000007</v>
          </cell>
          <cell r="R489">
            <v>10291.952400000002</v>
          </cell>
        </row>
        <row r="490">
          <cell r="B490" t="str">
            <v>Estradiol, dosagem</v>
          </cell>
          <cell r="C490">
            <v>0.01</v>
          </cell>
          <cell r="D490" t="str">
            <v>1A</v>
          </cell>
          <cell r="E490" t="str">
            <v>3,030</v>
          </cell>
          <cell r="F490">
            <v>34.924999999999997</v>
          </cell>
          <cell r="G490">
            <v>36.464999999999996</v>
          </cell>
          <cell r="H490">
            <v>38.500099999999996</v>
          </cell>
          <cell r="I490">
            <v>41.234900000000003</v>
          </cell>
          <cell r="J490">
            <v>43.548499999999997</v>
          </cell>
          <cell r="K490">
            <v>46.040399999999998</v>
          </cell>
          <cell r="L490">
            <v>49.079399999999993</v>
          </cell>
          <cell r="M490">
            <v>53.911399999999993</v>
          </cell>
          <cell r="N490">
            <v>58.834599999999995</v>
          </cell>
          <cell r="O490">
            <v>59.837299999999999</v>
          </cell>
          <cell r="P490">
            <v>62.222499999999989</v>
          </cell>
          <cell r="Q490">
            <v>64.076699999999988</v>
          </cell>
          <cell r="R490">
            <v>66.570400000000006</v>
          </cell>
        </row>
        <row r="491">
          <cell r="B491" t="str">
            <v>Estreptococos - A, teste rápido</v>
          </cell>
          <cell r="C491">
            <v>0.04</v>
          </cell>
          <cell r="D491" t="str">
            <v>1A</v>
          </cell>
          <cell r="E491" t="str">
            <v>1,800</v>
          </cell>
          <cell r="F491">
            <v>21.02</v>
          </cell>
          <cell r="G491">
            <v>22.020000000000003</v>
          </cell>
          <cell r="H491">
            <v>23.246000000000002</v>
          </cell>
          <cell r="I491">
            <v>24.897200000000002</v>
          </cell>
          <cell r="J491">
            <v>26.308399999999999</v>
          </cell>
          <cell r="K491">
            <v>27.813600000000001</v>
          </cell>
          <cell r="L491">
            <v>29.649599999999996</v>
          </cell>
          <cell r="M491">
            <v>32.568799999999996</v>
          </cell>
          <cell r="N491">
            <v>35.543199999999999</v>
          </cell>
          <cell r="O491">
            <v>36.148400000000002</v>
          </cell>
          <cell r="P491">
            <v>37.639599999999994</v>
          </cell>
          <cell r="Q491">
            <v>38.864400000000003</v>
          </cell>
          <cell r="R491">
            <v>40.376800000000003</v>
          </cell>
        </row>
        <row r="492">
          <cell r="B492" t="str">
            <v>Estreptozima, dosagem</v>
          </cell>
          <cell r="C492">
            <v>0.04</v>
          </cell>
          <cell r="D492" t="str">
            <v>1A</v>
          </cell>
          <cell r="E492" t="str">
            <v>1,800</v>
          </cell>
          <cell r="F492">
            <v>21.02</v>
          </cell>
          <cell r="G492">
            <v>22.020000000000003</v>
          </cell>
          <cell r="H492">
            <v>23.246000000000002</v>
          </cell>
          <cell r="I492">
            <v>24.897200000000002</v>
          </cell>
          <cell r="J492">
            <v>26.308399999999999</v>
          </cell>
          <cell r="K492">
            <v>27.813600000000001</v>
          </cell>
          <cell r="L492">
            <v>29.649599999999996</v>
          </cell>
          <cell r="M492">
            <v>32.568799999999996</v>
          </cell>
          <cell r="N492">
            <v>35.543199999999999</v>
          </cell>
          <cell r="O492">
            <v>36.148400000000002</v>
          </cell>
          <cell r="P492">
            <v>37.639599999999994</v>
          </cell>
          <cell r="Q492">
            <v>38.864400000000003</v>
          </cell>
          <cell r="R492">
            <v>40.376800000000003</v>
          </cell>
        </row>
        <row r="493">
          <cell r="B493" t="str">
            <v>Estriol, dosagem</v>
          </cell>
          <cell r="C493">
            <v>0.04</v>
          </cell>
          <cell r="D493" t="str">
            <v>1A</v>
          </cell>
          <cell r="E493" t="str">
            <v>3,900</v>
          </cell>
          <cell r="F493">
            <v>45.17</v>
          </cell>
          <cell r="G493">
            <v>47.22</v>
          </cell>
          <cell r="H493">
            <v>49.852999999999994</v>
          </cell>
          <cell r="I493">
            <v>53.394200000000005</v>
          </cell>
          <cell r="J493">
            <v>56.401400000000002</v>
          </cell>
          <cell r="K493">
            <v>59.628599999999999</v>
          </cell>
          <cell r="L493">
            <v>63.564599999999992</v>
          </cell>
          <cell r="M493">
            <v>69.822799999999987</v>
          </cell>
          <cell r="N493">
            <v>76.19919999999999</v>
          </cell>
          <cell r="O493">
            <v>77.497399999999999</v>
          </cell>
          <cell r="P493">
            <v>80.626599999999996</v>
          </cell>
          <cell r="Q493">
            <v>83.111400000000003</v>
          </cell>
          <cell r="R493">
            <v>86.345799999999997</v>
          </cell>
        </row>
        <row r="494">
          <cell r="B494" t="str">
            <v>Estrogênios totais (fenolesteróides), dosagem</v>
          </cell>
          <cell r="C494">
            <v>0.04</v>
          </cell>
          <cell r="D494" t="str">
            <v>1A</v>
          </cell>
          <cell r="E494" t="str">
            <v>1,800</v>
          </cell>
          <cell r="F494">
            <v>21.02</v>
          </cell>
          <cell r="G494">
            <v>22.020000000000003</v>
          </cell>
          <cell r="H494">
            <v>23.246000000000002</v>
          </cell>
          <cell r="I494">
            <v>24.897200000000002</v>
          </cell>
          <cell r="J494">
            <v>26.308399999999999</v>
          </cell>
          <cell r="K494">
            <v>27.813600000000001</v>
          </cell>
          <cell r="L494">
            <v>29.649599999999996</v>
          </cell>
          <cell r="M494">
            <v>32.568799999999996</v>
          </cell>
          <cell r="N494">
            <v>35.543199999999999</v>
          </cell>
          <cell r="O494">
            <v>36.148400000000002</v>
          </cell>
          <cell r="P494">
            <v>37.639599999999994</v>
          </cell>
          <cell r="Q494">
            <v>38.864400000000003</v>
          </cell>
          <cell r="R494">
            <v>40.376800000000003</v>
          </cell>
        </row>
        <row r="495">
          <cell r="B495" t="str">
            <v>Estrona, dosagem</v>
          </cell>
          <cell r="C495">
            <v>0.04</v>
          </cell>
          <cell r="D495" t="str">
            <v>1A</v>
          </cell>
          <cell r="E495" t="str">
            <v>3,900</v>
          </cell>
          <cell r="F495">
            <v>45.17</v>
          </cell>
          <cell r="G495">
            <v>47.22</v>
          </cell>
          <cell r="H495">
            <v>49.852999999999994</v>
          </cell>
          <cell r="I495">
            <v>53.394200000000005</v>
          </cell>
          <cell r="J495">
            <v>56.401400000000002</v>
          </cell>
          <cell r="K495">
            <v>59.628599999999999</v>
          </cell>
          <cell r="L495">
            <v>63.564599999999992</v>
          </cell>
          <cell r="M495">
            <v>69.822799999999987</v>
          </cell>
          <cell r="N495">
            <v>76.19919999999999</v>
          </cell>
          <cell r="O495">
            <v>77.497399999999999</v>
          </cell>
          <cell r="P495">
            <v>80.626599999999996</v>
          </cell>
          <cell r="Q495">
            <v>83.111400000000003</v>
          </cell>
          <cell r="R495">
            <v>86.345799999999997</v>
          </cell>
        </row>
        <row r="496">
          <cell r="B496" t="str">
            <v>Estudo de alterações cromossômicas em leucemias por FISH (Fluorescence In Situ Hybridization)</v>
          </cell>
          <cell r="C496">
            <v>1</v>
          </cell>
          <cell r="D496" t="str">
            <v>2B</v>
          </cell>
          <cell r="E496" t="str">
            <v>19,140</v>
          </cell>
          <cell r="F496">
            <v>262.11</v>
          </cell>
          <cell r="G496">
            <v>286.18</v>
          </cell>
          <cell r="H496">
            <v>302.50380000000001</v>
          </cell>
          <cell r="I496">
            <v>323.96980000000002</v>
          </cell>
          <cell r="J496">
            <v>342.09620000000001</v>
          </cell>
          <cell r="K496">
            <v>361.65100000000001</v>
          </cell>
          <cell r="L496">
            <v>385.51099999999997</v>
          </cell>
          <cell r="M496">
            <v>423.5136</v>
          </cell>
          <cell r="N496">
            <v>462.20040000000006</v>
          </cell>
          <cell r="O496">
            <v>470.01660000000004</v>
          </cell>
          <cell r="P496">
            <v>496.43579999999997</v>
          </cell>
          <cell r="Q496">
            <v>570.70980000000009</v>
          </cell>
          <cell r="R496">
            <v>643.87459999999999</v>
          </cell>
        </row>
        <row r="497">
          <cell r="B497" t="str">
            <v>Etanol, pesquisa e/ou dosagem</v>
          </cell>
          <cell r="C497">
            <v>0.1</v>
          </cell>
          <cell r="D497" t="str">
            <v>1A</v>
          </cell>
          <cell r="E497" t="str">
            <v>2,097</v>
          </cell>
          <cell r="F497">
            <v>24.915500000000002</v>
          </cell>
          <cell r="G497">
            <v>26.214000000000002</v>
          </cell>
          <cell r="H497">
            <v>27.668990000000001</v>
          </cell>
          <cell r="I497">
            <v>29.63429</v>
          </cell>
          <cell r="J497">
            <v>31.336010000000002</v>
          </cell>
          <cell r="K497">
            <v>33.128549999999997</v>
          </cell>
          <cell r="L497">
            <v>35.315549999999995</v>
          </cell>
          <cell r="M497">
            <v>38.792779999999993</v>
          </cell>
          <cell r="N497">
            <v>42.335919999999994</v>
          </cell>
          <cell r="O497">
            <v>43.055930000000004</v>
          </cell>
          <cell r="P497">
            <v>44.909590000000001</v>
          </cell>
          <cell r="Q497">
            <v>46.529790000000006</v>
          </cell>
          <cell r="R497">
            <v>48.340330000000002</v>
          </cell>
        </row>
        <row r="498">
          <cell r="B498" t="str">
            <v>Etossuximida, dosagem</v>
          </cell>
          <cell r="C498">
            <v>0.1</v>
          </cell>
          <cell r="D498" t="str">
            <v>1A</v>
          </cell>
          <cell r="E498" t="str">
            <v>3,267</v>
          </cell>
          <cell r="F498">
            <v>38.370499999999993</v>
          </cell>
          <cell r="G498">
            <v>40.253999999999998</v>
          </cell>
          <cell r="H498">
            <v>42.492890000000003</v>
          </cell>
          <cell r="I498">
            <v>45.511189999999999</v>
          </cell>
          <cell r="J498">
            <v>48.102110000000003</v>
          </cell>
          <cell r="K498">
            <v>50.854050000000001</v>
          </cell>
          <cell r="L498">
            <v>54.211049999999993</v>
          </cell>
          <cell r="M498">
            <v>59.548579999999994</v>
          </cell>
          <cell r="N498">
            <v>64.987120000000004</v>
          </cell>
          <cell r="O498">
            <v>66.093230000000005</v>
          </cell>
          <cell r="P498">
            <v>68.859489999999994</v>
          </cell>
          <cell r="Q498">
            <v>71.181690000000003</v>
          </cell>
          <cell r="R498">
            <v>73.951629999999994</v>
          </cell>
        </row>
        <row r="499">
          <cell r="B499" t="str">
            <v>Everolimus, dosagem</v>
          </cell>
          <cell r="C499">
            <v>0.1</v>
          </cell>
          <cell r="D499" t="str">
            <v>1A</v>
          </cell>
          <cell r="E499">
            <v>11.487</v>
          </cell>
          <cell r="F499">
            <v>132.90050000000002</v>
          </cell>
          <cell r="G499">
            <v>138.89400000000001</v>
          </cell>
          <cell r="H499">
            <v>146.64028999999999</v>
          </cell>
          <cell r="I499">
            <v>157.05659</v>
          </cell>
          <cell r="J499">
            <v>165.89471</v>
          </cell>
          <cell r="K499">
            <v>175.38705000000002</v>
          </cell>
          <cell r="L499">
            <v>186.96404999999999</v>
          </cell>
          <cell r="M499">
            <v>205.37137999999999</v>
          </cell>
          <cell r="N499">
            <v>224.12631999999999</v>
          </cell>
          <cell r="O499">
            <v>227.94503</v>
          </cell>
          <cell r="P499">
            <v>237.12288999999998</v>
          </cell>
          <cell r="Q499">
            <v>244.37709000000001</v>
          </cell>
          <cell r="R499">
            <v>253.88743000000002</v>
          </cell>
        </row>
        <row r="500">
          <cell r="B500" t="str">
            <v>Exsanguíneo  transfusão</v>
          </cell>
          <cell r="C500">
            <v>1</v>
          </cell>
          <cell r="D500" t="str">
            <v>5A</v>
          </cell>
          <cell r="E500"/>
          <cell r="F500">
            <v>160</v>
          </cell>
          <cell r="G500">
            <v>213</v>
          </cell>
          <cell r="H500">
            <v>225</v>
          </cell>
          <cell r="I500">
            <v>240.91</v>
          </cell>
          <cell r="J500">
            <v>254.34</v>
          </cell>
          <cell r="K500">
            <v>268.81</v>
          </cell>
          <cell r="L500">
            <v>286.52</v>
          </cell>
          <cell r="M500">
            <v>314.89</v>
          </cell>
          <cell r="N500">
            <v>343.7</v>
          </cell>
          <cell r="O500">
            <v>349.31</v>
          </cell>
          <cell r="P500">
            <v>517.41</v>
          </cell>
          <cell r="Q500">
            <v>849.95</v>
          </cell>
          <cell r="R500">
            <v>1235.29</v>
          </cell>
        </row>
        <row r="501">
          <cell r="B501" t="str">
            <v>Extração de DNA (osso), por amostra</v>
          </cell>
          <cell r="C501">
            <v>1</v>
          </cell>
          <cell r="D501" t="str">
            <v>1B</v>
          </cell>
          <cell r="E501" t="str">
            <v>40,360</v>
          </cell>
          <cell r="F501">
            <v>480.14</v>
          </cell>
          <cell r="G501">
            <v>505.32</v>
          </cell>
          <cell r="H501">
            <v>533.36120000000005</v>
          </cell>
          <cell r="I501">
            <v>571.24519999999995</v>
          </cell>
          <cell r="J501">
            <v>604.0788</v>
          </cell>
          <cell r="K501">
            <v>638.6339999999999</v>
          </cell>
          <cell r="L501">
            <v>680.78399999999999</v>
          </cell>
          <cell r="M501">
            <v>747.82639999999992</v>
          </cell>
          <cell r="N501">
            <v>816.11959999999999</v>
          </cell>
          <cell r="O501">
            <v>830.00840000000005</v>
          </cell>
          <cell r="P501">
            <v>865.84919999999988</v>
          </cell>
          <cell r="Q501">
            <v>901.02520000000004</v>
          </cell>
          <cell r="R501">
            <v>950.80040000000008</v>
          </cell>
        </row>
        <row r="502">
          <cell r="B502" t="str">
            <v>Extração, purificação e quantificação de ácido nucléico de qualquer tipo de amostra biológica, por amostra</v>
          </cell>
          <cell r="C502">
            <v>1</v>
          </cell>
          <cell r="D502" t="str">
            <v>4C</v>
          </cell>
          <cell r="E502" t="str">
            <v>12,540</v>
          </cell>
          <cell r="F502">
            <v>292.20999999999998</v>
          </cell>
          <cell r="G502">
            <v>347.98</v>
          </cell>
          <cell r="H502">
            <v>367.8818</v>
          </cell>
          <cell r="I502">
            <v>393.94780000000003</v>
          </cell>
          <cell r="J502">
            <v>415.95819999999998</v>
          </cell>
          <cell r="K502">
            <v>439.68099999999998</v>
          </cell>
          <cell r="L502">
            <v>468.68099999999998</v>
          </cell>
          <cell r="M502">
            <v>514.95959999999991</v>
          </cell>
          <cell r="N502">
            <v>562.0444</v>
          </cell>
          <cell r="O502">
            <v>571.39260000000002</v>
          </cell>
          <cell r="P502">
            <v>728.48379999999997</v>
          </cell>
          <cell r="Q502">
            <v>1026.4677999999999</v>
          </cell>
          <cell r="R502">
            <v>1377.1306</v>
          </cell>
        </row>
        <row r="503">
          <cell r="B503" t="str">
            <v>Falcização, teste de</v>
          </cell>
          <cell r="C503">
            <v>0.04</v>
          </cell>
          <cell r="D503" t="str">
            <v>1A</v>
          </cell>
          <cell r="E503" t="str">
            <v>0,387</v>
          </cell>
          <cell r="F503">
            <v>4.7705000000000002</v>
          </cell>
          <cell r="G503">
            <v>5.0640000000000001</v>
          </cell>
          <cell r="H503">
            <v>5.3432900000000005</v>
          </cell>
          <cell r="I503">
            <v>5.7227899999999998</v>
          </cell>
          <cell r="J503">
            <v>6.0601100000000008</v>
          </cell>
          <cell r="K503">
            <v>6.40665</v>
          </cell>
          <cell r="L503">
            <v>6.82965</v>
          </cell>
          <cell r="M503">
            <v>7.5021799999999992</v>
          </cell>
          <cell r="N503">
            <v>8.187520000000001</v>
          </cell>
          <cell r="O503">
            <v>8.3264300000000002</v>
          </cell>
          <cell r="P503">
            <v>8.7154899999999991</v>
          </cell>
          <cell r="Q503">
            <v>9.0924899999999997</v>
          </cell>
          <cell r="R503">
            <v>9.4462299999999999</v>
          </cell>
        </row>
        <row r="504">
          <cell r="B504" t="str">
            <v>Fator 4 plaquetário, dosagens</v>
          </cell>
          <cell r="C504">
            <v>0.1</v>
          </cell>
          <cell r="D504" t="str">
            <v>1A</v>
          </cell>
          <cell r="E504" t="str">
            <v>5,004</v>
          </cell>
          <cell r="F504">
            <v>58.345999999999989</v>
          </cell>
          <cell r="G504">
            <v>61.097999999999992</v>
          </cell>
          <cell r="H504">
            <v>64.500679999999988</v>
          </cell>
          <cell r="I504">
            <v>69.082279999999997</v>
          </cell>
          <cell r="J504">
            <v>72.993319999999997</v>
          </cell>
          <cell r="K504">
            <v>77.169599999999988</v>
          </cell>
          <cell r="L504">
            <v>82.263599999999983</v>
          </cell>
          <cell r="M504">
            <v>90.362959999999987</v>
          </cell>
          <cell r="N504">
            <v>98.615439999999992</v>
          </cell>
          <cell r="O504">
            <v>100.29476</v>
          </cell>
          <cell r="P504">
            <v>104.41587999999997</v>
          </cell>
          <cell r="Q504">
            <v>107.78027999999999</v>
          </cell>
          <cell r="R504">
            <v>111.97456</v>
          </cell>
        </row>
        <row r="505">
          <cell r="B505" t="str">
            <v>Fator antinúcleo, (FAN), pesquisa</v>
          </cell>
          <cell r="C505">
            <v>0.04</v>
          </cell>
          <cell r="D505" t="str">
            <v>1A</v>
          </cell>
          <cell r="E505" t="str">
            <v>1,170</v>
          </cell>
          <cell r="F505">
            <v>13.774999999999999</v>
          </cell>
          <cell r="G505">
            <v>14.459999999999999</v>
          </cell>
          <cell r="H505">
            <v>15.263899999999998</v>
          </cell>
          <cell r="I505">
            <v>16.348099999999999</v>
          </cell>
          <cell r="J505">
            <v>17.280499999999996</v>
          </cell>
          <cell r="K505">
            <v>18.269100000000002</v>
          </cell>
          <cell r="L505">
            <v>19.475099999999998</v>
          </cell>
          <cell r="M505">
            <v>21.392599999999998</v>
          </cell>
          <cell r="N505">
            <v>23.346399999999999</v>
          </cell>
          <cell r="O505">
            <v>23.743699999999997</v>
          </cell>
          <cell r="P505">
            <v>24.743499999999997</v>
          </cell>
          <cell r="Q505">
            <v>25.590299999999999</v>
          </cell>
          <cell r="R505">
            <v>26.586100000000002</v>
          </cell>
        </row>
        <row r="506">
          <cell r="B506" t="str">
            <v>Fator II, dosagem</v>
          </cell>
          <cell r="C506">
            <v>0.1</v>
          </cell>
          <cell r="D506" t="str">
            <v>1A</v>
          </cell>
          <cell r="E506" t="str">
            <v>5,004</v>
          </cell>
          <cell r="F506">
            <v>58.345999999999989</v>
          </cell>
          <cell r="G506">
            <v>61.097999999999992</v>
          </cell>
          <cell r="H506">
            <v>64.500679999999988</v>
          </cell>
          <cell r="I506">
            <v>69.082279999999997</v>
          </cell>
          <cell r="J506">
            <v>72.993319999999997</v>
          </cell>
          <cell r="K506">
            <v>77.169599999999988</v>
          </cell>
          <cell r="L506">
            <v>82.263599999999983</v>
          </cell>
          <cell r="M506">
            <v>90.362959999999987</v>
          </cell>
          <cell r="N506">
            <v>98.615439999999992</v>
          </cell>
          <cell r="O506">
            <v>100.29476</v>
          </cell>
          <cell r="P506">
            <v>104.41587999999997</v>
          </cell>
          <cell r="Q506">
            <v>107.78027999999999</v>
          </cell>
          <cell r="R506">
            <v>111.97456</v>
          </cell>
        </row>
        <row r="507">
          <cell r="B507" t="str">
            <v>Fator II, dosagem do inibidor</v>
          </cell>
          <cell r="C507">
            <v>0.1</v>
          </cell>
          <cell r="D507" t="str">
            <v>1A</v>
          </cell>
          <cell r="E507">
            <v>10.654999999999999</v>
          </cell>
          <cell r="F507">
            <v>123.3325</v>
          </cell>
          <cell r="G507">
            <v>128.91</v>
          </cell>
          <cell r="H507">
            <v>136.09885</v>
          </cell>
          <cell r="I507">
            <v>145.76634999999999</v>
          </cell>
          <cell r="J507">
            <v>153.97215</v>
          </cell>
          <cell r="K507">
            <v>162.78225</v>
          </cell>
          <cell r="L507">
            <v>173.52724999999998</v>
          </cell>
          <cell r="M507">
            <v>190.61169999999998</v>
          </cell>
          <cell r="N507">
            <v>208.01879999999997</v>
          </cell>
          <cell r="O507">
            <v>211.56295</v>
          </cell>
          <cell r="P507">
            <v>220.09184999999999</v>
          </cell>
          <cell r="Q507">
            <v>226.84684999999999</v>
          </cell>
          <cell r="R507">
            <v>235.67495</v>
          </cell>
        </row>
        <row r="508">
          <cell r="B508" t="str">
            <v>Fator IX, dosagem</v>
          </cell>
          <cell r="C508">
            <v>0.1</v>
          </cell>
          <cell r="D508" t="str">
            <v>1A</v>
          </cell>
          <cell r="E508" t="str">
            <v>5,004</v>
          </cell>
          <cell r="F508">
            <v>58.345999999999989</v>
          </cell>
          <cell r="G508">
            <v>61.097999999999992</v>
          </cell>
          <cell r="H508">
            <v>64.500679999999988</v>
          </cell>
          <cell r="I508">
            <v>69.082279999999997</v>
          </cell>
          <cell r="J508">
            <v>72.993319999999997</v>
          </cell>
          <cell r="K508">
            <v>77.169599999999988</v>
          </cell>
          <cell r="L508">
            <v>82.263599999999983</v>
          </cell>
          <cell r="M508">
            <v>90.362959999999987</v>
          </cell>
          <cell r="N508">
            <v>98.615439999999992</v>
          </cell>
          <cell r="O508">
            <v>100.29476</v>
          </cell>
          <cell r="P508">
            <v>104.41587999999997</v>
          </cell>
          <cell r="Q508">
            <v>107.78027999999999</v>
          </cell>
          <cell r="R508">
            <v>111.97456</v>
          </cell>
        </row>
        <row r="509">
          <cell r="B509" t="str">
            <v>Fator IX, dosagem do inibidor</v>
          </cell>
          <cell r="C509">
            <v>0.5</v>
          </cell>
          <cell r="D509" t="str">
            <v>1A</v>
          </cell>
          <cell r="E509" t="str">
            <v>11,385</v>
          </cell>
          <cell r="F509">
            <v>134.92750000000001</v>
          </cell>
          <cell r="G509">
            <v>141.87</v>
          </cell>
          <cell r="H509">
            <v>149.74795</v>
          </cell>
          <cell r="I509">
            <v>160.38444999999999</v>
          </cell>
          <cell r="J509">
            <v>169.57705000000001</v>
          </cell>
          <cell r="K509">
            <v>179.27775</v>
          </cell>
          <cell r="L509">
            <v>191.11274999999998</v>
          </cell>
          <cell r="M509">
            <v>209.92989999999998</v>
          </cell>
          <cell r="N509">
            <v>229.1036</v>
          </cell>
          <cell r="O509">
            <v>233.00065000000004</v>
          </cell>
          <cell r="P509">
            <v>242.97094999999996</v>
          </cell>
          <cell r="Q509">
            <v>251.61194999999998</v>
          </cell>
          <cell r="R509">
            <v>261.40264999999999</v>
          </cell>
        </row>
        <row r="510">
          <cell r="B510" t="str">
            <v>Fator reumatóide, quantitativo, dosagem (turbidimetria, nefelometria)</v>
          </cell>
          <cell r="C510">
            <v>0.01</v>
          </cell>
          <cell r="D510" t="str">
            <v>1A</v>
          </cell>
          <cell r="E510" t="str">
            <v>1,170</v>
          </cell>
          <cell r="F510">
            <v>13.534999999999998</v>
          </cell>
          <cell r="G510">
            <v>14.145</v>
          </cell>
          <cell r="H510">
            <v>14.933899999999998</v>
          </cell>
          <cell r="I510">
            <v>15.9947</v>
          </cell>
          <cell r="J510">
            <v>16.894699999999997</v>
          </cell>
          <cell r="K510">
            <v>17.8614</v>
          </cell>
          <cell r="L510">
            <v>19.040399999999998</v>
          </cell>
          <cell r="M510">
            <v>20.914999999999996</v>
          </cell>
          <cell r="N510">
            <v>22.824999999999999</v>
          </cell>
          <cell r="O510">
            <v>23.213899999999999</v>
          </cell>
          <cell r="P510">
            <v>24.148299999999995</v>
          </cell>
          <cell r="Q510">
            <v>24.886499999999998</v>
          </cell>
          <cell r="R510">
            <v>25.855</v>
          </cell>
        </row>
        <row r="511">
          <cell r="B511" t="str">
            <v>Fator reumatóide, teste do látex (qualitativo), pesquisa</v>
          </cell>
          <cell r="C511">
            <v>0.01</v>
          </cell>
          <cell r="D511" t="str">
            <v>1A</v>
          </cell>
          <cell r="E511" t="str">
            <v>1,170</v>
          </cell>
          <cell r="F511">
            <v>13.534999999999998</v>
          </cell>
          <cell r="G511">
            <v>14.145</v>
          </cell>
          <cell r="H511">
            <v>14.933899999999998</v>
          </cell>
          <cell r="I511">
            <v>15.9947</v>
          </cell>
          <cell r="J511">
            <v>16.894699999999997</v>
          </cell>
          <cell r="K511">
            <v>17.8614</v>
          </cell>
          <cell r="L511">
            <v>19.040399999999998</v>
          </cell>
          <cell r="M511">
            <v>20.914999999999996</v>
          </cell>
          <cell r="N511">
            <v>22.824999999999999</v>
          </cell>
          <cell r="O511">
            <v>23.213899999999999</v>
          </cell>
          <cell r="P511">
            <v>24.148299999999995</v>
          </cell>
          <cell r="Q511">
            <v>24.886499999999998</v>
          </cell>
          <cell r="R511">
            <v>25.855</v>
          </cell>
        </row>
        <row r="512">
          <cell r="B512" t="str">
            <v>Fator V de layden por PCR, pesquisa</v>
          </cell>
          <cell r="C512">
            <v>0.25</v>
          </cell>
          <cell r="D512" t="str">
            <v>1A</v>
          </cell>
          <cell r="E512" t="str">
            <v>25,479</v>
          </cell>
          <cell r="F512">
            <v>295.00849999999997</v>
          </cell>
          <cell r="G512">
            <v>308.37299999999999</v>
          </cell>
          <cell r="H512">
            <v>325.56892999999997</v>
          </cell>
          <cell r="I512">
            <v>348.69502999999997</v>
          </cell>
          <cell r="J512">
            <v>368.32906999999994</v>
          </cell>
          <cell r="K512">
            <v>389.40434999999997</v>
          </cell>
          <cell r="L512">
            <v>415.10834999999997</v>
          </cell>
          <cell r="M512">
            <v>455.97745999999995</v>
          </cell>
          <cell r="N512">
            <v>497.61844000000002</v>
          </cell>
          <cell r="O512">
            <v>506.09651000000002</v>
          </cell>
          <cell r="P512">
            <v>526.51513</v>
          </cell>
          <cell r="Q512">
            <v>542.70753000000002</v>
          </cell>
          <cell r="R512">
            <v>563.82781</v>
          </cell>
        </row>
        <row r="513">
          <cell r="B513" t="str">
            <v>Fator V, dosagem</v>
          </cell>
          <cell r="C513">
            <v>0.1</v>
          </cell>
          <cell r="D513" t="str">
            <v>1A</v>
          </cell>
          <cell r="E513" t="str">
            <v>5,004</v>
          </cell>
          <cell r="F513">
            <v>58.345999999999989</v>
          </cell>
          <cell r="G513">
            <v>61.097999999999992</v>
          </cell>
          <cell r="H513">
            <v>64.500679999999988</v>
          </cell>
          <cell r="I513">
            <v>69.082279999999997</v>
          </cell>
          <cell r="J513">
            <v>72.993319999999997</v>
          </cell>
          <cell r="K513">
            <v>77.169599999999988</v>
          </cell>
          <cell r="L513">
            <v>82.263599999999983</v>
          </cell>
          <cell r="M513">
            <v>90.362959999999987</v>
          </cell>
          <cell r="N513">
            <v>98.615439999999992</v>
          </cell>
          <cell r="O513">
            <v>100.29476</v>
          </cell>
          <cell r="P513">
            <v>104.41587999999997</v>
          </cell>
          <cell r="Q513">
            <v>107.78027999999999</v>
          </cell>
          <cell r="R513">
            <v>111.97456</v>
          </cell>
        </row>
        <row r="514">
          <cell r="B514" t="str">
            <v>Fator VII, dosagem</v>
          </cell>
          <cell r="C514">
            <v>0.1</v>
          </cell>
          <cell r="D514" t="str">
            <v>1A</v>
          </cell>
          <cell r="E514" t="str">
            <v>5,004</v>
          </cell>
          <cell r="F514">
            <v>58.345999999999989</v>
          </cell>
          <cell r="G514">
            <v>61.097999999999992</v>
          </cell>
          <cell r="H514">
            <v>64.500679999999988</v>
          </cell>
          <cell r="I514">
            <v>69.082279999999997</v>
          </cell>
          <cell r="J514">
            <v>72.993319999999997</v>
          </cell>
          <cell r="K514">
            <v>77.169599999999988</v>
          </cell>
          <cell r="L514">
            <v>82.263599999999983</v>
          </cell>
          <cell r="M514">
            <v>90.362959999999987</v>
          </cell>
          <cell r="N514">
            <v>98.615439999999992</v>
          </cell>
          <cell r="O514">
            <v>100.29476</v>
          </cell>
          <cell r="P514">
            <v>104.41587999999997</v>
          </cell>
          <cell r="Q514">
            <v>107.78027999999999</v>
          </cell>
          <cell r="R514">
            <v>111.97456</v>
          </cell>
        </row>
        <row r="515">
          <cell r="B515" t="str">
            <v>Fator VII, dosagem do inibidor</v>
          </cell>
          <cell r="C515">
            <v>0.1</v>
          </cell>
          <cell r="D515" t="str">
            <v>1A</v>
          </cell>
          <cell r="E515">
            <v>10.098000000000001</v>
          </cell>
          <cell r="F515">
            <v>116.92700000000001</v>
          </cell>
          <cell r="G515">
            <v>122.22600000000001</v>
          </cell>
          <cell r="H515">
            <v>129.04166000000001</v>
          </cell>
          <cell r="I515">
            <v>138.20786000000001</v>
          </cell>
          <cell r="J515">
            <v>145.99034</v>
          </cell>
          <cell r="K515">
            <v>154.34370000000001</v>
          </cell>
          <cell r="L515">
            <v>164.5317</v>
          </cell>
          <cell r="M515">
            <v>180.73052000000001</v>
          </cell>
          <cell r="N515">
            <v>197.23528000000002</v>
          </cell>
          <cell r="O515">
            <v>200.59562000000003</v>
          </cell>
          <cell r="P515">
            <v>208.69006000000002</v>
          </cell>
          <cell r="Q515">
            <v>215.11086000000003</v>
          </cell>
          <cell r="R515">
            <v>223.48222000000004</v>
          </cell>
        </row>
        <row r="516">
          <cell r="B516" t="str">
            <v>Fator VIII, dosagem</v>
          </cell>
          <cell r="C516">
            <v>0.1</v>
          </cell>
          <cell r="D516" t="str">
            <v>1A</v>
          </cell>
          <cell r="E516" t="str">
            <v>5,004</v>
          </cell>
          <cell r="F516">
            <v>58.345999999999989</v>
          </cell>
          <cell r="G516">
            <v>61.097999999999992</v>
          </cell>
          <cell r="H516">
            <v>64.500679999999988</v>
          </cell>
          <cell r="I516">
            <v>69.082279999999997</v>
          </cell>
          <cell r="J516">
            <v>72.993319999999997</v>
          </cell>
          <cell r="K516">
            <v>77.169599999999988</v>
          </cell>
          <cell r="L516">
            <v>82.263599999999983</v>
          </cell>
          <cell r="M516">
            <v>90.362959999999987</v>
          </cell>
          <cell r="N516">
            <v>98.615439999999992</v>
          </cell>
          <cell r="O516">
            <v>100.29476</v>
          </cell>
          <cell r="P516">
            <v>104.41587999999997</v>
          </cell>
          <cell r="Q516">
            <v>107.78027999999999</v>
          </cell>
          <cell r="R516">
            <v>111.97456</v>
          </cell>
        </row>
        <row r="517">
          <cell r="B517" t="str">
            <v>Fator VIII, dosagem do antígeno (Von Willebrand)</v>
          </cell>
          <cell r="C517">
            <v>0.1</v>
          </cell>
          <cell r="D517" t="str">
            <v>1A</v>
          </cell>
          <cell r="E517" t="str">
            <v>11,385</v>
          </cell>
          <cell r="F517">
            <v>131.72750000000002</v>
          </cell>
          <cell r="G517">
            <v>137.67000000000002</v>
          </cell>
          <cell r="H517">
            <v>145.34795</v>
          </cell>
          <cell r="I517">
            <v>155.67245</v>
          </cell>
          <cell r="J517">
            <v>164.43305000000001</v>
          </cell>
          <cell r="K517">
            <v>173.84175000000002</v>
          </cell>
          <cell r="L517">
            <v>185.31674999999998</v>
          </cell>
          <cell r="M517">
            <v>203.56189999999998</v>
          </cell>
          <cell r="N517">
            <v>222.1516</v>
          </cell>
          <cell r="O517">
            <v>225.93665000000001</v>
          </cell>
          <cell r="P517">
            <v>235.03494999999998</v>
          </cell>
          <cell r="Q517">
            <v>242.22794999999999</v>
          </cell>
          <cell r="R517">
            <v>251.65465</v>
          </cell>
        </row>
        <row r="518">
          <cell r="B518" t="str">
            <v>Fator VIII, dosagem do inibidor</v>
          </cell>
          <cell r="C518">
            <v>0.1</v>
          </cell>
          <cell r="D518" t="str">
            <v>1A</v>
          </cell>
          <cell r="E518" t="str">
            <v>11,385</v>
          </cell>
          <cell r="F518">
            <v>131.72750000000002</v>
          </cell>
          <cell r="G518">
            <v>137.67000000000002</v>
          </cell>
          <cell r="H518">
            <v>145.34795</v>
          </cell>
          <cell r="I518">
            <v>155.67245</v>
          </cell>
          <cell r="J518">
            <v>164.43305000000001</v>
          </cell>
          <cell r="K518">
            <v>173.84175000000002</v>
          </cell>
          <cell r="L518">
            <v>185.31674999999998</v>
          </cell>
          <cell r="M518">
            <v>203.56189999999998</v>
          </cell>
          <cell r="N518">
            <v>222.1516</v>
          </cell>
          <cell r="O518">
            <v>225.93665000000001</v>
          </cell>
          <cell r="P518">
            <v>235.03494999999998</v>
          </cell>
          <cell r="Q518">
            <v>242.22794999999999</v>
          </cell>
          <cell r="R518">
            <v>251.65465</v>
          </cell>
        </row>
        <row r="519">
          <cell r="B519" t="str">
            <v>Fator X ativado</v>
          </cell>
          <cell r="C519">
            <v>0.1</v>
          </cell>
          <cell r="D519" t="str">
            <v>1A</v>
          </cell>
          <cell r="E519">
            <v>10.098000000000001</v>
          </cell>
          <cell r="F519">
            <v>116.92700000000001</v>
          </cell>
          <cell r="G519">
            <v>122.22600000000001</v>
          </cell>
          <cell r="H519">
            <v>129.04166000000001</v>
          </cell>
          <cell r="I519">
            <v>138.20786000000001</v>
          </cell>
          <cell r="J519">
            <v>145.99034</v>
          </cell>
          <cell r="K519">
            <v>154.34370000000001</v>
          </cell>
          <cell r="L519">
            <v>164.5317</v>
          </cell>
          <cell r="M519">
            <v>180.73052000000001</v>
          </cell>
          <cell r="N519">
            <v>197.23528000000002</v>
          </cell>
          <cell r="O519">
            <v>200.59562000000003</v>
          </cell>
          <cell r="P519">
            <v>208.69006000000002</v>
          </cell>
          <cell r="Q519">
            <v>215.11086000000003</v>
          </cell>
          <cell r="R519">
            <v>223.48222000000004</v>
          </cell>
        </row>
        <row r="520">
          <cell r="B520" t="str">
            <v>Fator X, dosagem</v>
          </cell>
          <cell r="C520">
            <v>0.1</v>
          </cell>
          <cell r="D520" t="str">
            <v>1A</v>
          </cell>
          <cell r="E520" t="str">
            <v>5,004</v>
          </cell>
          <cell r="F520">
            <v>58.345999999999989</v>
          </cell>
          <cell r="G520">
            <v>61.097999999999992</v>
          </cell>
          <cell r="H520">
            <v>64.500679999999988</v>
          </cell>
          <cell r="I520">
            <v>69.082279999999997</v>
          </cell>
          <cell r="J520">
            <v>72.993319999999997</v>
          </cell>
          <cell r="K520">
            <v>77.169599999999988</v>
          </cell>
          <cell r="L520">
            <v>82.263599999999983</v>
          </cell>
          <cell r="M520">
            <v>90.362959999999987</v>
          </cell>
          <cell r="N520">
            <v>98.615439999999992</v>
          </cell>
          <cell r="O520">
            <v>100.29476</v>
          </cell>
          <cell r="P520">
            <v>104.41587999999997</v>
          </cell>
          <cell r="Q520">
            <v>107.78027999999999</v>
          </cell>
          <cell r="R520">
            <v>111.97456</v>
          </cell>
        </row>
        <row r="521">
          <cell r="B521" t="str">
            <v>Fator XI, dosagem</v>
          </cell>
          <cell r="C521">
            <v>0.1</v>
          </cell>
          <cell r="D521" t="str">
            <v>1A</v>
          </cell>
          <cell r="E521" t="str">
            <v>5,004</v>
          </cell>
          <cell r="F521">
            <v>58.345999999999989</v>
          </cell>
          <cell r="G521">
            <v>61.097999999999992</v>
          </cell>
          <cell r="H521">
            <v>64.500679999999988</v>
          </cell>
          <cell r="I521">
            <v>69.082279999999997</v>
          </cell>
          <cell r="J521">
            <v>72.993319999999997</v>
          </cell>
          <cell r="K521">
            <v>77.169599999999988</v>
          </cell>
          <cell r="L521">
            <v>82.263599999999983</v>
          </cell>
          <cell r="M521">
            <v>90.362959999999987</v>
          </cell>
          <cell r="N521">
            <v>98.615439999999992</v>
          </cell>
          <cell r="O521">
            <v>100.29476</v>
          </cell>
          <cell r="P521">
            <v>104.41587999999997</v>
          </cell>
          <cell r="Q521">
            <v>107.78027999999999</v>
          </cell>
          <cell r="R521">
            <v>111.97456</v>
          </cell>
        </row>
        <row r="522">
          <cell r="B522" t="str">
            <v>Fator XII, dosagem</v>
          </cell>
          <cell r="C522">
            <v>0.1</v>
          </cell>
          <cell r="D522" t="str">
            <v>1A</v>
          </cell>
          <cell r="E522" t="str">
            <v>5,004</v>
          </cell>
          <cell r="F522">
            <v>58.345999999999989</v>
          </cell>
          <cell r="G522">
            <v>61.097999999999992</v>
          </cell>
          <cell r="H522">
            <v>64.500679999999988</v>
          </cell>
          <cell r="I522">
            <v>69.082279999999997</v>
          </cell>
          <cell r="J522">
            <v>72.993319999999997</v>
          </cell>
          <cell r="K522">
            <v>77.169599999999988</v>
          </cell>
          <cell r="L522">
            <v>82.263599999999983</v>
          </cell>
          <cell r="M522">
            <v>90.362959999999987</v>
          </cell>
          <cell r="N522">
            <v>98.615439999999992</v>
          </cell>
          <cell r="O522">
            <v>100.29476</v>
          </cell>
          <cell r="P522">
            <v>104.41587999999997</v>
          </cell>
          <cell r="Q522">
            <v>107.78027999999999</v>
          </cell>
          <cell r="R522">
            <v>111.97456</v>
          </cell>
        </row>
        <row r="523">
          <cell r="B523" t="str">
            <v>Fator XIII, dosagem, teste funcional</v>
          </cell>
          <cell r="C523">
            <v>0.1</v>
          </cell>
          <cell r="D523" t="str">
            <v>1A</v>
          </cell>
          <cell r="E523" t="str">
            <v>5,004</v>
          </cell>
          <cell r="F523">
            <v>58.345999999999989</v>
          </cell>
          <cell r="G523">
            <v>61.097999999999992</v>
          </cell>
          <cell r="H523">
            <v>64.500679999999988</v>
          </cell>
          <cell r="I523">
            <v>69.082279999999997</v>
          </cell>
          <cell r="J523">
            <v>72.993319999999997</v>
          </cell>
          <cell r="K523">
            <v>77.169599999999988</v>
          </cell>
          <cell r="L523">
            <v>82.263599999999983</v>
          </cell>
          <cell r="M523">
            <v>90.362959999999987</v>
          </cell>
          <cell r="N523">
            <v>98.615439999999992</v>
          </cell>
          <cell r="O523">
            <v>100.29476</v>
          </cell>
          <cell r="P523">
            <v>104.41587999999997</v>
          </cell>
          <cell r="Q523">
            <v>107.78027999999999</v>
          </cell>
          <cell r="R523">
            <v>111.97456</v>
          </cell>
        </row>
        <row r="524">
          <cell r="B524" t="str">
            <v>Fator XIII, pesquisa</v>
          </cell>
          <cell r="C524">
            <v>0.1</v>
          </cell>
          <cell r="D524" t="str">
            <v>1A</v>
          </cell>
          <cell r="E524" t="str">
            <v>4,626</v>
          </cell>
          <cell r="F524">
            <v>53.999000000000002</v>
          </cell>
          <cell r="G524">
            <v>56.561999999999998</v>
          </cell>
          <cell r="H524">
            <v>59.711420000000004</v>
          </cell>
          <cell r="I524">
            <v>63.952820000000003</v>
          </cell>
          <cell r="J524">
            <v>67.576580000000007</v>
          </cell>
          <cell r="K524">
            <v>71.442899999999995</v>
          </cell>
          <cell r="L524">
            <v>76.158900000000003</v>
          </cell>
          <cell r="M524">
            <v>83.657240000000002</v>
          </cell>
          <cell r="N524">
            <v>91.297359999999998</v>
          </cell>
          <cell r="O524">
            <v>92.851940000000013</v>
          </cell>
          <cell r="P524">
            <v>96.678219999999996</v>
          </cell>
          <cell r="Q524">
            <v>99.815820000000016</v>
          </cell>
          <cell r="R524">
            <v>103.70014</v>
          </cell>
        </row>
        <row r="525">
          <cell r="B525" t="str">
            <v>Febre amarela - IgG</v>
          </cell>
          <cell r="C525">
            <v>1</v>
          </cell>
          <cell r="D525" t="str">
            <v>1A</v>
          </cell>
          <cell r="E525">
            <v>30.47</v>
          </cell>
          <cell r="F525">
            <v>358.40499999999997</v>
          </cell>
          <cell r="G525">
            <v>376.14</v>
          </cell>
          <cell r="H525">
            <v>397.05489999999998</v>
          </cell>
          <cell r="I525">
            <v>425.25789999999995</v>
          </cell>
          <cell r="J525">
            <v>449.49509999999998</v>
          </cell>
          <cell r="K525">
            <v>475.21049999999997</v>
          </cell>
          <cell r="L525">
            <v>506.58049999999997</v>
          </cell>
          <cell r="M525">
            <v>556.45779999999991</v>
          </cell>
          <cell r="N525">
            <v>607.27919999999995</v>
          </cell>
          <cell r="O525">
            <v>617.61429999999996</v>
          </cell>
          <cell r="P525">
            <v>643.56089999999995</v>
          </cell>
          <cell r="Q525">
            <v>665.46289999999999</v>
          </cell>
          <cell r="R525">
            <v>691.35829999999999</v>
          </cell>
        </row>
        <row r="526">
          <cell r="B526" t="str">
            <v>Febre amarela - IgM</v>
          </cell>
          <cell r="C526">
            <v>1</v>
          </cell>
          <cell r="D526" t="str">
            <v>1A</v>
          </cell>
          <cell r="E526">
            <v>30.47</v>
          </cell>
          <cell r="F526">
            <v>358.40499999999997</v>
          </cell>
          <cell r="G526">
            <v>376.14</v>
          </cell>
          <cell r="H526">
            <v>397.05489999999998</v>
          </cell>
          <cell r="I526">
            <v>425.25789999999995</v>
          </cell>
          <cell r="J526">
            <v>449.49509999999998</v>
          </cell>
          <cell r="K526">
            <v>475.21049999999997</v>
          </cell>
          <cell r="L526">
            <v>506.58049999999997</v>
          </cell>
          <cell r="M526">
            <v>556.45779999999991</v>
          </cell>
          <cell r="N526">
            <v>607.27919999999995</v>
          </cell>
          <cell r="O526">
            <v>617.61429999999996</v>
          </cell>
          <cell r="P526">
            <v>643.56089999999995</v>
          </cell>
          <cell r="Q526">
            <v>665.46289999999999</v>
          </cell>
          <cell r="R526">
            <v>691.35829999999999</v>
          </cell>
        </row>
        <row r="527">
          <cell r="B527" t="str">
            <v>Febre amarela, pesquisa por PCR</v>
          </cell>
          <cell r="C527">
            <v>1</v>
          </cell>
          <cell r="D527" t="str">
            <v>1A</v>
          </cell>
          <cell r="E527">
            <v>47.53</v>
          </cell>
          <cell r="F527">
            <v>554.59500000000003</v>
          </cell>
          <cell r="G527">
            <v>580.86</v>
          </cell>
          <cell r="H527">
            <v>613.20510000000002</v>
          </cell>
          <cell r="I527">
            <v>656.76210000000003</v>
          </cell>
          <cell r="J527">
            <v>693.96490000000006</v>
          </cell>
          <cell r="K527">
            <v>733.66950000000008</v>
          </cell>
          <cell r="L527">
            <v>782.09949999999992</v>
          </cell>
          <cell r="M527">
            <v>859.10219999999993</v>
          </cell>
          <cell r="N527">
            <v>937.56079999999997</v>
          </cell>
          <cell r="O527">
            <v>953.52570000000003</v>
          </cell>
          <cell r="P527">
            <v>992.77909999999997</v>
          </cell>
          <cell r="Q527">
            <v>1024.9171000000001</v>
          </cell>
          <cell r="R527">
            <v>1064.8017</v>
          </cell>
        </row>
        <row r="528">
          <cell r="B528" t="str">
            <v>Fenilalanina, pesquisa e/ou dosagem</v>
          </cell>
          <cell r="C528">
            <v>0.01</v>
          </cell>
          <cell r="D528" t="str">
            <v>1A</v>
          </cell>
          <cell r="E528" t="str">
            <v>1,053</v>
          </cell>
          <cell r="F528">
            <v>12.189499999999999</v>
          </cell>
          <cell r="G528">
            <v>12.741</v>
          </cell>
          <cell r="H528">
            <v>13.451509999999999</v>
          </cell>
          <cell r="I528">
            <v>14.40701</v>
          </cell>
          <cell r="J528">
            <v>15.21809</v>
          </cell>
          <cell r="K528">
            <v>16.088850000000001</v>
          </cell>
          <cell r="L528">
            <v>17.150849999999998</v>
          </cell>
          <cell r="M528">
            <v>18.839419999999997</v>
          </cell>
          <cell r="N528">
            <v>20.55988</v>
          </cell>
          <cell r="O528">
            <v>20.910170000000001</v>
          </cell>
          <cell r="P528">
            <v>21.753309999999995</v>
          </cell>
          <cell r="Q528">
            <v>22.421309999999998</v>
          </cell>
          <cell r="R528">
            <v>23.293869999999998</v>
          </cell>
        </row>
        <row r="529">
          <cell r="B529" t="str">
            <v>Fenilcetonúria, pesquisa</v>
          </cell>
          <cell r="C529">
            <v>0.1</v>
          </cell>
          <cell r="D529" t="str">
            <v>1A</v>
          </cell>
          <cell r="E529" t="str">
            <v>0,434</v>
          </cell>
          <cell r="F529">
            <v>5.7909999999999995</v>
          </cell>
          <cell r="G529">
            <v>6.258</v>
          </cell>
          <cell r="H529">
            <v>6.5987799999999996</v>
          </cell>
          <cell r="I529">
            <v>7.06738</v>
          </cell>
          <cell r="J529">
            <v>7.5052199999999996</v>
          </cell>
          <cell r="K529">
            <v>7.9340999999999999</v>
          </cell>
          <cell r="L529">
            <v>8.4581</v>
          </cell>
          <cell r="M529">
            <v>9.2911599999999996</v>
          </cell>
          <cell r="N529">
            <v>10.140239999999999</v>
          </cell>
          <cell r="O529">
            <v>10.31146</v>
          </cell>
          <cell r="P529">
            <v>10.867979999999999</v>
          </cell>
          <cell r="Q529">
            <v>11.49038</v>
          </cell>
          <cell r="R529">
            <v>11.937260000000002</v>
          </cell>
        </row>
        <row r="530">
          <cell r="B530" t="str">
            <v>Fenitoína, dosagem</v>
          </cell>
          <cell r="C530">
            <v>0.1</v>
          </cell>
          <cell r="D530" t="str">
            <v>1A</v>
          </cell>
          <cell r="E530" t="str">
            <v>3,267</v>
          </cell>
          <cell r="F530">
            <v>38.370499999999993</v>
          </cell>
          <cell r="G530">
            <v>40.253999999999998</v>
          </cell>
          <cell r="H530">
            <v>42.492890000000003</v>
          </cell>
          <cell r="I530">
            <v>45.511189999999999</v>
          </cell>
          <cell r="J530">
            <v>48.102110000000003</v>
          </cell>
          <cell r="K530">
            <v>50.854050000000001</v>
          </cell>
          <cell r="L530">
            <v>54.211049999999993</v>
          </cell>
          <cell r="M530">
            <v>59.548579999999994</v>
          </cell>
          <cell r="N530">
            <v>64.987120000000004</v>
          </cell>
          <cell r="O530">
            <v>66.093230000000005</v>
          </cell>
          <cell r="P530">
            <v>68.859489999999994</v>
          </cell>
          <cell r="Q530">
            <v>71.181690000000003</v>
          </cell>
          <cell r="R530">
            <v>73.951629999999994</v>
          </cell>
        </row>
        <row r="531">
          <cell r="B531" t="str">
            <v>Fenobarbital, dosagem</v>
          </cell>
          <cell r="C531">
            <v>0.1</v>
          </cell>
          <cell r="D531" t="str">
            <v>1A</v>
          </cell>
          <cell r="E531" t="str">
            <v>3,267</v>
          </cell>
          <cell r="F531">
            <v>38.370499999999993</v>
          </cell>
          <cell r="G531">
            <v>40.253999999999998</v>
          </cell>
          <cell r="H531">
            <v>42.492890000000003</v>
          </cell>
          <cell r="I531">
            <v>45.511189999999999</v>
          </cell>
          <cell r="J531">
            <v>48.102110000000003</v>
          </cell>
          <cell r="K531">
            <v>50.854050000000001</v>
          </cell>
          <cell r="L531">
            <v>54.211049999999993</v>
          </cell>
          <cell r="M531">
            <v>59.548579999999994</v>
          </cell>
          <cell r="N531">
            <v>64.987120000000004</v>
          </cell>
          <cell r="O531">
            <v>66.093230000000005</v>
          </cell>
          <cell r="P531">
            <v>68.859489999999994</v>
          </cell>
          <cell r="Q531">
            <v>71.181690000000003</v>
          </cell>
          <cell r="R531">
            <v>73.951629999999994</v>
          </cell>
        </row>
        <row r="532">
          <cell r="B532" t="str">
            <v>Fenol (para benzeno, fenol), pesquisa e/ou dosagem</v>
          </cell>
          <cell r="C532">
            <v>0.1</v>
          </cell>
          <cell r="D532" t="str">
            <v>1A</v>
          </cell>
          <cell r="E532" t="str">
            <v>1,647</v>
          </cell>
          <cell r="F532">
            <v>19.740500000000001</v>
          </cell>
          <cell r="G532">
            <v>20.814</v>
          </cell>
          <cell r="H532">
            <v>21.967490000000002</v>
          </cell>
          <cell r="I532">
            <v>23.527790000000003</v>
          </cell>
          <cell r="J532">
            <v>24.887510000000002</v>
          </cell>
          <cell r="K532">
            <v>26.311050000000002</v>
          </cell>
          <cell r="L532">
            <v>28.04805</v>
          </cell>
          <cell r="M532">
            <v>30.809779999999996</v>
          </cell>
          <cell r="N532">
            <v>33.623919999999998</v>
          </cell>
          <cell r="O532">
            <v>34.195430000000002</v>
          </cell>
          <cell r="P532">
            <v>35.698090000000001</v>
          </cell>
          <cell r="Q532">
            <v>37.048289999999994</v>
          </cell>
          <cell r="R532">
            <v>38.489829999999998</v>
          </cell>
        </row>
        <row r="533">
          <cell r="B533" t="str">
            <v>Fenotipagem de outros sistemas eritrocitários - por fenótipo - gel teste</v>
          </cell>
          <cell r="C533">
            <v>0.1</v>
          </cell>
          <cell r="D533" t="str">
            <v>1A</v>
          </cell>
          <cell r="E533">
            <v>3.7959999999999998</v>
          </cell>
          <cell r="F533">
            <v>44.453999999999994</v>
          </cell>
          <cell r="G533">
            <v>46.601999999999997</v>
          </cell>
          <cell r="H533">
            <v>49.195320000000002</v>
          </cell>
          <cell r="I533">
            <v>52.689719999999994</v>
          </cell>
          <cell r="J533">
            <v>55.682679999999998</v>
          </cell>
          <cell r="K533">
            <v>58.868400000000001</v>
          </cell>
          <cell r="L533">
            <v>62.75439999999999</v>
          </cell>
          <cell r="M533">
            <v>68.933039999999991</v>
          </cell>
          <cell r="N533">
            <v>75.228559999999987</v>
          </cell>
          <cell r="O533">
            <v>76.509240000000005</v>
          </cell>
          <cell r="P533">
            <v>79.688119999999984</v>
          </cell>
          <cell r="Q533">
            <v>82.327719999999999</v>
          </cell>
          <cell r="R533">
            <v>85.531439999999989</v>
          </cell>
        </row>
        <row r="534">
          <cell r="B534" t="str">
            <v>Fenotipagem de outros sistemas eritrocitários que não ABO - por antígeno - em tubo</v>
          </cell>
          <cell r="C534">
            <v>0.1</v>
          </cell>
          <cell r="D534" t="str">
            <v>1A</v>
          </cell>
          <cell r="E534">
            <v>1.2090000000000001</v>
          </cell>
          <cell r="F534">
            <v>14.703500000000002</v>
          </cell>
          <cell r="G534">
            <v>15.558000000000002</v>
          </cell>
          <cell r="H534">
            <v>16.418030000000002</v>
          </cell>
          <cell r="I534">
            <v>17.584130000000002</v>
          </cell>
          <cell r="J534">
            <v>18.610970000000002</v>
          </cell>
          <cell r="K534">
            <v>19.675350000000002</v>
          </cell>
          <cell r="L534">
            <v>20.974350000000001</v>
          </cell>
          <cell r="M534">
            <v>23.039659999999998</v>
          </cell>
          <cell r="N534">
            <v>25.14424</v>
          </cell>
          <cell r="O534">
            <v>25.571210000000001</v>
          </cell>
          <cell r="P534">
            <v>26.732230000000001</v>
          </cell>
          <cell r="Q534">
            <v>27.819630000000004</v>
          </cell>
          <cell r="R534">
            <v>28.902010000000004</v>
          </cell>
        </row>
        <row r="535">
          <cell r="B535" t="str">
            <v>Fenotipagem do sistema Rh-Hr (anti Rho(D) + anti Rh(C) + anti Rh(E)</v>
          </cell>
          <cell r="C535">
            <v>0.1</v>
          </cell>
          <cell r="D535" t="str">
            <v>1A</v>
          </cell>
          <cell r="E535" t="str">
            <v>3,204</v>
          </cell>
          <cell r="F535">
            <v>37.646000000000001</v>
          </cell>
          <cell r="G535">
            <v>39.497999999999998</v>
          </cell>
          <cell r="H535">
            <v>41.694680000000005</v>
          </cell>
          <cell r="I535">
            <v>44.656280000000002</v>
          </cell>
          <cell r="J535">
            <v>47.199320000000007</v>
          </cell>
          <cell r="K535">
            <v>49.899600000000007</v>
          </cell>
          <cell r="L535">
            <v>53.193599999999996</v>
          </cell>
          <cell r="M535">
            <v>58.430959999999999</v>
          </cell>
          <cell r="N535">
            <v>63.767440000000001</v>
          </cell>
          <cell r="O535">
            <v>64.852760000000004</v>
          </cell>
          <cell r="P535">
            <v>67.569879999999998</v>
          </cell>
          <cell r="Q535">
            <v>69.854280000000003</v>
          </cell>
          <cell r="R535">
            <v>72.57256000000001</v>
          </cell>
        </row>
        <row r="536">
          <cell r="B536" t="str">
            <v>Fenotipagem do sistema RH-HR (D, C, E, C E C) gel teste</v>
          </cell>
          <cell r="C536">
            <v>0.1</v>
          </cell>
          <cell r="D536" t="str">
            <v>1A</v>
          </cell>
          <cell r="E536">
            <v>2.6520000000000001</v>
          </cell>
          <cell r="F536">
            <v>31.298000000000002</v>
          </cell>
          <cell r="G536">
            <v>32.874000000000002</v>
          </cell>
          <cell r="H536">
            <v>34.700839999999999</v>
          </cell>
          <cell r="I536">
            <v>37.165640000000003</v>
          </cell>
          <cell r="J536">
            <v>39.289160000000003</v>
          </cell>
          <cell r="K536">
            <v>41.536800000000007</v>
          </cell>
          <cell r="L536">
            <v>44.278799999999997</v>
          </cell>
          <cell r="M536">
            <v>48.638479999999994</v>
          </cell>
          <cell r="N536">
            <v>53.080719999999999</v>
          </cell>
          <cell r="O536">
            <v>53.983880000000006</v>
          </cell>
          <cell r="P536">
            <v>56.270440000000001</v>
          </cell>
          <cell r="Q536">
            <v>58.223640000000003</v>
          </cell>
          <cell r="R536">
            <v>60.489280000000001</v>
          </cell>
        </row>
        <row r="537">
          <cell r="B537" t="str">
            <v>Fenotipagem do sistema RH-HR (D, C, E, C, E)</v>
          </cell>
          <cell r="C537">
            <v>0.1</v>
          </cell>
          <cell r="D537" t="str">
            <v>1A</v>
          </cell>
          <cell r="E537">
            <v>2.262</v>
          </cell>
          <cell r="F537">
            <v>26.813000000000002</v>
          </cell>
          <cell r="G537">
            <v>28.193999999999999</v>
          </cell>
          <cell r="H537">
            <v>29.759540000000001</v>
          </cell>
          <cell r="I537">
            <v>31.873340000000002</v>
          </cell>
          <cell r="J537">
            <v>33.70046</v>
          </cell>
          <cell r="K537">
            <v>35.628300000000003</v>
          </cell>
          <cell r="L537">
            <v>37.980299999999993</v>
          </cell>
          <cell r="M537">
            <v>41.719879999999996</v>
          </cell>
          <cell r="N537">
            <v>45.530319999999996</v>
          </cell>
          <cell r="O537">
            <v>46.304780000000001</v>
          </cell>
          <cell r="P537">
            <v>48.287140000000001</v>
          </cell>
          <cell r="Q537">
            <v>50.006339999999994</v>
          </cell>
          <cell r="R537">
            <v>51.952179999999998</v>
          </cell>
        </row>
        <row r="538">
          <cell r="B538" t="str">
            <v>Ferritina, dosagem</v>
          </cell>
          <cell r="C538">
            <v>0.01</v>
          </cell>
          <cell r="D538" t="str">
            <v>1A</v>
          </cell>
          <cell r="E538" t="str">
            <v>2,097</v>
          </cell>
          <cell r="F538">
            <v>24.195499999999999</v>
          </cell>
          <cell r="G538">
            <v>25.269000000000002</v>
          </cell>
          <cell r="H538">
            <v>26.678989999999999</v>
          </cell>
          <cell r="I538">
            <v>28.574089999999998</v>
          </cell>
          <cell r="J538">
            <v>30.178609999999999</v>
          </cell>
          <cell r="K538">
            <v>31.905449999999998</v>
          </cell>
          <cell r="L538">
            <v>34.011449999999996</v>
          </cell>
          <cell r="M538">
            <v>37.359979999999993</v>
          </cell>
          <cell r="N538">
            <v>40.771719999999995</v>
          </cell>
          <cell r="O538">
            <v>41.466530000000006</v>
          </cell>
          <cell r="P538">
            <v>43.123989999999999</v>
          </cell>
          <cell r="Q538">
            <v>44.418390000000002</v>
          </cell>
          <cell r="R538">
            <v>46.147030000000001</v>
          </cell>
          <cell r="S538">
            <v>24</v>
          </cell>
          <cell r="T538">
            <v>30</v>
          </cell>
          <cell r="U538">
            <v>55</v>
          </cell>
        </row>
        <row r="539">
          <cell r="B539" t="str">
            <v>Ferro sérico, dosagem</v>
          </cell>
          <cell r="C539">
            <v>0.01</v>
          </cell>
          <cell r="D539" t="str">
            <v>1A</v>
          </cell>
          <cell r="E539" t="str">
            <v>0,540</v>
          </cell>
          <cell r="F539">
            <v>6.2900000000000009</v>
          </cell>
          <cell r="G539">
            <v>6.5850000000000009</v>
          </cell>
          <cell r="H539">
            <v>6.9518000000000004</v>
          </cell>
          <cell r="I539">
            <v>7.4456000000000007</v>
          </cell>
          <cell r="J539">
            <v>7.8668000000000005</v>
          </cell>
          <cell r="K539">
            <v>8.3169000000000004</v>
          </cell>
          <cell r="L539">
            <v>8.8658999999999999</v>
          </cell>
          <cell r="M539">
            <v>9.7387999999999995</v>
          </cell>
          <cell r="N539">
            <v>10.6282</v>
          </cell>
          <cell r="O539">
            <v>10.809200000000002</v>
          </cell>
          <cell r="P539">
            <v>11.2522</v>
          </cell>
          <cell r="Q539">
            <v>11.612400000000001</v>
          </cell>
          <cell r="R539">
            <v>12.064300000000001</v>
          </cell>
        </row>
        <row r="540">
          <cell r="B540" t="str">
            <v>Fibrinogênio quantitativo, nefelometria</v>
          </cell>
          <cell r="C540">
            <v>0.01</v>
          </cell>
          <cell r="D540" t="str">
            <v>1A</v>
          </cell>
          <cell r="E540">
            <v>1.2030000000000001</v>
          </cell>
          <cell r="F540">
            <v>13.9145</v>
          </cell>
          <cell r="G540">
            <v>14.541</v>
          </cell>
          <cell r="H540">
            <v>15.35201</v>
          </cell>
          <cell r="I540">
            <v>16.442509999999999</v>
          </cell>
          <cell r="J540">
            <v>17.36759</v>
          </cell>
          <cell r="K540">
            <v>18.361350000000002</v>
          </cell>
          <cell r="L540">
            <v>19.573349999999998</v>
          </cell>
          <cell r="M540">
            <v>21.500419999999998</v>
          </cell>
          <cell r="N540">
            <v>23.46388</v>
          </cell>
          <cell r="O540">
            <v>23.863670000000003</v>
          </cell>
          <cell r="P540">
            <v>24.823809999999998</v>
          </cell>
          <cell r="Q540">
            <v>25.581810000000001</v>
          </cell>
          <cell r="R540">
            <v>26.577370000000002</v>
          </cell>
        </row>
        <row r="541">
          <cell r="B541" t="str">
            <v>Fibrinogênio, dosagem</v>
          </cell>
          <cell r="C541">
            <v>0.01</v>
          </cell>
          <cell r="D541" t="str">
            <v>1A</v>
          </cell>
          <cell r="E541" t="str">
            <v>0,567</v>
          </cell>
          <cell r="F541">
            <v>6.6004999999999994</v>
          </cell>
          <cell r="G541">
            <v>6.9089999999999998</v>
          </cell>
          <cell r="H541">
            <v>7.2938899999999993</v>
          </cell>
          <cell r="I541">
            <v>7.8119899999999998</v>
          </cell>
          <cell r="J541">
            <v>8.2537099999999999</v>
          </cell>
          <cell r="K541">
            <v>8.7259499999999992</v>
          </cell>
          <cell r="L541">
            <v>9.3019499999999979</v>
          </cell>
          <cell r="M541">
            <v>10.217779999999998</v>
          </cell>
          <cell r="N541">
            <v>11.150919999999999</v>
          </cell>
          <cell r="O541">
            <v>11.34083</v>
          </cell>
          <cell r="P541">
            <v>11.804889999999999</v>
          </cell>
          <cell r="Q541">
            <v>12.181289999999999</v>
          </cell>
          <cell r="R541">
            <v>12.655329999999999</v>
          </cell>
        </row>
        <row r="542">
          <cell r="B542" t="str">
            <v>Fibrose cística, pesquisa de uma mutação</v>
          </cell>
          <cell r="C542">
            <v>0.25</v>
          </cell>
          <cell r="D542" t="str">
            <v>1A</v>
          </cell>
          <cell r="E542" t="str">
            <v>17,982</v>
          </cell>
          <cell r="F542">
            <v>208.79300000000001</v>
          </cell>
          <cell r="G542">
            <v>218.40899999999999</v>
          </cell>
          <cell r="H542">
            <v>230.58194</v>
          </cell>
          <cell r="I542">
            <v>246.96073999999999</v>
          </cell>
          <cell r="J542">
            <v>260.89705999999995</v>
          </cell>
          <cell r="K542">
            <v>275.82479999999998</v>
          </cell>
          <cell r="L542">
            <v>294.03179999999998</v>
          </cell>
          <cell r="M542">
            <v>322.98067999999995</v>
          </cell>
          <cell r="N542">
            <v>352.47651999999999</v>
          </cell>
          <cell r="O542">
            <v>358.48058000000003</v>
          </cell>
          <cell r="P542">
            <v>373.05153999999993</v>
          </cell>
          <cell r="Q542">
            <v>384.74574000000001</v>
          </cell>
          <cell r="R542">
            <v>399.71847999999994</v>
          </cell>
        </row>
        <row r="543">
          <cell r="B543" t="str">
            <v>Filaria sorologia, pesquisa e/ou dosagem</v>
          </cell>
          <cell r="C543">
            <v>0.04</v>
          </cell>
          <cell r="D543" t="str">
            <v>1A</v>
          </cell>
          <cell r="E543" t="str">
            <v>1,800</v>
          </cell>
          <cell r="F543">
            <v>21.02</v>
          </cell>
          <cell r="G543">
            <v>22.020000000000003</v>
          </cell>
          <cell r="H543">
            <v>23.246000000000002</v>
          </cell>
          <cell r="I543">
            <v>24.897200000000002</v>
          </cell>
          <cell r="J543">
            <v>26.308399999999999</v>
          </cell>
          <cell r="K543">
            <v>27.813600000000001</v>
          </cell>
          <cell r="L543">
            <v>29.649599999999996</v>
          </cell>
          <cell r="M543">
            <v>32.568799999999996</v>
          </cell>
          <cell r="N543">
            <v>35.543199999999999</v>
          </cell>
          <cell r="O543">
            <v>36.148400000000002</v>
          </cell>
          <cell r="P543">
            <v>37.639599999999994</v>
          </cell>
          <cell r="Q543">
            <v>38.864400000000003</v>
          </cell>
          <cell r="R543">
            <v>40.376800000000003</v>
          </cell>
        </row>
        <row r="544">
          <cell r="B544" t="str">
            <v>Filária, pesquisa</v>
          </cell>
          <cell r="C544">
            <v>0.04</v>
          </cell>
          <cell r="D544" t="str">
            <v>1A</v>
          </cell>
          <cell r="E544" t="str">
            <v>0,387</v>
          </cell>
          <cell r="F544">
            <v>4.7705000000000002</v>
          </cell>
          <cell r="G544">
            <v>5.0640000000000001</v>
          </cell>
          <cell r="H544">
            <v>5.3432900000000005</v>
          </cell>
          <cell r="I544">
            <v>5.7227899999999998</v>
          </cell>
          <cell r="J544">
            <v>6.0601100000000008</v>
          </cell>
          <cell r="K544">
            <v>6.40665</v>
          </cell>
          <cell r="L544">
            <v>6.82965</v>
          </cell>
          <cell r="M544">
            <v>7.5021799999999992</v>
          </cell>
          <cell r="N544">
            <v>8.187520000000001</v>
          </cell>
          <cell r="O544">
            <v>8.3264300000000002</v>
          </cell>
          <cell r="P544">
            <v>8.7154899999999991</v>
          </cell>
          <cell r="Q544">
            <v>9.0924899999999997</v>
          </cell>
          <cell r="R544">
            <v>9.4462299999999999</v>
          </cell>
        </row>
        <row r="545">
          <cell r="B545" t="str">
            <v>Fish em metáfase ou núcleo interfásico, por sonda</v>
          </cell>
          <cell r="C545">
            <v>1</v>
          </cell>
          <cell r="D545" t="str">
            <v>2B</v>
          </cell>
          <cell r="E545" t="str">
            <v>19,140</v>
          </cell>
          <cell r="F545">
            <v>262.11</v>
          </cell>
          <cell r="G545">
            <v>286.18</v>
          </cell>
          <cell r="H545">
            <v>302.50380000000001</v>
          </cell>
          <cell r="I545">
            <v>323.96980000000002</v>
          </cell>
          <cell r="J545">
            <v>342.09620000000001</v>
          </cell>
          <cell r="K545">
            <v>361.65100000000001</v>
          </cell>
          <cell r="L545">
            <v>385.51099999999997</v>
          </cell>
          <cell r="M545">
            <v>423.5136</v>
          </cell>
          <cell r="N545">
            <v>462.20040000000006</v>
          </cell>
          <cell r="O545">
            <v>470.01660000000004</v>
          </cell>
          <cell r="P545">
            <v>496.43579999999997</v>
          </cell>
          <cell r="Q545">
            <v>570.70980000000009</v>
          </cell>
          <cell r="R545">
            <v>643.87459999999999</v>
          </cell>
        </row>
        <row r="546">
          <cell r="B546" t="str">
            <v>Fish pré-natal, por sonda</v>
          </cell>
          <cell r="C546">
            <v>1</v>
          </cell>
          <cell r="D546" t="str">
            <v>3B</v>
          </cell>
          <cell r="E546" t="str">
            <v>17,390</v>
          </cell>
          <cell r="F546">
            <v>287.98500000000001</v>
          </cell>
          <cell r="G546">
            <v>325.68</v>
          </cell>
          <cell r="H546">
            <v>344.3313</v>
          </cell>
          <cell r="I546">
            <v>368.75229999999999</v>
          </cell>
          <cell r="J546">
            <v>389.33870000000002</v>
          </cell>
          <cell r="K546">
            <v>411.56850000000003</v>
          </cell>
          <cell r="L546">
            <v>438.71850000000001</v>
          </cell>
          <cell r="M546">
            <v>481.99860000000001</v>
          </cell>
          <cell r="N546">
            <v>526.04040000000009</v>
          </cell>
          <cell r="O546">
            <v>534.91910000000007</v>
          </cell>
          <cell r="P546">
            <v>618.07330000000002</v>
          </cell>
          <cell r="Q546">
            <v>763.8873000000001</v>
          </cell>
          <cell r="R546">
            <v>952.61710000000005</v>
          </cell>
        </row>
        <row r="547">
          <cell r="B547" t="str">
            <v>Flunitrazepam, dosagem</v>
          </cell>
          <cell r="C547">
            <v>0.5</v>
          </cell>
          <cell r="D547" t="str">
            <v>1A</v>
          </cell>
          <cell r="E547">
            <v>28.988</v>
          </cell>
          <cell r="F547">
            <v>337.36199999999997</v>
          </cell>
          <cell r="G547">
            <v>353.10599999999999</v>
          </cell>
          <cell r="H547">
            <v>372.77796000000001</v>
          </cell>
          <cell r="I547">
            <v>399.25716</v>
          </cell>
          <cell r="J547">
            <v>421.82803999999999</v>
          </cell>
          <cell r="K547">
            <v>445.96320000000003</v>
          </cell>
          <cell r="L547">
            <v>475.40119999999996</v>
          </cell>
          <cell r="M547">
            <v>522.20712000000003</v>
          </cell>
          <cell r="N547">
            <v>569.89768000000004</v>
          </cell>
          <cell r="O547">
            <v>579.60372000000007</v>
          </cell>
          <cell r="P547">
            <v>603.30435999999986</v>
          </cell>
          <cell r="Q547">
            <v>622.50716</v>
          </cell>
          <cell r="R547">
            <v>646.73231999999996</v>
          </cell>
        </row>
        <row r="548">
          <cell r="B548" t="str">
            <v>Flúor (para fluoretos), pesquisa e/ou dosagem</v>
          </cell>
          <cell r="C548">
            <v>0.04</v>
          </cell>
          <cell r="D548" t="str">
            <v>1A</v>
          </cell>
          <cell r="E548" t="str">
            <v>1,440</v>
          </cell>
          <cell r="F548">
            <v>16.88</v>
          </cell>
          <cell r="G548">
            <v>17.700000000000003</v>
          </cell>
          <cell r="H548">
            <v>18.684799999999999</v>
          </cell>
          <cell r="I548">
            <v>20.012</v>
          </cell>
          <cell r="J548">
            <v>21.1496</v>
          </cell>
          <cell r="K548">
            <v>22.3596</v>
          </cell>
          <cell r="L548">
            <v>23.835599999999996</v>
          </cell>
          <cell r="M548">
            <v>26.182399999999998</v>
          </cell>
          <cell r="N548">
            <v>28.573599999999999</v>
          </cell>
          <cell r="O548">
            <v>29.06</v>
          </cell>
          <cell r="P548">
            <v>30.270399999999999</v>
          </cell>
          <cell r="Q548">
            <v>31.279199999999999</v>
          </cell>
          <cell r="R548">
            <v>32.496400000000001</v>
          </cell>
        </row>
        <row r="549">
          <cell r="B549" t="str">
            <v>Fluoxetina, dosagem</v>
          </cell>
          <cell r="C549">
            <v>0.25</v>
          </cell>
          <cell r="D549" t="str">
            <v>1A</v>
          </cell>
          <cell r="E549">
            <v>23.452999999999999</v>
          </cell>
          <cell r="F549">
            <v>271.70949999999999</v>
          </cell>
          <cell r="G549">
            <v>284.06099999999998</v>
          </cell>
          <cell r="H549">
            <v>299.89950999999996</v>
          </cell>
          <cell r="I549">
            <v>321.20220999999998</v>
          </cell>
          <cell r="J549">
            <v>339.29648999999995</v>
          </cell>
          <cell r="K549">
            <v>358.71044999999998</v>
          </cell>
          <cell r="L549">
            <v>382.38844999999998</v>
          </cell>
          <cell r="M549">
            <v>420.03621999999996</v>
          </cell>
          <cell r="N549">
            <v>458.39508000000001</v>
          </cell>
          <cell r="O549">
            <v>466.20457000000005</v>
          </cell>
          <cell r="P549">
            <v>485.04290999999995</v>
          </cell>
          <cell r="Q549">
            <v>500.01970999999998</v>
          </cell>
          <cell r="R549">
            <v>519.47866999999997</v>
          </cell>
        </row>
        <row r="550">
          <cell r="B550" t="str">
            <v>Folículo estimulante, hormônio (FSH), dosagem</v>
          </cell>
          <cell r="C550">
            <v>0.01</v>
          </cell>
          <cell r="D550" t="str">
            <v>1A</v>
          </cell>
          <cell r="E550" t="str">
            <v>2,170</v>
          </cell>
          <cell r="F550">
            <v>25.034999999999997</v>
          </cell>
          <cell r="G550">
            <v>26.145</v>
          </cell>
          <cell r="H550">
            <v>27.603899999999999</v>
          </cell>
          <cell r="I550">
            <v>29.564699999999998</v>
          </cell>
          <cell r="J550">
            <v>31.224699999999999</v>
          </cell>
          <cell r="K550">
            <v>33.011400000000002</v>
          </cell>
          <cell r="L550">
            <v>35.190399999999997</v>
          </cell>
          <cell r="M550">
            <v>38.654999999999994</v>
          </cell>
          <cell r="N550">
            <v>42.184999999999995</v>
          </cell>
          <cell r="O550">
            <v>42.9039</v>
          </cell>
          <cell r="P550">
            <v>44.618299999999998</v>
          </cell>
          <cell r="Q550">
            <v>45.956499999999998</v>
          </cell>
          <cell r="R550">
            <v>47.744999999999997</v>
          </cell>
        </row>
        <row r="551">
          <cell r="B551" t="str">
            <v>Formaldeído, dosagem</v>
          </cell>
          <cell r="C551">
            <v>0.1</v>
          </cell>
          <cell r="D551" t="str">
            <v>1A</v>
          </cell>
          <cell r="E551" t="str">
            <v>2,097</v>
          </cell>
          <cell r="F551">
            <v>24.915500000000002</v>
          </cell>
          <cell r="G551">
            <v>26.214000000000002</v>
          </cell>
          <cell r="H551">
            <v>27.668990000000001</v>
          </cell>
          <cell r="I551">
            <v>29.63429</v>
          </cell>
          <cell r="J551">
            <v>31.336010000000002</v>
          </cell>
          <cell r="K551">
            <v>33.128549999999997</v>
          </cell>
          <cell r="L551">
            <v>35.315549999999995</v>
          </cell>
          <cell r="M551">
            <v>38.792779999999993</v>
          </cell>
          <cell r="N551">
            <v>42.335919999999994</v>
          </cell>
          <cell r="O551">
            <v>43.055930000000004</v>
          </cell>
          <cell r="P551">
            <v>44.909590000000001</v>
          </cell>
          <cell r="Q551">
            <v>46.529790000000006</v>
          </cell>
          <cell r="R551">
            <v>48.340330000000002</v>
          </cell>
        </row>
        <row r="552">
          <cell r="B552" t="str">
            <v>Formoldeído, pesquisa e/ou dosagem</v>
          </cell>
          <cell r="C552">
            <v>0.1</v>
          </cell>
          <cell r="D552" t="str">
            <v>1A</v>
          </cell>
          <cell r="E552" t="str">
            <v>2,097</v>
          </cell>
          <cell r="F552">
            <v>24.915500000000002</v>
          </cell>
          <cell r="G552">
            <v>26.214000000000002</v>
          </cell>
          <cell r="H552">
            <v>27.668990000000001</v>
          </cell>
          <cell r="I552">
            <v>29.63429</v>
          </cell>
          <cell r="J552">
            <v>31.336010000000002</v>
          </cell>
          <cell r="K552">
            <v>33.128549999999997</v>
          </cell>
          <cell r="L552">
            <v>35.315549999999995</v>
          </cell>
          <cell r="M552">
            <v>38.792779999999993</v>
          </cell>
          <cell r="N552">
            <v>42.335919999999994</v>
          </cell>
          <cell r="O552">
            <v>43.055930000000004</v>
          </cell>
          <cell r="P552">
            <v>44.909590000000001</v>
          </cell>
          <cell r="Q552">
            <v>46.529790000000006</v>
          </cell>
          <cell r="R552">
            <v>48.340330000000002</v>
          </cell>
        </row>
        <row r="553">
          <cell r="B553" t="str">
            <v>Fosfatase ácida total, dosagem</v>
          </cell>
          <cell r="C553">
            <v>0.01</v>
          </cell>
          <cell r="D553" t="str">
            <v>1A</v>
          </cell>
          <cell r="E553" t="str">
            <v>0,720</v>
          </cell>
          <cell r="F553">
            <v>8.36</v>
          </cell>
          <cell r="G553">
            <v>8.745000000000001</v>
          </cell>
          <cell r="H553">
            <v>9.2323999999999984</v>
          </cell>
          <cell r="I553">
            <v>9.8882000000000012</v>
          </cell>
          <cell r="J553">
            <v>10.446200000000001</v>
          </cell>
          <cell r="K553">
            <v>11.043899999999999</v>
          </cell>
          <cell r="L553">
            <v>11.772899999999998</v>
          </cell>
          <cell r="M553">
            <v>12.931999999999999</v>
          </cell>
          <cell r="N553">
            <v>14.113</v>
          </cell>
          <cell r="O553">
            <v>14.353400000000001</v>
          </cell>
          <cell r="P553">
            <v>14.936799999999998</v>
          </cell>
          <cell r="Q553">
            <v>15.404999999999999</v>
          </cell>
          <cell r="R553">
            <v>16.0045</v>
          </cell>
        </row>
        <row r="554">
          <cell r="B554" t="str">
            <v>Fosfatase ácida, dosagem</v>
          </cell>
          <cell r="C554">
            <v>0.01</v>
          </cell>
          <cell r="D554" t="str">
            <v>1A</v>
          </cell>
          <cell r="E554" t="str">
            <v>0,720</v>
          </cell>
          <cell r="F554">
            <v>8.36</v>
          </cell>
          <cell r="G554">
            <v>8.745000000000001</v>
          </cell>
          <cell r="H554">
            <v>9.2323999999999984</v>
          </cell>
          <cell r="I554">
            <v>9.8882000000000012</v>
          </cell>
          <cell r="J554">
            <v>10.446200000000001</v>
          </cell>
          <cell r="K554">
            <v>11.043899999999999</v>
          </cell>
          <cell r="L554">
            <v>11.772899999999998</v>
          </cell>
          <cell r="M554">
            <v>12.931999999999999</v>
          </cell>
          <cell r="N554">
            <v>14.113</v>
          </cell>
          <cell r="O554">
            <v>14.353400000000001</v>
          </cell>
          <cell r="P554">
            <v>14.936799999999998</v>
          </cell>
          <cell r="Q554">
            <v>15.404999999999999</v>
          </cell>
          <cell r="R554">
            <v>16.0045</v>
          </cell>
        </row>
        <row r="555">
          <cell r="B555" t="str">
            <v>Fosfatase alcalina com fracionamento de isoenzimas, dosagem</v>
          </cell>
          <cell r="C555">
            <v>0.1</v>
          </cell>
          <cell r="D555" t="str">
            <v>1A</v>
          </cell>
          <cell r="E555" t="str">
            <v>3,267</v>
          </cell>
          <cell r="F555">
            <v>38.370499999999993</v>
          </cell>
          <cell r="G555">
            <v>40.253999999999998</v>
          </cell>
          <cell r="H555">
            <v>42.492890000000003</v>
          </cell>
          <cell r="I555">
            <v>45.511189999999999</v>
          </cell>
          <cell r="J555">
            <v>48.102110000000003</v>
          </cell>
          <cell r="K555">
            <v>50.854050000000001</v>
          </cell>
          <cell r="L555">
            <v>54.211049999999993</v>
          </cell>
          <cell r="M555">
            <v>59.548579999999994</v>
          </cell>
          <cell r="N555">
            <v>64.987120000000004</v>
          </cell>
          <cell r="O555">
            <v>66.093230000000005</v>
          </cell>
          <cell r="P555">
            <v>68.859489999999994</v>
          </cell>
          <cell r="Q555">
            <v>71.181690000000003</v>
          </cell>
          <cell r="R555">
            <v>73.951629999999994</v>
          </cell>
        </row>
        <row r="556">
          <cell r="B556" t="str">
            <v>Fosfatase alcalina fração óssea - Elisa, pesquisa e/ou dosagem</v>
          </cell>
          <cell r="C556">
            <v>0.1</v>
          </cell>
          <cell r="D556" t="str">
            <v>1A</v>
          </cell>
          <cell r="E556" t="str">
            <v>3,267</v>
          </cell>
          <cell r="F556">
            <v>38.370499999999993</v>
          </cell>
          <cell r="G556">
            <v>40.253999999999998</v>
          </cell>
          <cell r="H556">
            <v>42.492890000000003</v>
          </cell>
          <cell r="I556">
            <v>45.511189999999999</v>
          </cell>
          <cell r="J556">
            <v>48.102110000000003</v>
          </cell>
          <cell r="K556">
            <v>50.854050000000001</v>
          </cell>
          <cell r="L556">
            <v>54.211049999999993</v>
          </cell>
          <cell r="M556">
            <v>59.548579999999994</v>
          </cell>
          <cell r="N556">
            <v>64.987120000000004</v>
          </cell>
          <cell r="O556">
            <v>66.093230000000005</v>
          </cell>
          <cell r="P556">
            <v>68.859489999999994</v>
          </cell>
          <cell r="Q556">
            <v>71.181690000000003</v>
          </cell>
          <cell r="R556">
            <v>73.951629999999994</v>
          </cell>
        </row>
        <row r="557">
          <cell r="B557" t="str">
            <v>Fosfatase alcalina termo-estável, dosagem</v>
          </cell>
          <cell r="C557">
            <v>0.01</v>
          </cell>
          <cell r="D557" t="str">
            <v>1A</v>
          </cell>
          <cell r="E557" t="str">
            <v>0,720</v>
          </cell>
          <cell r="F557">
            <v>8.36</v>
          </cell>
          <cell r="G557">
            <v>8.745000000000001</v>
          </cell>
          <cell r="H557">
            <v>9.2323999999999984</v>
          </cell>
          <cell r="I557">
            <v>9.8882000000000012</v>
          </cell>
          <cell r="J557">
            <v>10.446200000000001</v>
          </cell>
          <cell r="K557">
            <v>11.043899999999999</v>
          </cell>
          <cell r="L557">
            <v>11.772899999999998</v>
          </cell>
          <cell r="M557">
            <v>12.931999999999999</v>
          </cell>
          <cell r="N557">
            <v>14.113</v>
          </cell>
          <cell r="O557">
            <v>14.353400000000001</v>
          </cell>
          <cell r="P557">
            <v>14.936799999999998</v>
          </cell>
          <cell r="Q557">
            <v>15.404999999999999</v>
          </cell>
          <cell r="R557">
            <v>16.0045</v>
          </cell>
        </row>
        <row r="558">
          <cell r="B558" t="str">
            <v>Fosfatase alcalina, dosagem</v>
          </cell>
          <cell r="C558">
            <v>0.01</v>
          </cell>
          <cell r="D558" t="str">
            <v>1A</v>
          </cell>
          <cell r="E558" t="str">
            <v>0,720</v>
          </cell>
          <cell r="F558">
            <v>8.36</v>
          </cell>
          <cell r="G558">
            <v>8.745000000000001</v>
          </cell>
          <cell r="H558">
            <v>9.2323999999999984</v>
          </cell>
          <cell r="I558">
            <v>9.8882000000000012</v>
          </cell>
          <cell r="J558">
            <v>10.446200000000001</v>
          </cell>
          <cell r="K558">
            <v>11.043899999999999</v>
          </cell>
          <cell r="L558">
            <v>11.772899999999998</v>
          </cell>
          <cell r="M558">
            <v>12.931999999999999</v>
          </cell>
          <cell r="N558">
            <v>14.113</v>
          </cell>
          <cell r="O558">
            <v>14.353400000000001</v>
          </cell>
          <cell r="P558">
            <v>14.936799999999998</v>
          </cell>
          <cell r="Q558">
            <v>15.404999999999999</v>
          </cell>
          <cell r="R558">
            <v>16.0045</v>
          </cell>
        </row>
        <row r="559">
          <cell r="B559" t="str">
            <v>Fosfolipídios (relação lecitina/esfingomielina), pesquisa e/ou dosagem em líquidos orgânicos</v>
          </cell>
          <cell r="C559">
            <v>0.04</v>
          </cell>
          <cell r="D559" t="str">
            <v>1A</v>
          </cell>
          <cell r="E559" t="str">
            <v>1,440</v>
          </cell>
          <cell r="F559">
            <v>16.88</v>
          </cell>
          <cell r="G559">
            <v>17.700000000000003</v>
          </cell>
          <cell r="H559">
            <v>18.684799999999999</v>
          </cell>
          <cell r="I559">
            <v>20.012</v>
          </cell>
          <cell r="J559">
            <v>21.1496</v>
          </cell>
          <cell r="K559">
            <v>22.3596</v>
          </cell>
          <cell r="L559">
            <v>23.835599999999996</v>
          </cell>
          <cell r="M559">
            <v>26.182399999999998</v>
          </cell>
          <cell r="N559">
            <v>28.573599999999999</v>
          </cell>
          <cell r="O559">
            <v>29.06</v>
          </cell>
          <cell r="P559">
            <v>30.270399999999999</v>
          </cell>
          <cell r="Q559">
            <v>31.279199999999999</v>
          </cell>
          <cell r="R559">
            <v>32.496400000000001</v>
          </cell>
        </row>
        <row r="560">
          <cell r="B560" t="str">
            <v>Fosfolipídios, dosagem</v>
          </cell>
          <cell r="C560">
            <v>0.01</v>
          </cell>
          <cell r="D560" t="str">
            <v>1A</v>
          </cell>
          <cell r="E560" t="str">
            <v>0,540</v>
          </cell>
          <cell r="F560">
            <v>6.2900000000000009</v>
          </cell>
          <cell r="G560">
            <v>6.5850000000000009</v>
          </cell>
          <cell r="H560">
            <v>6.9518000000000004</v>
          </cell>
          <cell r="I560">
            <v>7.4456000000000007</v>
          </cell>
          <cell r="J560">
            <v>7.8668000000000005</v>
          </cell>
          <cell r="K560">
            <v>8.3169000000000004</v>
          </cell>
          <cell r="L560">
            <v>8.8658999999999999</v>
          </cell>
          <cell r="M560">
            <v>9.7387999999999995</v>
          </cell>
          <cell r="N560">
            <v>10.6282</v>
          </cell>
          <cell r="O560">
            <v>10.809200000000002</v>
          </cell>
          <cell r="P560">
            <v>11.2522</v>
          </cell>
          <cell r="Q560">
            <v>11.612400000000001</v>
          </cell>
          <cell r="R560">
            <v>12.064300000000001</v>
          </cell>
        </row>
        <row r="561">
          <cell r="B561" t="str">
            <v>Fósforo, dosagem</v>
          </cell>
          <cell r="C561">
            <v>0.01</v>
          </cell>
          <cell r="D561" t="str">
            <v>1A</v>
          </cell>
          <cell r="E561" t="str">
            <v>0,387</v>
          </cell>
          <cell r="F561">
            <v>4.5305</v>
          </cell>
          <cell r="G561">
            <v>4.7490000000000006</v>
          </cell>
          <cell r="H561">
            <v>5.0132900000000005</v>
          </cell>
          <cell r="I561">
            <v>5.3693900000000001</v>
          </cell>
          <cell r="J561">
            <v>5.6743100000000002</v>
          </cell>
          <cell r="K561">
            <v>5.9989500000000007</v>
          </cell>
          <cell r="L561">
            <v>6.3949499999999997</v>
          </cell>
          <cell r="M561">
            <v>7.0245799999999994</v>
          </cell>
          <cell r="N561">
            <v>7.6661200000000003</v>
          </cell>
          <cell r="O561">
            <v>7.7966300000000004</v>
          </cell>
          <cell r="P561">
            <v>8.1202899999999989</v>
          </cell>
          <cell r="Q561">
            <v>8.3886900000000004</v>
          </cell>
          <cell r="R561">
            <v>8.7151300000000003</v>
          </cell>
        </row>
        <row r="562">
          <cell r="B562" t="str">
            <v>Fósforo, prova de reabsorção tubular, dosagem</v>
          </cell>
          <cell r="C562">
            <v>0.01</v>
          </cell>
          <cell r="D562" t="str">
            <v>1A</v>
          </cell>
          <cell r="E562" t="str">
            <v>0,720</v>
          </cell>
          <cell r="F562">
            <v>8.36</v>
          </cell>
          <cell r="G562">
            <v>8.745000000000001</v>
          </cell>
          <cell r="H562">
            <v>9.2323999999999984</v>
          </cell>
          <cell r="I562">
            <v>9.8882000000000012</v>
          </cell>
          <cell r="J562">
            <v>10.446200000000001</v>
          </cell>
          <cell r="K562">
            <v>11.043899999999999</v>
          </cell>
          <cell r="L562">
            <v>11.772899999999998</v>
          </cell>
          <cell r="M562">
            <v>12.931999999999999</v>
          </cell>
          <cell r="N562">
            <v>14.113</v>
          </cell>
          <cell r="O562">
            <v>14.353400000000001</v>
          </cell>
          <cell r="P562">
            <v>14.936799999999998</v>
          </cell>
          <cell r="Q562">
            <v>15.404999999999999</v>
          </cell>
          <cell r="R562">
            <v>16.0045</v>
          </cell>
        </row>
        <row r="563">
          <cell r="B563" t="str">
            <v>Frei (linfogranuloma venéreo), IDeR, pesquisa e/ou dosagem</v>
          </cell>
          <cell r="C563">
            <v>0.04</v>
          </cell>
          <cell r="D563" t="str">
            <v>1A</v>
          </cell>
          <cell r="E563" t="str">
            <v>0,720</v>
          </cell>
          <cell r="F563">
            <v>8.6</v>
          </cell>
          <cell r="G563">
            <v>9.06</v>
          </cell>
          <cell r="H563">
            <v>9.5623999999999985</v>
          </cell>
          <cell r="I563">
            <v>10.2416</v>
          </cell>
          <cell r="J563">
            <v>10.832000000000001</v>
          </cell>
          <cell r="K563">
            <v>11.451599999999999</v>
          </cell>
          <cell r="L563">
            <v>12.207599999999998</v>
          </cell>
          <cell r="M563">
            <v>13.409599999999998</v>
          </cell>
          <cell r="N563">
            <v>14.634399999999999</v>
          </cell>
          <cell r="O563">
            <v>14.8832</v>
          </cell>
          <cell r="P563">
            <v>15.531999999999998</v>
          </cell>
          <cell r="Q563">
            <v>16.108799999999999</v>
          </cell>
          <cell r="R563">
            <v>16.735599999999998</v>
          </cell>
        </row>
        <row r="564">
          <cell r="B564" t="str">
            <v>Frutosaminas (proteínas glicosiladas), dosagem</v>
          </cell>
          <cell r="C564">
            <v>0.01</v>
          </cell>
          <cell r="D564" t="str">
            <v>1A</v>
          </cell>
          <cell r="E564" t="str">
            <v>0,720</v>
          </cell>
          <cell r="F564">
            <v>8.36</v>
          </cell>
          <cell r="G564">
            <v>8.745000000000001</v>
          </cell>
          <cell r="H564">
            <v>9.2323999999999984</v>
          </cell>
          <cell r="I564">
            <v>9.8882000000000012</v>
          </cell>
          <cell r="J564">
            <v>10.446200000000001</v>
          </cell>
          <cell r="K564">
            <v>11.043899999999999</v>
          </cell>
          <cell r="L564">
            <v>11.772899999999998</v>
          </cell>
          <cell r="M564">
            <v>12.931999999999999</v>
          </cell>
          <cell r="N564">
            <v>14.113</v>
          </cell>
          <cell r="O564">
            <v>14.353400000000001</v>
          </cell>
          <cell r="P564">
            <v>14.936799999999998</v>
          </cell>
          <cell r="Q564">
            <v>15.404999999999999</v>
          </cell>
          <cell r="R564">
            <v>16.0045</v>
          </cell>
        </row>
        <row r="565">
          <cell r="B565" t="str">
            <v>Frutose, dosagem</v>
          </cell>
          <cell r="C565">
            <v>0.01</v>
          </cell>
          <cell r="D565" t="str">
            <v>1A</v>
          </cell>
          <cell r="E565" t="str">
            <v>0,720</v>
          </cell>
          <cell r="F565">
            <v>8.36</v>
          </cell>
          <cell r="G565">
            <v>8.745000000000001</v>
          </cell>
          <cell r="H565">
            <v>9.2323999999999984</v>
          </cell>
          <cell r="I565">
            <v>9.8882000000000012</v>
          </cell>
          <cell r="J565">
            <v>10.446200000000001</v>
          </cell>
          <cell r="K565">
            <v>11.043899999999999</v>
          </cell>
          <cell r="L565">
            <v>11.772899999999998</v>
          </cell>
          <cell r="M565">
            <v>12.931999999999999</v>
          </cell>
          <cell r="N565">
            <v>14.113</v>
          </cell>
          <cell r="O565">
            <v>14.353400000000001</v>
          </cell>
          <cell r="P565">
            <v>14.936799999999998</v>
          </cell>
          <cell r="Q565">
            <v>15.404999999999999</v>
          </cell>
          <cell r="R565">
            <v>16.0045</v>
          </cell>
        </row>
        <row r="566">
          <cell r="B566" t="str">
            <v>Frutosúria, pesquisa</v>
          </cell>
          <cell r="C566">
            <v>0.01</v>
          </cell>
          <cell r="D566" t="str">
            <v>1A</v>
          </cell>
          <cell r="E566" t="str">
            <v>0,603</v>
          </cell>
          <cell r="F566">
            <v>7.0145</v>
          </cell>
          <cell r="G566">
            <v>7.3410000000000002</v>
          </cell>
          <cell r="H566">
            <v>7.7500099999999996</v>
          </cell>
          <cell r="I566">
            <v>8.3005100000000009</v>
          </cell>
          <cell r="J566">
            <v>8.7695900000000009</v>
          </cell>
          <cell r="K566">
            <v>9.27135</v>
          </cell>
          <cell r="L566">
            <v>9.8833499999999983</v>
          </cell>
          <cell r="M566">
            <v>10.856419999999998</v>
          </cell>
          <cell r="N566">
            <v>11.84788</v>
          </cell>
          <cell r="O566">
            <v>12.049670000000001</v>
          </cell>
          <cell r="P566">
            <v>12.541809999999998</v>
          </cell>
          <cell r="Q566">
            <v>12.93981</v>
          </cell>
          <cell r="R566">
            <v>13.44337</v>
          </cell>
        </row>
        <row r="567">
          <cell r="B567" t="str">
            <v>Fungos morfologia - bioquímica</v>
          </cell>
          <cell r="C567">
            <v>0.04</v>
          </cell>
          <cell r="D567" t="str">
            <v>1A</v>
          </cell>
          <cell r="E567">
            <v>3.8860000000000001</v>
          </cell>
          <cell r="F567">
            <v>45.009</v>
          </cell>
          <cell r="G567">
            <v>47.052000000000007</v>
          </cell>
          <cell r="H567">
            <v>49.675620000000002</v>
          </cell>
          <cell r="I567">
            <v>53.204220000000007</v>
          </cell>
          <cell r="J567">
            <v>56.200780000000002</v>
          </cell>
          <cell r="K567">
            <v>59.416499999999999</v>
          </cell>
          <cell r="L567">
            <v>63.338499999999996</v>
          </cell>
          <cell r="M567">
            <v>69.574439999999996</v>
          </cell>
          <cell r="N567">
            <v>75.928160000000005</v>
          </cell>
          <cell r="O567">
            <v>77.221740000000011</v>
          </cell>
          <cell r="P567">
            <v>80.340019999999996</v>
          </cell>
          <cell r="Q567">
            <v>82.816420000000008</v>
          </cell>
          <cell r="R567">
            <v>86.03934000000001</v>
          </cell>
        </row>
        <row r="568">
          <cell r="B568" t="str">
            <v>Fungos, pesquisa de (a fresco lactofenol, tinta da China)</v>
          </cell>
          <cell r="C568">
            <v>0.04</v>
          </cell>
          <cell r="D568" t="str">
            <v>1A</v>
          </cell>
          <cell r="E568" t="str">
            <v>0,693</v>
          </cell>
          <cell r="F568">
            <v>8.2894999999999985</v>
          </cell>
          <cell r="G568">
            <v>8.7359999999999989</v>
          </cell>
          <cell r="H568">
            <v>9.2203099999999996</v>
          </cell>
          <cell r="I568">
            <v>9.8752099999999992</v>
          </cell>
          <cell r="J568">
            <v>10.445089999999999</v>
          </cell>
          <cell r="K568">
            <v>11.042549999999999</v>
          </cell>
          <cell r="L568">
            <v>11.771549999999998</v>
          </cell>
          <cell r="M568">
            <v>12.930619999999998</v>
          </cell>
          <cell r="N568">
            <v>14.111679999999998</v>
          </cell>
          <cell r="O568">
            <v>14.351570000000001</v>
          </cell>
          <cell r="P568">
            <v>14.979309999999998</v>
          </cell>
          <cell r="Q568">
            <v>15.539909999999999</v>
          </cell>
          <cell r="R568">
            <v>16.144570000000002</v>
          </cell>
        </row>
        <row r="569">
          <cell r="B569" t="str">
            <v>Gad-Ab-antidescarboxilase do ácido, dosagem</v>
          </cell>
          <cell r="C569">
            <v>0.25</v>
          </cell>
          <cell r="D569" t="str">
            <v>1A</v>
          </cell>
          <cell r="E569" t="str">
            <v>6,660</v>
          </cell>
          <cell r="F569">
            <v>78.59</v>
          </cell>
          <cell r="G569">
            <v>82.545000000000002</v>
          </cell>
          <cell r="H569">
            <v>87.132199999999997</v>
          </cell>
          <cell r="I569">
            <v>93.32119999999999</v>
          </cell>
          <cell r="J569">
            <v>98.652799999999999</v>
          </cell>
          <cell r="K569">
            <v>104.29649999999999</v>
          </cell>
          <cell r="L569">
            <v>111.1815</v>
          </cell>
          <cell r="M569">
            <v>122.1284</v>
          </cell>
          <cell r="N569">
            <v>133.2826</v>
          </cell>
          <cell r="O569">
            <v>135.5504</v>
          </cell>
          <cell r="P569">
            <v>141.2902</v>
          </cell>
          <cell r="Q569">
            <v>146.19120000000001</v>
          </cell>
          <cell r="R569">
            <v>151.87990000000002</v>
          </cell>
        </row>
        <row r="570">
          <cell r="B570" t="str">
            <v>Galactocerebrosidase, dosagem</v>
          </cell>
          <cell r="C570">
            <v>0.5</v>
          </cell>
          <cell r="D570" t="str">
            <v>1A</v>
          </cell>
          <cell r="E570">
            <v>46.354999999999997</v>
          </cell>
          <cell r="F570">
            <v>537.08249999999998</v>
          </cell>
          <cell r="G570">
            <v>561.51</v>
          </cell>
          <cell r="H570">
            <v>592.81784999999991</v>
          </cell>
          <cell r="I570">
            <v>634.92734999999993</v>
          </cell>
          <cell r="J570">
            <v>670.69714999999997</v>
          </cell>
          <cell r="K570">
            <v>709.07324999999992</v>
          </cell>
          <cell r="L570">
            <v>755.87824999999987</v>
          </cell>
          <cell r="M570">
            <v>830.29769999999996</v>
          </cell>
          <cell r="N570">
            <v>906.12279999999998</v>
          </cell>
          <cell r="O570">
            <v>921.55995000000007</v>
          </cell>
          <cell r="P570">
            <v>958.80684999999983</v>
          </cell>
          <cell r="Q570">
            <v>988.42984999999999</v>
          </cell>
          <cell r="R570">
            <v>1026.8959499999999</v>
          </cell>
        </row>
        <row r="571">
          <cell r="B571" t="str">
            <v>Galactose 1-fosfatouridil transferase, dosagem</v>
          </cell>
          <cell r="C571">
            <v>0.75</v>
          </cell>
          <cell r="D571" t="str">
            <v>1A</v>
          </cell>
          <cell r="E571" t="str">
            <v>17,982</v>
          </cell>
          <cell r="F571">
            <v>212.79300000000001</v>
          </cell>
          <cell r="G571">
            <v>223.65899999999999</v>
          </cell>
          <cell r="H571">
            <v>236.08194</v>
          </cell>
          <cell r="I571">
            <v>252.85074</v>
          </cell>
          <cell r="J571">
            <v>267.32705999999996</v>
          </cell>
          <cell r="K571">
            <v>282.6198</v>
          </cell>
          <cell r="L571">
            <v>301.27679999999998</v>
          </cell>
          <cell r="M571">
            <v>330.94067999999993</v>
          </cell>
          <cell r="N571">
            <v>361.16651999999999</v>
          </cell>
          <cell r="O571">
            <v>367.31058000000002</v>
          </cell>
          <cell r="P571">
            <v>382.97153999999995</v>
          </cell>
          <cell r="Q571">
            <v>396.47573999999997</v>
          </cell>
          <cell r="R571">
            <v>411.90347999999994</v>
          </cell>
        </row>
        <row r="572">
          <cell r="B572" t="str">
            <v>Galactose, dosagem</v>
          </cell>
          <cell r="C572">
            <v>0.04</v>
          </cell>
          <cell r="D572" t="str">
            <v>1A</v>
          </cell>
          <cell r="E572" t="str">
            <v>1,440</v>
          </cell>
          <cell r="F572">
            <v>16.88</v>
          </cell>
          <cell r="G572">
            <v>17.700000000000003</v>
          </cell>
          <cell r="H572">
            <v>18.684799999999999</v>
          </cell>
          <cell r="I572">
            <v>20.012</v>
          </cell>
          <cell r="J572">
            <v>21.1496</v>
          </cell>
          <cell r="K572">
            <v>22.3596</v>
          </cell>
          <cell r="L572">
            <v>23.835599999999996</v>
          </cell>
          <cell r="M572">
            <v>26.182399999999998</v>
          </cell>
          <cell r="N572">
            <v>28.573599999999999</v>
          </cell>
          <cell r="O572">
            <v>29.06</v>
          </cell>
          <cell r="P572">
            <v>30.270399999999999</v>
          </cell>
          <cell r="Q572">
            <v>31.279199999999999</v>
          </cell>
          <cell r="R572">
            <v>32.496400000000001</v>
          </cell>
        </row>
        <row r="573">
          <cell r="B573" t="str">
            <v>Galactosúria, pesquisa</v>
          </cell>
          <cell r="C573">
            <v>0.01</v>
          </cell>
          <cell r="D573" t="str">
            <v>1A</v>
          </cell>
          <cell r="E573" t="str">
            <v>0,603</v>
          </cell>
          <cell r="F573">
            <v>7.0145</v>
          </cell>
          <cell r="G573">
            <v>7.3410000000000002</v>
          </cell>
          <cell r="H573">
            <v>7.7500099999999996</v>
          </cell>
          <cell r="I573">
            <v>8.3005100000000009</v>
          </cell>
          <cell r="J573">
            <v>8.7695900000000009</v>
          </cell>
          <cell r="K573">
            <v>9.27135</v>
          </cell>
          <cell r="L573">
            <v>9.8833499999999983</v>
          </cell>
          <cell r="M573">
            <v>10.856419999999998</v>
          </cell>
          <cell r="N573">
            <v>11.84788</v>
          </cell>
          <cell r="O573">
            <v>12.049670000000001</v>
          </cell>
          <cell r="P573">
            <v>12.541809999999998</v>
          </cell>
          <cell r="Q573">
            <v>12.93981</v>
          </cell>
          <cell r="R573">
            <v>13.44337</v>
          </cell>
        </row>
        <row r="574">
          <cell r="B574" t="str">
            <v>Gama-glutamil transferase, dosagem</v>
          </cell>
          <cell r="C574">
            <v>0.01</v>
          </cell>
          <cell r="D574" t="str">
            <v>1A</v>
          </cell>
          <cell r="E574" t="str">
            <v>0,720</v>
          </cell>
          <cell r="F574">
            <v>8.36</v>
          </cell>
          <cell r="G574">
            <v>8.745000000000001</v>
          </cell>
          <cell r="H574">
            <v>9.2323999999999984</v>
          </cell>
          <cell r="I574">
            <v>9.8882000000000012</v>
          </cell>
          <cell r="J574">
            <v>10.446200000000001</v>
          </cell>
          <cell r="K574">
            <v>11.043899999999999</v>
          </cell>
          <cell r="L574">
            <v>11.772899999999998</v>
          </cell>
          <cell r="M574">
            <v>12.931999999999999</v>
          </cell>
          <cell r="N574">
            <v>14.113</v>
          </cell>
          <cell r="O574">
            <v>14.353400000000001</v>
          </cell>
          <cell r="P574">
            <v>14.936799999999998</v>
          </cell>
          <cell r="Q574">
            <v>15.404999999999999</v>
          </cell>
          <cell r="R574">
            <v>16.0045</v>
          </cell>
        </row>
        <row r="575">
          <cell r="B575" t="str">
            <v>Gasometria (pH, pCO2, SA, O2, excesso base), dosagem</v>
          </cell>
          <cell r="C575">
            <v>0.1</v>
          </cell>
          <cell r="D575" t="str">
            <v>1A</v>
          </cell>
          <cell r="E575" t="str">
            <v>1,764</v>
          </cell>
          <cell r="F575">
            <v>21.086000000000002</v>
          </cell>
          <cell r="G575">
            <v>22.218</v>
          </cell>
          <cell r="H575">
            <v>23.44988</v>
          </cell>
          <cell r="I575">
            <v>25.115480000000002</v>
          </cell>
          <cell r="J575">
            <v>26.564120000000003</v>
          </cell>
          <cell r="K575">
            <v>28.083600000000004</v>
          </cell>
          <cell r="L575">
            <v>29.9376</v>
          </cell>
          <cell r="M575">
            <v>32.885359999999999</v>
          </cell>
          <cell r="N575">
            <v>35.889040000000001</v>
          </cell>
          <cell r="O575">
            <v>36.499160000000003</v>
          </cell>
          <cell r="P575">
            <v>38.09308</v>
          </cell>
          <cell r="Q575">
            <v>39.513480000000001</v>
          </cell>
          <cell r="R575">
            <v>41.050959999999996</v>
          </cell>
        </row>
        <row r="576">
          <cell r="B576" t="str">
            <v>Gasometria + Hb + Ht + Na +  K + Cl + Ca + glicose + lactato (quando efetuado no gasômetro), dosagem</v>
          </cell>
          <cell r="C576">
            <v>0.1</v>
          </cell>
          <cell r="D576" t="str">
            <v>1A</v>
          </cell>
          <cell r="E576" t="str">
            <v>2,097</v>
          </cell>
          <cell r="F576">
            <v>24.915500000000002</v>
          </cell>
          <cell r="G576">
            <v>26.214000000000002</v>
          </cell>
          <cell r="H576">
            <v>27.668990000000001</v>
          </cell>
          <cell r="I576">
            <v>29.63429</v>
          </cell>
          <cell r="J576">
            <v>31.336010000000002</v>
          </cell>
          <cell r="K576">
            <v>33.128549999999997</v>
          </cell>
          <cell r="L576">
            <v>35.315549999999995</v>
          </cell>
          <cell r="M576">
            <v>38.792779999999993</v>
          </cell>
          <cell r="N576">
            <v>42.335919999999994</v>
          </cell>
          <cell r="O576">
            <v>43.055930000000004</v>
          </cell>
          <cell r="P576">
            <v>44.909590000000001</v>
          </cell>
          <cell r="Q576">
            <v>46.529790000000006</v>
          </cell>
          <cell r="R576">
            <v>48.340330000000002</v>
          </cell>
        </row>
        <row r="577">
          <cell r="B577" t="str">
            <v>Gastrina, dosagem</v>
          </cell>
          <cell r="C577">
            <v>0.04</v>
          </cell>
          <cell r="D577" t="str">
            <v>1A</v>
          </cell>
          <cell r="E577" t="str">
            <v>3,900</v>
          </cell>
          <cell r="F577">
            <v>45.17</v>
          </cell>
          <cell r="G577">
            <v>47.22</v>
          </cell>
          <cell r="H577">
            <v>49.852999999999994</v>
          </cell>
          <cell r="I577">
            <v>53.394200000000005</v>
          </cell>
          <cell r="J577">
            <v>56.401400000000002</v>
          </cell>
          <cell r="K577">
            <v>59.628599999999999</v>
          </cell>
          <cell r="L577">
            <v>63.564599999999992</v>
          </cell>
          <cell r="M577">
            <v>69.822799999999987</v>
          </cell>
          <cell r="N577">
            <v>76.19919999999999</v>
          </cell>
          <cell r="O577">
            <v>77.497399999999999</v>
          </cell>
          <cell r="P577">
            <v>80.626599999999996</v>
          </cell>
          <cell r="Q577">
            <v>83.111400000000003</v>
          </cell>
          <cell r="R577">
            <v>86.345799999999997</v>
          </cell>
        </row>
        <row r="578">
          <cell r="B578" t="str">
            <v>Gastroacidograma - secreção basal para 60' e 4 amostras após o estímulo (fornecimento de material inclusive tubagem), teste</v>
          </cell>
          <cell r="C578">
            <v>0.1</v>
          </cell>
          <cell r="D578" t="str">
            <v>1A</v>
          </cell>
          <cell r="E578" t="str">
            <v>2,870</v>
          </cell>
          <cell r="F578">
            <v>33.805</v>
          </cell>
          <cell r="G578">
            <v>35.489999999999995</v>
          </cell>
          <cell r="H578">
            <v>37.462900000000005</v>
          </cell>
          <cell r="I578">
            <v>40.123899999999999</v>
          </cell>
          <cell r="J578">
            <v>42.4131</v>
          </cell>
          <cell r="K578">
            <v>44.839500000000001</v>
          </cell>
          <cell r="L578">
            <v>47.799499999999995</v>
          </cell>
          <cell r="M578">
            <v>52.505799999999994</v>
          </cell>
          <cell r="N578">
            <v>57.301200000000001</v>
          </cell>
          <cell r="O578">
            <v>58.276300000000006</v>
          </cell>
          <cell r="P578">
            <v>60.732900000000001</v>
          </cell>
          <cell r="Q578">
            <v>62.816900000000004</v>
          </cell>
          <cell r="R578">
            <v>65.261300000000006</v>
          </cell>
        </row>
        <row r="579">
          <cell r="B579" t="str">
            <v>Genotipagem do sistema HLA</v>
          </cell>
          <cell r="C579">
            <v>0.5</v>
          </cell>
          <cell r="D579" t="str">
            <v>1A</v>
          </cell>
          <cell r="E579" t="str">
            <v>36,173</v>
          </cell>
          <cell r="F579">
            <v>419.98950000000002</v>
          </cell>
          <cell r="G579">
            <v>439.32600000000002</v>
          </cell>
          <cell r="H579">
            <v>463.81191000000001</v>
          </cell>
          <cell r="I579">
            <v>496.75761</v>
          </cell>
          <cell r="J579">
            <v>524.78908999999999</v>
          </cell>
          <cell r="K579">
            <v>554.81595000000004</v>
          </cell>
          <cell r="L579">
            <v>591.43894999999998</v>
          </cell>
          <cell r="M579">
            <v>649.66902000000005</v>
          </cell>
          <cell r="N579">
            <v>708.99928000000011</v>
          </cell>
          <cell r="O579">
            <v>721.07637000000011</v>
          </cell>
          <cell r="P579">
            <v>750.38130999999998</v>
          </cell>
          <cell r="Q579">
            <v>773.89511000000005</v>
          </cell>
          <cell r="R579">
            <v>804.01197000000002</v>
          </cell>
        </row>
        <row r="580">
          <cell r="B580" t="str">
            <v>Giardia, reação sorológica</v>
          </cell>
          <cell r="C580">
            <v>0.04</v>
          </cell>
          <cell r="D580" t="str">
            <v>1A</v>
          </cell>
          <cell r="E580" t="str">
            <v>1,800</v>
          </cell>
          <cell r="F580">
            <v>21.02</v>
          </cell>
          <cell r="G580">
            <v>22.020000000000003</v>
          </cell>
          <cell r="H580">
            <v>23.246000000000002</v>
          </cell>
          <cell r="I580">
            <v>24.897200000000002</v>
          </cell>
          <cell r="J580">
            <v>26.308399999999999</v>
          </cell>
          <cell r="K580">
            <v>27.813600000000001</v>
          </cell>
          <cell r="L580">
            <v>29.649599999999996</v>
          </cell>
          <cell r="M580">
            <v>32.568799999999996</v>
          </cell>
          <cell r="N580">
            <v>35.543199999999999</v>
          </cell>
          <cell r="O580">
            <v>36.148400000000002</v>
          </cell>
          <cell r="P580">
            <v>37.639599999999994</v>
          </cell>
          <cell r="Q580">
            <v>38.864400000000003</v>
          </cell>
          <cell r="R580">
            <v>40.376800000000003</v>
          </cell>
        </row>
        <row r="581">
          <cell r="B581" t="str">
            <v>Glicemia após sobrecarga com dextrosol ou glicose, dosagem</v>
          </cell>
          <cell r="C581">
            <v>0.04</v>
          </cell>
          <cell r="D581" t="str">
            <v>1A</v>
          </cell>
          <cell r="E581" t="str">
            <v>0,540</v>
          </cell>
          <cell r="F581">
            <v>6.5300000000000011</v>
          </cell>
          <cell r="G581">
            <v>6.9</v>
          </cell>
          <cell r="H581">
            <v>7.2818000000000005</v>
          </cell>
          <cell r="I581">
            <v>7.7990000000000004</v>
          </cell>
          <cell r="J581">
            <v>8.252600000000001</v>
          </cell>
          <cell r="K581">
            <v>8.7246000000000006</v>
          </cell>
          <cell r="L581">
            <v>9.3005999999999993</v>
          </cell>
          <cell r="M581">
            <v>10.2164</v>
          </cell>
          <cell r="N581">
            <v>11.1496</v>
          </cell>
          <cell r="O581">
            <v>11.339000000000002</v>
          </cell>
          <cell r="P581">
            <v>11.8474</v>
          </cell>
          <cell r="Q581">
            <v>12.3162</v>
          </cell>
          <cell r="R581">
            <v>12.795400000000001</v>
          </cell>
        </row>
        <row r="582">
          <cell r="B582" t="str">
            <v>Glicose</v>
          </cell>
          <cell r="C582">
            <v>0.01</v>
          </cell>
          <cell r="D582" t="str">
            <v>1A</v>
          </cell>
          <cell r="E582" t="str">
            <v>0,387</v>
          </cell>
          <cell r="F582">
            <v>4.5305</v>
          </cell>
          <cell r="G582">
            <v>4.7490000000000006</v>
          </cell>
          <cell r="H582">
            <v>5.0132900000000005</v>
          </cell>
          <cell r="I582">
            <v>5.3693900000000001</v>
          </cell>
          <cell r="J582">
            <v>5.6743100000000002</v>
          </cell>
          <cell r="K582">
            <v>5.9989500000000007</v>
          </cell>
          <cell r="L582">
            <v>6.3949499999999997</v>
          </cell>
          <cell r="M582">
            <v>7.0245799999999994</v>
          </cell>
          <cell r="N582">
            <v>7.6661200000000003</v>
          </cell>
          <cell r="O582">
            <v>7.7966300000000004</v>
          </cell>
          <cell r="P582">
            <v>8.1202899999999989</v>
          </cell>
          <cell r="Q582">
            <v>8.3886900000000004</v>
          </cell>
          <cell r="R582">
            <v>8.7151300000000003</v>
          </cell>
          <cell r="S582">
            <v>9.5</v>
          </cell>
          <cell r="T582">
            <v>12</v>
          </cell>
          <cell r="U582">
            <v>7</v>
          </cell>
        </row>
        <row r="583">
          <cell r="B583" t="str">
            <v>Glicose após estímulo - glucagon</v>
          </cell>
          <cell r="C583">
            <v>0.1</v>
          </cell>
          <cell r="D583" t="str">
            <v>1A</v>
          </cell>
          <cell r="E583">
            <v>8.09</v>
          </cell>
          <cell r="F583">
            <v>93.834999999999994</v>
          </cell>
          <cell r="G583">
            <v>98.13</v>
          </cell>
          <cell r="H583">
            <v>103.60029999999999</v>
          </cell>
          <cell r="I583">
            <v>110.9593</v>
          </cell>
          <cell r="J583">
            <v>117.2157</v>
          </cell>
          <cell r="K583">
            <v>123.9225</v>
          </cell>
          <cell r="L583">
            <v>132.10249999999999</v>
          </cell>
          <cell r="M583">
            <v>145.1086</v>
          </cell>
          <cell r="N583">
            <v>158.3604</v>
          </cell>
          <cell r="O583">
            <v>161.0581</v>
          </cell>
          <cell r="P583">
            <v>167.58629999999999</v>
          </cell>
          <cell r="Q583">
            <v>172.8023</v>
          </cell>
          <cell r="R583">
            <v>179.52710000000002</v>
          </cell>
        </row>
        <row r="584">
          <cell r="B584" t="str">
            <v>Glicose-6-fosfato deidrogenase (G6FD), dosagem</v>
          </cell>
          <cell r="C584">
            <v>0.01</v>
          </cell>
          <cell r="D584" t="str">
            <v>1A</v>
          </cell>
          <cell r="E584" t="str">
            <v>1,350</v>
          </cell>
          <cell r="F584">
            <v>15.605</v>
          </cell>
          <cell r="G584">
            <v>16.305000000000003</v>
          </cell>
          <cell r="H584">
            <v>17.214500000000001</v>
          </cell>
          <cell r="I584">
            <v>18.4373</v>
          </cell>
          <cell r="J584">
            <v>19.4741</v>
          </cell>
          <cell r="K584">
            <v>20.5884</v>
          </cell>
          <cell r="L584">
            <v>21.947399999999998</v>
          </cell>
          <cell r="M584">
            <v>24.108199999999997</v>
          </cell>
          <cell r="N584">
            <v>26.309799999999999</v>
          </cell>
          <cell r="O584">
            <v>26.758100000000002</v>
          </cell>
          <cell r="P584">
            <v>27.832899999999999</v>
          </cell>
          <cell r="Q584">
            <v>28.679100000000002</v>
          </cell>
          <cell r="R584">
            <v>29.795200000000005</v>
          </cell>
        </row>
        <row r="585">
          <cell r="B585" t="str">
            <v>Globulina de ligação de hormônios sexuais (SHBG), dosagem</v>
          </cell>
          <cell r="C585">
            <v>0.1</v>
          </cell>
          <cell r="D585" t="str">
            <v>1A</v>
          </cell>
          <cell r="E585" t="str">
            <v>5,330</v>
          </cell>
          <cell r="F585">
            <v>62.094999999999999</v>
          </cell>
          <cell r="G585">
            <v>65.010000000000005</v>
          </cell>
          <cell r="H585">
            <v>68.631099999999989</v>
          </cell>
          <cell r="I585">
            <v>73.506100000000004</v>
          </cell>
          <cell r="J585">
            <v>77.664900000000003</v>
          </cell>
          <cell r="K585">
            <v>82.108499999999992</v>
          </cell>
          <cell r="L585">
            <v>87.528499999999994</v>
          </cell>
          <cell r="M585">
            <v>96.146199999999993</v>
          </cell>
          <cell r="N585">
            <v>104.9268</v>
          </cell>
          <cell r="O585">
            <v>106.71370000000002</v>
          </cell>
          <cell r="P585">
            <v>111.08909999999999</v>
          </cell>
          <cell r="Q585">
            <v>114.6491</v>
          </cell>
          <cell r="R585">
            <v>119.11070000000001</v>
          </cell>
        </row>
        <row r="586">
          <cell r="B586" t="str">
            <v>Globulina transportadora da tiroxina (TBG), dosagem</v>
          </cell>
          <cell r="C586">
            <v>0.1</v>
          </cell>
          <cell r="D586" t="str">
            <v>1A</v>
          </cell>
          <cell r="E586" t="str">
            <v>4,000</v>
          </cell>
          <cell r="F586">
            <v>46.8</v>
          </cell>
          <cell r="G586">
            <v>49.05</v>
          </cell>
          <cell r="H586">
            <v>51.78</v>
          </cell>
          <cell r="I586">
            <v>55.457999999999998</v>
          </cell>
          <cell r="J586">
            <v>58.606000000000002</v>
          </cell>
          <cell r="K586">
            <v>61.959000000000003</v>
          </cell>
          <cell r="L586">
            <v>66.048999999999992</v>
          </cell>
          <cell r="M586">
            <v>72.551999999999992</v>
          </cell>
          <cell r="N586">
            <v>79.177999999999997</v>
          </cell>
          <cell r="O586">
            <v>80.52600000000001</v>
          </cell>
          <cell r="P586">
            <v>83.86399999999999</v>
          </cell>
          <cell r="Q586">
            <v>86.626000000000005</v>
          </cell>
          <cell r="R586">
            <v>89.997</v>
          </cell>
        </row>
        <row r="587">
          <cell r="B587" t="str">
            <v>Glucagon, dosagem</v>
          </cell>
          <cell r="C587">
            <v>0.1</v>
          </cell>
          <cell r="D587" t="str">
            <v>1A</v>
          </cell>
          <cell r="E587" t="str">
            <v>4,000</v>
          </cell>
          <cell r="F587">
            <v>46.8</v>
          </cell>
          <cell r="G587">
            <v>49.05</v>
          </cell>
          <cell r="H587">
            <v>51.78</v>
          </cell>
          <cell r="I587">
            <v>55.457999999999998</v>
          </cell>
          <cell r="J587">
            <v>58.606000000000002</v>
          </cell>
          <cell r="K587">
            <v>61.959000000000003</v>
          </cell>
          <cell r="L587">
            <v>66.048999999999992</v>
          </cell>
          <cell r="M587">
            <v>72.551999999999992</v>
          </cell>
          <cell r="N587">
            <v>79.177999999999997</v>
          </cell>
          <cell r="O587">
            <v>80.52600000000001</v>
          </cell>
          <cell r="P587">
            <v>83.86399999999999</v>
          </cell>
          <cell r="Q587">
            <v>86.626000000000005</v>
          </cell>
          <cell r="R587">
            <v>89.997</v>
          </cell>
        </row>
        <row r="588">
          <cell r="B588" t="str">
            <v>Gonadotrófico coriônico - hemaglutinação  ou látex</v>
          </cell>
          <cell r="C588">
            <v>0.01</v>
          </cell>
          <cell r="D588" t="str">
            <v>1A</v>
          </cell>
          <cell r="E588">
            <v>1.67</v>
          </cell>
          <cell r="F588">
            <v>19.284999999999997</v>
          </cell>
          <cell r="G588">
            <v>20.145</v>
          </cell>
          <cell r="H588">
            <v>21.268899999999999</v>
          </cell>
          <cell r="I588">
            <v>22.779699999999998</v>
          </cell>
          <cell r="J588">
            <v>24.059699999999999</v>
          </cell>
          <cell r="K588">
            <v>25.436399999999999</v>
          </cell>
          <cell r="L588">
            <v>27.115399999999998</v>
          </cell>
          <cell r="M588">
            <v>29.784999999999993</v>
          </cell>
          <cell r="N588">
            <v>32.504999999999995</v>
          </cell>
          <cell r="O588">
            <v>33.058900000000001</v>
          </cell>
          <cell r="P588">
            <v>34.383299999999998</v>
          </cell>
          <cell r="Q588">
            <v>35.421500000000002</v>
          </cell>
          <cell r="R588">
            <v>36.799999999999997</v>
          </cell>
        </row>
        <row r="589">
          <cell r="B589" t="str">
            <v>Gonadotrófico coriônico, hormônio (HCG), dosagem</v>
          </cell>
          <cell r="C589">
            <v>0.01</v>
          </cell>
          <cell r="D589" t="str">
            <v>1A</v>
          </cell>
          <cell r="E589" t="str">
            <v>1,670</v>
          </cell>
          <cell r="F589">
            <v>19.284999999999997</v>
          </cell>
          <cell r="G589">
            <v>20.145</v>
          </cell>
          <cell r="H589">
            <v>21.268899999999999</v>
          </cell>
          <cell r="I589">
            <v>22.779699999999998</v>
          </cell>
          <cell r="J589">
            <v>24.059699999999999</v>
          </cell>
          <cell r="K589">
            <v>25.436399999999999</v>
          </cell>
          <cell r="L589">
            <v>27.115399999999998</v>
          </cell>
          <cell r="M589">
            <v>29.784999999999993</v>
          </cell>
          <cell r="N589">
            <v>32.504999999999995</v>
          </cell>
          <cell r="O589">
            <v>33.058900000000001</v>
          </cell>
          <cell r="P589">
            <v>34.383299999999998</v>
          </cell>
          <cell r="Q589">
            <v>35.421500000000002</v>
          </cell>
          <cell r="R589">
            <v>36.799999999999997</v>
          </cell>
        </row>
        <row r="590">
          <cell r="B590" t="str">
            <v>Gonococo - IgG, pesquisa e/ou dosagem</v>
          </cell>
          <cell r="C590">
            <v>0.04</v>
          </cell>
          <cell r="D590" t="str">
            <v>1A</v>
          </cell>
          <cell r="E590" t="str">
            <v>1,800</v>
          </cell>
          <cell r="F590">
            <v>21.02</v>
          </cell>
          <cell r="G590">
            <v>22.020000000000003</v>
          </cell>
          <cell r="H590">
            <v>23.246000000000002</v>
          </cell>
          <cell r="I590">
            <v>24.897200000000002</v>
          </cell>
          <cell r="J590">
            <v>26.308399999999999</v>
          </cell>
          <cell r="K590">
            <v>27.813600000000001</v>
          </cell>
          <cell r="L590">
            <v>29.649599999999996</v>
          </cell>
          <cell r="M590">
            <v>32.568799999999996</v>
          </cell>
          <cell r="N590">
            <v>35.543199999999999</v>
          </cell>
          <cell r="O590">
            <v>36.148400000000002</v>
          </cell>
          <cell r="P590">
            <v>37.639599999999994</v>
          </cell>
          <cell r="Q590">
            <v>38.864400000000003</v>
          </cell>
          <cell r="R590">
            <v>40.376800000000003</v>
          </cell>
        </row>
        <row r="591">
          <cell r="B591" t="str">
            <v>Gonococo - IgM, pesquisa e/ou dosagem</v>
          </cell>
          <cell r="C591">
            <v>0.04</v>
          </cell>
          <cell r="D591" t="str">
            <v>1A</v>
          </cell>
          <cell r="E591" t="str">
            <v>2,484</v>
          </cell>
          <cell r="F591">
            <v>28.885999999999999</v>
          </cell>
          <cell r="G591">
            <v>30.228000000000002</v>
          </cell>
          <cell r="H591">
            <v>31.912280000000003</v>
          </cell>
          <cell r="I591">
            <v>34.179080000000006</v>
          </cell>
          <cell r="J591">
            <v>36.110120000000002</v>
          </cell>
          <cell r="K591">
            <v>38.176200000000001</v>
          </cell>
          <cell r="L591">
            <v>40.696199999999997</v>
          </cell>
          <cell r="M591">
            <v>44.702959999999997</v>
          </cell>
          <cell r="N591">
            <v>48.785440000000001</v>
          </cell>
          <cell r="O591">
            <v>49.616360000000007</v>
          </cell>
          <cell r="P591">
            <v>51.641079999999995</v>
          </cell>
          <cell r="Q591">
            <v>53.27628</v>
          </cell>
          <cell r="R591">
            <v>55.349560000000004</v>
          </cell>
        </row>
        <row r="592">
          <cell r="B592" t="str">
            <v>Gordura fecal, dosagem</v>
          </cell>
          <cell r="C592">
            <v>0.04</v>
          </cell>
          <cell r="D592" t="str">
            <v>1A</v>
          </cell>
          <cell r="E592" t="str">
            <v>2,727</v>
          </cell>
          <cell r="F592">
            <v>31.680499999999999</v>
          </cell>
          <cell r="G592">
            <v>33.143999999999998</v>
          </cell>
          <cell r="H592">
            <v>34.991089999999993</v>
          </cell>
          <cell r="I592">
            <v>37.476590000000002</v>
          </cell>
          <cell r="J592">
            <v>39.592309999999998</v>
          </cell>
          <cell r="K592">
            <v>41.85765</v>
          </cell>
          <cell r="L592">
            <v>44.620649999999991</v>
          </cell>
          <cell r="M592">
            <v>49.013779999999997</v>
          </cell>
          <cell r="N592">
            <v>53.489919999999998</v>
          </cell>
          <cell r="O592">
            <v>54.401030000000006</v>
          </cell>
          <cell r="P592">
            <v>56.615289999999995</v>
          </cell>
          <cell r="Q592">
            <v>58.39629</v>
          </cell>
          <cell r="R592">
            <v>60.66883</v>
          </cell>
        </row>
        <row r="593">
          <cell r="B593" t="str">
            <v>Grupo ABO, classificação reversa, determinação</v>
          </cell>
          <cell r="C593">
            <v>0.01</v>
          </cell>
          <cell r="D593" t="str">
            <v>1A</v>
          </cell>
          <cell r="E593" t="str">
            <v>0,810</v>
          </cell>
          <cell r="F593">
            <v>9.3950000000000014</v>
          </cell>
          <cell r="G593">
            <v>9.8250000000000011</v>
          </cell>
          <cell r="H593">
            <v>10.3727</v>
          </cell>
          <cell r="I593">
            <v>11.109500000000002</v>
          </cell>
          <cell r="J593">
            <v>11.735900000000001</v>
          </cell>
          <cell r="K593">
            <v>12.407400000000001</v>
          </cell>
          <cell r="L593">
            <v>13.2264</v>
          </cell>
          <cell r="M593">
            <v>14.528599999999999</v>
          </cell>
          <cell r="N593">
            <v>15.855400000000001</v>
          </cell>
          <cell r="O593">
            <v>16.125500000000002</v>
          </cell>
          <cell r="P593">
            <v>16.7791</v>
          </cell>
          <cell r="Q593">
            <v>17.301300000000001</v>
          </cell>
          <cell r="R593">
            <v>17.974600000000002</v>
          </cell>
        </row>
        <row r="594">
          <cell r="B594" t="str">
            <v>Grupo sanguíneo ABO e RH</v>
          </cell>
          <cell r="C594">
            <v>0.1</v>
          </cell>
          <cell r="D594" t="str">
            <v>1A</v>
          </cell>
          <cell r="E594">
            <v>1.2090000000000001</v>
          </cell>
          <cell r="F594">
            <v>14.703500000000002</v>
          </cell>
          <cell r="G594">
            <v>15.558000000000002</v>
          </cell>
          <cell r="H594">
            <v>16.418030000000002</v>
          </cell>
          <cell r="I594">
            <v>17.584130000000002</v>
          </cell>
          <cell r="J594">
            <v>18.610970000000002</v>
          </cell>
          <cell r="K594">
            <v>19.675350000000002</v>
          </cell>
          <cell r="L594">
            <v>20.974350000000001</v>
          </cell>
          <cell r="M594">
            <v>23.039659999999998</v>
          </cell>
          <cell r="N594">
            <v>25.14424</v>
          </cell>
          <cell r="O594">
            <v>25.571210000000001</v>
          </cell>
          <cell r="P594">
            <v>26.732230000000001</v>
          </cell>
          <cell r="Q594">
            <v>27.819630000000004</v>
          </cell>
          <cell r="R594">
            <v>28.902010000000004</v>
          </cell>
        </row>
        <row r="595">
          <cell r="B595" t="str">
            <v>Grupo sanguíneo ABO e RH - gel teste</v>
          </cell>
          <cell r="C595">
            <v>0.1</v>
          </cell>
          <cell r="D595" t="str">
            <v>1A</v>
          </cell>
          <cell r="E595">
            <v>2.4700000000000002</v>
          </cell>
          <cell r="F595">
            <v>29.205000000000002</v>
          </cell>
          <cell r="G595">
            <v>30.69</v>
          </cell>
          <cell r="H595">
            <v>32.3949</v>
          </cell>
          <cell r="I595">
            <v>34.695900000000002</v>
          </cell>
          <cell r="J595">
            <v>36.681100000000008</v>
          </cell>
          <cell r="K595">
            <v>38.779500000000006</v>
          </cell>
          <cell r="L595">
            <v>41.339500000000001</v>
          </cell>
          <cell r="M595">
            <v>45.409799999999997</v>
          </cell>
          <cell r="N595">
            <v>49.557200000000002</v>
          </cell>
          <cell r="O595">
            <v>50.400300000000009</v>
          </cell>
          <cell r="P595">
            <v>52.544900000000005</v>
          </cell>
          <cell r="Q595">
            <v>54.388900000000007</v>
          </cell>
          <cell r="R595">
            <v>56.505300000000005</v>
          </cell>
        </row>
        <row r="596">
          <cell r="B596" t="str">
            <v>Grupo sanguíneo ABO, e fator Rho (inclui Du), determinação</v>
          </cell>
          <cell r="C596">
            <v>0.01</v>
          </cell>
          <cell r="D596" t="str">
            <v>1A</v>
          </cell>
          <cell r="E596" t="str">
            <v>0,630</v>
          </cell>
          <cell r="F596">
            <v>7.3250000000000002</v>
          </cell>
          <cell r="G596">
            <v>7.6650000000000009</v>
          </cell>
          <cell r="H596">
            <v>8.0921000000000003</v>
          </cell>
          <cell r="I596">
            <v>8.6669000000000018</v>
          </cell>
          <cell r="J596">
            <v>9.1565000000000012</v>
          </cell>
          <cell r="K596">
            <v>9.6804000000000006</v>
          </cell>
          <cell r="L596">
            <v>10.319399999999998</v>
          </cell>
          <cell r="M596">
            <v>11.3354</v>
          </cell>
          <cell r="N596">
            <v>12.3706</v>
          </cell>
          <cell r="O596">
            <v>12.581300000000001</v>
          </cell>
          <cell r="P596">
            <v>13.094499999999998</v>
          </cell>
          <cell r="Q596">
            <v>13.508700000000001</v>
          </cell>
          <cell r="R596">
            <v>14.034400000000002</v>
          </cell>
        </row>
        <row r="597">
          <cell r="B597" t="str">
            <v>H. Influenzae, S. Pneumonieae, N. Meningitidis A, B e C W135 (cada), pesquisa em líquidos orgânicos</v>
          </cell>
          <cell r="C597">
            <v>0.04</v>
          </cell>
          <cell r="D597" t="str">
            <v>1A</v>
          </cell>
          <cell r="E597" t="str">
            <v>2,250</v>
          </cell>
          <cell r="F597">
            <v>26.195</v>
          </cell>
          <cell r="G597">
            <v>27.42</v>
          </cell>
          <cell r="H597">
            <v>28.947500000000002</v>
          </cell>
          <cell r="I597">
            <v>31.003699999999998</v>
          </cell>
          <cell r="J597">
            <v>32.756900000000002</v>
          </cell>
          <cell r="K597">
            <v>34.631099999999996</v>
          </cell>
          <cell r="L597">
            <v>36.917099999999998</v>
          </cell>
          <cell r="M597">
            <v>40.5518</v>
          </cell>
          <cell r="N597">
            <v>44.255200000000002</v>
          </cell>
          <cell r="O597">
            <v>45.008900000000004</v>
          </cell>
          <cell r="P597">
            <v>46.851099999999995</v>
          </cell>
          <cell r="Q597">
            <v>48.3459</v>
          </cell>
          <cell r="R597">
            <v>50.2273</v>
          </cell>
        </row>
        <row r="598">
          <cell r="B598" t="str">
            <v>Haemophilus influenzae - pesquisa de anticorpos (cada), em líquidos orgânicos</v>
          </cell>
          <cell r="C598">
            <v>0.04</v>
          </cell>
          <cell r="D598" t="str">
            <v>1A</v>
          </cell>
          <cell r="E598" t="str">
            <v>2,250</v>
          </cell>
          <cell r="F598">
            <v>26.195</v>
          </cell>
          <cell r="G598">
            <v>27.42</v>
          </cell>
          <cell r="H598">
            <v>28.947500000000002</v>
          </cell>
          <cell r="I598">
            <v>31.003699999999998</v>
          </cell>
          <cell r="J598">
            <v>32.756900000000002</v>
          </cell>
          <cell r="K598">
            <v>34.631099999999996</v>
          </cell>
          <cell r="L598">
            <v>36.917099999999998</v>
          </cell>
          <cell r="M598">
            <v>40.5518</v>
          </cell>
          <cell r="N598">
            <v>44.255200000000002</v>
          </cell>
          <cell r="O598">
            <v>45.008900000000004</v>
          </cell>
          <cell r="P598">
            <v>46.851099999999995</v>
          </cell>
          <cell r="Q598">
            <v>48.3459</v>
          </cell>
          <cell r="R598">
            <v>50.2273</v>
          </cell>
        </row>
        <row r="599">
          <cell r="B599" t="str">
            <v>Ham, teste de (hemólise ácida)</v>
          </cell>
          <cell r="C599">
            <v>0.01</v>
          </cell>
          <cell r="D599" t="str">
            <v>1A</v>
          </cell>
          <cell r="E599" t="str">
            <v>0,630</v>
          </cell>
          <cell r="F599">
            <v>7.3250000000000002</v>
          </cell>
          <cell r="G599">
            <v>7.6650000000000009</v>
          </cell>
          <cell r="H599">
            <v>8.0921000000000003</v>
          </cell>
          <cell r="I599">
            <v>8.6669000000000018</v>
          </cell>
          <cell r="J599">
            <v>9.1565000000000012</v>
          </cell>
          <cell r="K599">
            <v>9.6804000000000006</v>
          </cell>
          <cell r="L599">
            <v>10.319399999999998</v>
          </cell>
          <cell r="M599">
            <v>11.3354</v>
          </cell>
          <cell r="N599">
            <v>12.3706</v>
          </cell>
          <cell r="O599">
            <v>12.581300000000001</v>
          </cell>
          <cell r="P599">
            <v>13.094499999999998</v>
          </cell>
          <cell r="Q599">
            <v>13.508700000000001</v>
          </cell>
          <cell r="R599">
            <v>14.034400000000002</v>
          </cell>
        </row>
        <row r="600">
          <cell r="B600" t="str">
            <v>Hansen, pesquisa de (por material)</v>
          </cell>
          <cell r="C600">
            <v>0.04</v>
          </cell>
          <cell r="D600" t="str">
            <v>1A</v>
          </cell>
          <cell r="E600" t="str">
            <v>0,693</v>
          </cell>
          <cell r="F600">
            <v>8.2894999999999985</v>
          </cell>
          <cell r="G600">
            <v>8.7359999999999989</v>
          </cell>
          <cell r="H600">
            <v>9.2203099999999996</v>
          </cell>
          <cell r="I600">
            <v>9.8752099999999992</v>
          </cell>
          <cell r="J600">
            <v>10.445089999999999</v>
          </cell>
          <cell r="K600">
            <v>11.042549999999999</v>
          </cell>
          <cell r="L600">
            <v>11.771549999999998</v>
          </cell>
          <cell r="M600">
            <v>12.930619999999998</v>
          </cell>
          <cell r="N600">
            <v>14.111679999999998</v>
          </cell>
          <cell r="O600">
            <v>14.351570000000001</v>
          </cell>
          <cell r="P600">
            <v>14.979309999999998</v>
          </cell>
          <cell r="Q600">
            <v>15.539909999999999</v>
          </cell>
          <cell r="R600">
            <v>16.144570000000002</v>
          </cell>
        </row>
        <row r="601">
          <cell r="B601" t="str">
            <v>Haptoglobina, dosagem</v>
          </cell>
          <cell r="C601">
            <v>0.01</v>
          </cell>
          <cell r="D601" t="str">
            <v>1A</v>
          </cell>
          <cell r="E601" t="str">
            <v>1,170</v>
          </cell>
          <cell r="F601">
            <v>13.534999999999998</v>
          </cell>
          <cell r="G601">
            <v>14.145</v>
          </cell>
          <cell r="H601">
            <v>14.933899999999998</v>
          </cell>
          <cell r="I601">
            <v>15.9947</v>
          </cell>
          <cell r="J601">
            <v>16.894699999999997</v>
          </cell>
          <cell r="K601">
            <v>17.8614</v>
          </cell>
          <cell r="L601">
            <v>19.040399999999998</v>
          </cell>
          <cell r="M601">
            <v>20.914999999999996</v>
          </cell>
          <cell r="N601">
            <v>22.824999999999999</v>
          </cell>
          <cell r="O601">
            <v>23.213899999999999</v>
          </cell>
          <cell r="P601">
            <v>24.148299999999995</v>
          </cell>
          <cell r="Q601">
            <v>24.886499999999998</v>
          </cell>
          <cell r="R601">
            <v>25.855</v>
          </cell>
        </row>
        <row r="602">
          <cell r="B602" t="str">
            <v>Heinz, corpúsculos, pesquisa</v>
          </cell>
          <cell r="C602">
            <v>0.04</v>
          </cell>
          <cell r="D602" t="str">
            <v>1A</v>
          </cell>
          <cell r="E602" t="str">
            <v>0,387</v>
          </cell>
          <cell r="F602">
            <v>4.7705000000000002</v>
          </cell>
          <cell r="G602">
            <v>5.0640000000000001</v>
          </cell>
          <cell r="H602">
            <v>5.3432900000000005</v>
          </cell>
          <cell r="I602">
            <v>5.7227899999999998</v>
          </cell>
          <cell r="J602">
            <v>6.0601100000000008</v>
          </cell>
          <cell r="K602">
            <v>6.40665</v>
          </cell>
          <cell r="L602">
            <v>6.82965</v>
          </cell>
          <cell r="M602">
            <v>7.5021799999999992</v>
          </cell>
          <cell r="N602">
            <v>8.187520000000001</v>
          </cell>
          <cell r="O602">
            <v>8.3264300000000002</v>
          </cell>
          <cell r="P602">
            <v>8.7154899999999991</v>
          </cell>
          <cell r="Q602">
            <v>9.0924899999999997</v>
          </cell>
          <cell r="R602">
            <v>9.4462299999999999</v>
          </cell>
        </row>
        <row r="603">
          <cell r="B603" t="str">
            <v>Helicobacter pylori - IgA, pesquisa e/ou dosagem</v>
          </cell>
          <cell r="C603">
            <v>0.25</v>
          </cell>
          <cell r="D603" t="str">
            <v>1A</v>
          </cell>
          <cell r="E603" t="str">
            <v>12,591</v>
          </cell>
          <cell r="F603">
            <v>146.79649999999998</v>
          </cell>
          <cell r="G603">
            <v>153.71699999999998</v>
          </cell>
          <cell r="H603">
            <v>162.27796999999998</v>
          </cell>
          <cell r="I603">
            <v>173.80486999999999</v>
          </cell>
          <cell r="J603">
            <v>183.64402999999999</v>
          </cell>
          <cell r="K603">
            <v>194.15115</v>
          </cell>
          <cell r="L603">
            <v>206.96714999999998</v>
          </cell>
          <cell r="M603">
            <v>227.34433999999996</v>
          </cell>
          <cell r="N603">
            <v>248.10675999999998</v>
          </cell>
          <cell r="O603">
            <v>252.33178999999998</v>
          </cell>
          <cell r="P603">
            <v>262.69776999999993</v>
          </cell>
          <cell r="Q603">
            <v>271.15737000000001</v>
          </cell>
          <cell r="R603">
            <v>281.70948999999996</v>
          </cell>
        </row>
        <row r="604">
          <cell r="B604" t="str">
            <v>Helicobacter pylori - IgG, pesquisa e/ou dosagem</v>
          </cell>
          <cell r="C604">
            <v>0.1</v>
          </cell>
          <cell r="D604" t="str">
            <v>1A</v>
          </cell>
          <cell r="E604" t="str">
            <v>2,844</v>
          </cell>
          <cell r="F604">
            <v>33.505999999999993</v>
          </cell>
          <cell r="G604">
            <v>35.177999999999997</v>
          </cell>
          <cell r="H604">
            <v>37.133479999999999</v>
          </cell>
          <cell r="I604">
            <v>39.771079999999998</v>
          </cell>
          <cell r="J604">
            <v>42.040520000000001</v>
          </cell>
          <cell r="K604">
            <v>44.445599999999999</v>
          </cell>
          <cell r="L604">
            <v>47.379599999999989</v>
          </cell>
          <cell r="M604">
            <v>52.04455999999999</v>
          </cell>
          <cell r="N604">
            <v>56.797839999999994</v>
          </cell>
          <cell r="O604">
            <v>57.764359999999996</v>
          </cell>
          <cell r="P604">
            <v>60.200679999999998</v>
          </cell>
          <cell r="Q604">
            <v>62.269080000000002</v>
          </cell>
          <cell r="R604">
            <v>64.692160000000001</v>
          </cell>
        </row>
        <row r="605">
          <cell r="B605" t="str">
            <v>Helicobacter pylori - IgM, pesquisa e/ou dosagem</v>
          </cell>
          <cell r="C605">
            <v>0.1</v>
          </cell>
          <cell r="D605" t="str">
            <v>1A</v>
          </cell>
          <cell r="E605" t="str">
            <v>3,294</v>
          </cell>
          <cell r="F605">
            <v>38.680999999999997</v>
          </cell>
          <cell r="G605">
            <v>40.577999999999996</v>
          </cell>
          <cell r="H605">
            <v>42.834980000000002</v>
          </cell>
          <cell r="I605">
            <v>45.877580000000002</v>
          </cell>
          <cell r="J605">
            <v>48.489020000000004</v>
          </cell>
          <cell r="K605">
            <v>51.263100000000001</v>
          </cell>
          <cell r="L605">
            <v>54.647099999999995</v>
          </cell>
          <cell r="M605">
            <v>60.027559999999994</v>
          </cell>
          <cell r="N605">
            <v>65.509839999999997</v>
          </cell>
          <cell r="O605">
            <v>66.624860000000012</v>
          </cell>
          <cell r="P605">
            <v>69.412179999999992</v>
          </cell>
          <cell r="Q605">
            <v>71.750579999999999</v>
          </cell>
          <cell r="R605">
            <v>74.542659999999998</v>
          </cell>
        </row>
        <row r="606">
          <cell r="B606" t="str">
            <v>Hemácias fetais, pesquisa</v>
          </cell>
          <cell r="C606">
            <v>0.04</v>
          </cell>
          <cell r="D606" t="str">
            <v>1A</v>
          </cell>
          <cell r="E606" t="str">
            <v>0,387</v>
          </cell>
          <cell r="F606">
            <v>4.7705000000000002</v>
          </cell>
          <cell r="G606">
            <v>5.0640000000000001</v>
          </cell>
          <cell r="H606">
            <v>5.3432900000000005</v>
          </cell>
          <cell r="I606">
            <v>5.7227899999999998</v>
          </cell>
          <cell r="J606">
            <v>6.0601100000000008</v>
          </cell>
          <cell r="K606">
            <v>6.40665</v>
          </cell>
          <cell r="L606">
            <v>6.82965</v>
          </cell>
          <cell r="M606">
            <v>7.5021799999999992</v>
          </cell>
          <cell r="N606">
            <v>8.187520000000001</v>
          </cell>
          <cell r="O606">
            <v>8.3264300000000002</v>
          </cell>
          <cell r="P606">
            <v>8.7154899999999991</v>
          </cell>
          <cell r="Q606">
            <v>9.0924899999999997</v>
          </cell>
          <cell r="R606">
            <v>9.4462299999999999</v>
          </cell>
        </row>
        <row r="607">
          <cell r="B607" t="str">
            <v>Hemácias, contagem</v>
          </cell>
          <cell r="C607">
            <v>0.01</v>
          </cell>
          <cell r="D607" t="str">
            <v>1A</v>
          </cell>
          <cell r="E607">
            <v>1.0940000000000001</v>
          </cell>
          <cell r="F607">
            <v>12.661000000000001</v>
          </cell>
          <cell r="G607">
            <v>13.233000000000001</v>
          </cell>
          <cell r="H607">
            <v>13.970980000000001</v>
          </cell>
          <cell r="I607">
            <v>14.963380000000003</v>
          </cell>
          <cell r="J607">
            <v>15.805620000000001</v>
          </cell>
          <cell r="K607">
            <v>16.71</v>
          </cell>
          <cell r="L607">
            <v>17.812999999999999</v>
          </cell>
          <cell r="M607">
            <v>19.566759999999999</v>
          </cell>
          <cell r="N607">
            <v>21.353640000000002</v>
          </cell>
          <cell r="O607">
            <v>21.717460000000003</v>
          </cell>
          <cell r="P607">
            <v>22.592580000000002</v>
          </cell>
          <cell r="Q607">
            <v>23.285180000000004</v>
          </cell>
          <cell r="R607">
            <v>24.191360000000003</v>
          </cell>
        </row>
        <row r="608">
          <cell r="B608" t="str">
            <v>Hematócrito, determinação do</v>
          </cell>
          <cell r="C608">
            <v>0.01</v>
          </cell>
          <cell r="D608" t="str">
            <v>1A</v>
          </cell>
          <cell r="E608" t="str">
            <v>0,630</v>
          </cell>
          <cell r="F608">
            <v>7.3250000000000002</v>
          </cell>
          <cell r="G608">
            <v>7.6650000000000009</v>
          </cell>
          <cell r="H608">
            <v>8.0921000000000003</v>
          </cell>
          <cell r="I608">
            <v>8.6669000000000018</v>
          </cell>
          <cell r="J608">
            <v>9.1565000000000012</v>
          </cell>
          <cell r="K608">
            <v>9.6804000000000006</v>
          </cell>
          <cell r="L608">
            <v>10.319399999999998</v>
          </cell>
          <cell r="M608">
            <v>11.3354</v>
          </cell>
          <cell r="N608">
            <v>12.3706</v>
          </cell>
          <cell r="O608">
            <v>12.581300000000001</v>
          </cell>
          <cell r="P608">
            <v>13.094499999999998</v>
          </cell>
          <cell r="Q608">
            <v>13.508700000000001</v>
          </cell>
          <cell r="R608">
            <v>14.034400000000002</v>
          </cell>
        </row>
        <row r="609">
          <cell r="B609" t="str">
            <v>Hematoxilina férrica, pesquisa de protozoários nas fezes</v>
          </cell>
          <cell r="C609">
            <v>0.04</v>
          </cell>
          <cell r="D609" t="str">
            <v>1A</v>
          </cell>
          <cell r="E609" t="str">
            <v>0,657</v>
          </cell>
          <cell r="F609">
            <v>7.8755000000000006</v>
          </cell>
          <cell r="G609">
            <v>8.3040000000000003</v>
          </cell>
          <cell r="H609">
            <v>8.7641899999999993</v>
          </cell>
          <cell r="I609">
            <v>9.3866899999999998</v>
          </cell>
          <cell r="J609">
            <v>9.9292100000000012</v>
          </cell>
          <cell r="K609">
            <v>10.49715</v>
          </cell>
          <cell r="L609">
            <v>11.190149999999999</v>
          </cell>
          <cell r="M609">
            <v>12.291979999999999</v>
          </cell>
          <cell r="N609">
            <v>13.414720000000001</v>
          </cell>
          <cell r="O609">
            <v>13.642730000000002</v>
          </cell>
          <cell r="P609">
            <v>14.24239</v>
          </cell>
          <cell r="Q609">
            <v>14.78139</v>
          </cell>
          <cell r="R609">
            <v>15.356530000000001</v>
          </cell>
        </row>
        <row r="610">
          <cell r="B610" t="str">
            <v>Hemocultura (por amostra)</v>
          </cell>
          <cell r="C610">
            <v>0.1</v>
          </cell>
          <cell r="D610" t="str">
            <v>1A</v>
          </cell>
          <cell r="E610" t="str">
            <v>2,214</v>
          </cell>
          <cell r="F610">
            <v>26.260999999999999</v>
          </cell>
          <cell r="G610">
            <v>27.617999999999999</v>
          </cell>
          <cell r="H610">
            <v>29.15138</v>
          </cell>
          <cell r="I610">
            <v>31.221980000000002</v>
          </cell>
          <cell r="J610">
            <v>33.012619999999998</v>
          </cell>
          <cell r="K610">
            <v>34.9011</v>
          </cell>
          <cell r="L610">
            <v>37.205099999999995</v>
          </cell>
          <cell r="M610">
            <v>40.868359999999996</v>
          </cell>
          <cell r="N610">
            <v>44.601039999999998</v>
          </cell>
          <cell r="O610">
            <v>45.359659999999998</v>
          </cell>
          <cell r="P610">
            <v>47.304580000000001</v>
          </cell>
          <cell r="Q610">
            <v>48.994979999999998</v>
          </cell>
          <cell r="R610">
            <v>50.90146</v>
          </cell>
        </row>
        <row r="611">
          <cell r="B611" t="str">
            <v>Hemocultura automatizada (por amostra)</v>
          </cell>
          <cell r="C611">
            <v>0.1</v>
          </cell>
          <cell r="D611" t="str">
            <v>1A</v>
          </cell>
          <cell r="E611" t="str">
            <v>3,177</v>
          </cell>
          <cell r="F611">
            <v>37.335499999999996</v>
          </cell>
          <cell r="G611">
            <v>39.173999999999999</v>
          </cell>
          <cell r="H611">
            <v>41.352589999999999</v>
          </cell>
          <cell r="I611">
            <v>44.28989</v>
          </cell>
          <cell r="J611">
            <v>46.81241</v>
          </cell>
          <cell r="K611">
            <v>49.490550000000006</v>
          </cell>
          <cell r="L611">
            <v>52.757549999999995</v>
          </cell>
          <cell r="M611">
            <v>57.951979999999992</v>
          </cell>
          <cell r="N611">
            <v>63.244720000000001</v>
          </cell>
          <cell r="O611">
            <v>64.321130000000011</v>
          </cell>
          <cell r="P611">
            <v>67.017189999999985</v>
          </cell>
          <cell r="Q611">
            <v>69.285390000000007</v>
          </cell>
          <cell r="R611">
            <v>71.981530000000006</v>
          </cell>
        </row>
        <row r="612">
          <cell r="B612" t="str">
            <v>Hemocultura para bactérias anaeróbicas (por amostra)</v>
          </cell>
          <cell r="C612">
            <v>0.1</v>
          </cell>
          <cell r="D612" t="str">
            <v>1A</v>
          </cell>
          <cell r="E612" t="str">
            <v>3,177</v>
          </cell>
          <cell r="F612">
            <v>37.335499999999996</v>
          </cell>
          <cell r="G612">
            <v>39.173999999999999</v>
          </cell>
          <cell r="H612">
            <v>41.352589999999999</v>
          </cell>
          <cell r="I612">
            <v>44.28989</v>
          </cell>
          <cell r="J612">
            <v>46.81241</v>
          </cell>
          <cell r="K612">
            <v>49.490550000000006</v>
          </cell>
          <cell r="L612">
            <v>52.757549999999995</v>
          </cell>
          <cell r="M612">
            <v>57.951979999999992</v>
          </cell>
          <cell r="N612">
            <v>63.244720000000001</v>
          </cell>
          <cell r="O612">
            <v>64.321130000000011</v>
          </cell>
          <cell r="P612">
            <v>67.017189999999985</v>
          </cell>
          <cell r="Q612">
            <v>69.285390000000007</v>
          </cell>
          <cell r="R612">
            <v>71.981530000000006</v>
          </cell>
        </row>
        <row r="613">
          <cell r="B613" t="str">
            <v>Hemoglobina (eletroforese ou HPLC)</v>
          </cell>
          <cell r="C613">
            <v>0.1</v>
          </cell>
          <cell r="D613" t="str">
            <v>1A</v>
          </cell>
          <cell r="E613" t="str">
            <v>2,097</v>
          </cell>
          <cell r="F613">
            <v>24.915500000000002</v>
          </cell>
          <cell r="G613">
            <v>26.214000000000002</v>
          </cell>
          <cell r="H613">
            <v>27.668990000000001</v>
          </cell>
          <cell r="I613">
            <v>29.63429</v>
          </cell>
          <cell r="J613">
            <v>31.336010000000002</v>
          </cell>
          <cell r="K613">
            <v>33.128549999999997</v>
          </cell>
          <cell r="L613">
            <v>35.315549999999995</v>
          </cell>
          <cell r="M613">
            <v>38.792779999999993</v>
          </cell>
          <cell r="N613">
            <v>42.335919999999994</v>
          </cell>
          <cell r="O613">
            <v>43.055930000000004</v>
          </cell>
          <cell r="P613">
            <v>44.909590000000001</v>
          </cell>
          <cell r="Q613">
            <v>46.529790000000006</v>
          </cell>
          <cell r="R613">
            <v>48.340330000000002</v>
          </cell>
        </row>
        <row r="614">
          <cell r="B614" t="str">
            <v>Hemoglobina fetal, dosagem</v>
          </cell>
          <cell r="C614">
            <v>0.04</v>
          </cell>
          <cell r="D614" t="str">
            <v>1A</v>
          </cell>
          <cell r="E614">
            <v>2.7909999999999999</v>
          </cell>
          <cell r="F614">
            <v>32.416499999999999</v>
          </cell>
          <cell r="G614">
            <v>33.911999999999999</v>
          </cell>
          <cell r="H614">
            <v>35.801969999999997</v>
          </cell>
          <cell r="I614">
            <v>38.34507</v>
          </cell>
          <cell r="J614">
            <v>40.509430000000002</v>
          </cell>
          <cell r="K614">
            <v>42.827249999999999</v>
          </cell>
          <cell r="L614">
            <v>45.654249999999998</v>
          </cell>
          <cell r="M614">
            <v>50.149139999999996</v>
          </cell>
          <cell r="N614">
            <v>54.728959999999994</v>
          </cell>
          <cell r="O614">
            <v>55.661190000000005</v>
          </cell>
          <cell r="P614">
            <v>57.925369999999994</v>
          </cell>
          <cell r="Q614">
            <v>59.744770000000003</v>
          </cell>
          <cell r="R614">
            <v>62.069790000000005</v>
          </cell>
        </row>
        <row r="615">
          <cell r="B615" t="str">
            <v>Hemoglobina glicada (A1 total), dosagem</v>
          </cell>
          <cell r="C615">
            <v>0.1</v>
          </cell>
          <cell r="D615" t="str">
            <v>1A</v>
          </cell>
          <cell r="E615" t="str">
            <v>1,764</v>
          </cell>
          <cell r="F615">
            <v>21.086000000000002</v>
          </cell>
          <cell r="G615">
            <v>22.218</v>
          </cell>
          <cell r="H615">
            <v>23.44988</v>
          </cell>
          <cell r="I615">
            <v>25.115480000000002</v>
          </cell>
          <cell r="J615">
            <v>26.564120000000003</v>
          </cell>
          <cell r="K615">
            <v>28.083600000000004</v>
          </cell>
          <cell r="L615">
            <v>29.9376</v>
          </cell>
          <cell r="M615">
            <v>32.885359999999999</v>
          </cell>
          <cell r="N615">
            <v>35.889040000000001</v>
          </cell>
          <cell r="O615">
            <v>36.499160000000003</v>
          </cell>
          <cell r="P615">
            <v>38.09308</v>
          </cell>
          <cell r="Q615">
            <v>39.513480000000001</v>
          </cell>
          <cell r="R615">
            <v>41.050959999999996</v>
          </cell>
        </row>
        <row r="616">
          <cell r="B616" t="str">
            <v>Hemoglobina glicada (Fração A1c), dosagem</v>
          </cell>
          <cell r="C616">
            <v>0.1</v>
          </cell>
          <cell r="D616" t="str">
            <v>1A</v>
          </cell>
          <cell r="E616" t="str">
            <v>3,267</v>
          </cell>
          <cell r="F616">
            <v>38.370499999999993</v>
          </cell>
          <cell r="G616">
            <v>40.253999999999998</v>
          </cell>
          <cell r="H616">
            <v>42.492890000000003</v>
          </cell>
          <cell r="I616">
            <v>45.511189999999999</v>
          </cell>
          <cell r="J616">
            <v>48.102110000000003</v>
          </cell>
          <cell r="K616">
            <v>50.854050000000001</v>
          </cell>
          <cell r="L616">
            <v>54.211049999999993</v>
          </cell>
          <cell r="M616">
            <v>59.548579999999994</v>
          </cell>
          <cell r="N616">
            <v>64.987120000000004</v>
          </cell>
          <cell r="O616">
            <v>66.093230000000005</v>
          </cell>
          <cell r="P616">
            <v>68.859489999999994</v>
          </cell>
          <cell r="Q616">
            <v>71.181690000000003</v>
          </cell>
          <cell r="R616">
            <v>73.951629999999994</v>
          </cell>
          <cell r="S616">
            <v>18</v>
          </cell>
          <cell r="T616">
            <v>16</v>
          </cell>
          <cell r="U616">
            <v>32</v>
          </cell>
        </row>
        <row r="617">
          <cell r="B617" t="str">
            <v>Hemoglobina H, pesquisa</v>
          </cell>
          <cell r="C617">
            <v>0.01</v>
          </cell>
          <cell r="D617" t="str">
            <v>1A</v>
          </cell>
          <cell r="E617">
            <v>1.7370000000000001</v>
          </cell>
          <cell r="F617">
            <v>20.055499999999999</v>
          </cell>
          <cell r="G617">
            <v>20.949000000000002</v>
          </cell>
          <cell r="H617">
            <v>22.117789999999999</v>
          </cell>
          <cell r="I617">
            <v>23.688890000000001</v>
          </cell>
          <cell r="J617">
            <v>25.01981</v>
          </cell>
          <cell r="K617">
            <v>26.451450000000001</v>
          </cell>
          <cell r="L617">
            <v>28.19745</v>
          </cell>
          <cell r="M617">
            <v>30.973579999999998</v>
          </cell>
          <cell r="N617">
            <v>33.802120000000002</v>
          </cell>
          <cell r="O617">
            <v>34.378130000000006</v>
          </cell>
          <cell r="P617">
            <v>35.75479</v>
          </cell>
          <cell r="Q617">
            <v>36.833190000000002</v>
          </cell>
          <cell r="R617">
            <v>38.266629999999999</v>
          </cell>
        </row>
        <row r="618">
          <cell r="B618" t="str">
            <v>Hemoglobina instabilidade a 37 graus C</v>
          </cell>
          <cell r="C618">
            <v>0.01</v>
          </cell>
          <cell r="D618" t="str">
            <v>1A</v>
          </cell>
          <cell r="E618" t="str">
            <v>0,514</v>
          </cell>
          <cell r="F618">
            <v>5.9910000000000005</v>
          </cell>
          <cell r="G618">
            <v>6.2730000000000006</v>
          </cell>
          <cell r="H618">
            <v>6.6223800000000006</v>
          </cell>
          <cell r="I618">
            <v>7.0927800000000003</v>
          </cell>
          <cell r="J618">
            <v>7.4942199999999994</v>
          </cell>
          <cell r="K618">
            <v>7.9230000000000009</v>
          </cell>
          <cell r="L618">
            <v>8.4459999999999997</v>
          </cell>
          <cell r="M618">
            <v>9.2775599999999994</v>
          </cell>
          <cell r="N618">
            <v>10.124840000000001</v>
          </cell>
          <cell r="O618">
            <v>10.297260000000001</v>
          </cell>
          <cell r="P618">
            <v>10.71998</v>
          </cell>
          <cell r="Q618">
            <v>11.064580000000001</v>
          </cell>
          <cell r="R618">
            <v>11.49516</v>
          </cell>
        </row>
        <row r="619">
          <cell r="B619" t="str">
            <v>Hemoglobina livre na urina (amostra isolada)</v>
          </cell>
          <cell r="C619">
            <v>0.04</v>
          </cell>
          <cell r="D619" t="str">
            <v>1A</v>
          </cell>
          <cell r="E619">
            <v>3.4529999999999998</v>
          </cell>
          <cell r="F619">
            <v>40.029499999999999</v>
          </cell>
          <cell r="G619">
            <v>41.856000000000002</v>
          </cell>
          <cell r="H619">
            <v>44.189509999999999</v>
          </cell>
          <cell r="I619">
            <v>47.328410000000005</v>
          </cell>
          <cell r="J619">
            <v>49.995890000000003</v>
          </cell>
          <cell r="K619">
            <v>52.856549999999999</v>
          </cell>
          <cell r="L619">
            <v>56.345549999999989</v>
          </cell>
          <cell r="M619">
            <v>61.893019999999993</v>
          </cell>
          <cell r="N619">
            <v>67.545279999999991</v>
          </cell>
          <cell r="O619">
            <v>68.695970000000003</v>
          </cell>
          <cell r="P619">
            <v>71.47650999999999</v>
          </cell>
          <cell r="Q619">
            <v>73.693110000000004</v>
          </cell>
          <cell r="R619">
            <v>76.560969999999998</v>
          </cell>
        </row>
        <row r="620">
          <cell r="B620" t="str">
            <v>Hemoglobina plasmática livre, dosagem</v>
          </cell>
          <cell r="C620">
            <v>0.04</v>
          </cell>
          <cell r="D620" t="str">
            <v>1A</v>
          </cell>
          <cell r="E620" t="str">
            <v>1,053</v>
          </cell>
          <cell r="F620">
            <v>12.429499999999999</v>
          </cell>
          <cell r="G620">
            <v>13.055999999999999</v>
          </cell>
          <cell r="H620">
            <v>13.781509999999999</v>
          </cell>
          <cell r="I620">
            <v>14.760409999999998</v>
          </cell>
          <cell r="J620">
            <v>15.60389</v>
          </cell>
          <cell r="K620">
            <v>16.496549999999999</v>
          </cell>
          <cell r="L620">
            <v>17.585549999999998</v>
          </cell>
          <cell r="M620">
            <v>19.317019999999999</v>
          </cell>
          <cell r="N620">
            <v>21.08128</v>
          </cell>
          <cell r="O620">
            <v>21.439969999999999</v>
          </cell>
          <cell r="P620">
            <v>22.348509999999997</v>
          </cell>
          <cell r="Q620">
            <v>23.125109999999999</v>
          </cell>
          <cell r="R620">
            <v>24.024969999999996</v>
          </cell>
        </row>
        <row r="621">
          <cell r="B621" t="str">
            <v>Hemoglobina, dosagem</v>
          </cell>
          <cell r="C621">
            <v>0.01</v>
          </cell>
          <cell r="D621" t="str">
            <v>1A</v>
          </cell>
          <cell r="E621" t="str">
            <v>0,630</v>
          </cell>
          <cell r="F621">
            <v>7.3250000000000002</v>
          </cell>
          <cell r="G621">
            <v>7.6650000000000009</v>
          </cell>
          <cell r="H621">
            <v>8.0921000000000003</v>
          </cell>
          <cell r="I621">
            <v>8.6669000000000018</v>
          </cell>
          <cell r="J621">
            <v>9.1565000000000012</v>
          </cell>
          <cell r="K621">
            <v>9.6804000000000006</v>
          </cell>
          <cell r="L621">
            <v>10.319399999999998</v>
          </cell>
          <cell r="M621">
            <v>11.3354</v>
          </cell>
          <cell r="N621">
            <v>12.3706</v>
          </cell>
          <cell r="O621">
            <v>12.581300000000001</v>
          </cell>
          <cell r="P621">
            <v>13.094499999999998</v>
          </cell>
          <cell r="Q621">
            <v>13.508700000000001</v>
          </cell>
          <cell r="R621">
            <v>14.034400000000002</v>
          </cell>
        </row>
        <row r="622">
          <cell r="B622" t="str">
            <v>Hemoglobina, solubilidade (HbS e HbD), pesquisa</v>
          </cell>
          <cell r="C622">
            <v>0.01</v>
          </cell>
          <cell r="D622" t="str">
            <v>1A</v>
          </cell>
          <cell r="E622" t="str">
            <v>0,567</v>
          </cell>
          <cell r="F622">
            <v>6.6004999999999994</v>
          </cell>
          <cell r="G622">
            <v>6.9089999999999998</v>
          </cell>
          <cell r="H622">
            <v>7.2938899999999993</v>
          </cell>
          <cell r="I622">
            <v>7.8119899999999998</v>
          </cell>
          <cell r="J622">
            <v>8.2537099999999999</v>
          </cell>
          <cell r="K622">
            <v>8.7259499999999992</v>
          </cell>
          <cell r="L622">
            <v>9.3019499999999979</v>
          </cell>
          <cell r="M622">
            <v>10.217779999999998</v>
          </cell>
          <cell r="N622">
            <v>11.150919999999999</v>
          </cell>
          <cell r="O622">
            <v>11.34083</v>
          </cell>
          <cell r="P622">
            <v>11.804889999999999</v>
          </cell>
          <cell r="Q622">
            <v>12.181289999999999</v>
          </cell>
          <cell r="R622">
            <v>12.655329999999999</v>
          </cell>
        </row>
        <row r="623">
          <cell r="B623" t="str">
            <v>Hemoglobinopatia - triagem (El.HB., hemoglob. fetal. reticulócitos, corpos de H, T. falcização hemácias, resist. osmótica, termo estabilidade)</v>
          </cell>
          <cell r="C623">
            <v>0.1</v>
          </cell>
          <cell r="D623" t="str">
            <v>1A</v>
          </cell>
          <cell r="E623" t="str">
            <v>2,800</v>
          </cell>
          <cell r="F623">
            <v>32.999999999999993</v>
          </cell>
          <cell r="G623">
            <v>34.649999999999991</v>
          </cell>
          <cell r="H623">
            <v>36.576000000000001</v>
          </cell>
          <cell r="I623">
            <v>39.173999999999992</v>
          </cell>
          <cell r="J623">
            <v>41.41</v>
          </cell>
          <cell r="K623">
            <v>43.779000000000003</v>
          </cell>
          <cell r="L623">
            <v>46.66899999999999</v>
          </cell>
          <cell r="M623">
            <v>51.263999999999989</v>
          </cell>
          <cell r="N623">
            <v>55.945999999999998</v>
          </cell>
          <cell r="O623">
            <v>56.897999999999996</v>
          </cell>
          <cell r="P623">
            <v>59.3</v>
          </cell>
          <cell r="Q623">
            <v>61.341999999999999</v>
          </cell>
          <cell r="R623">
            <v>63.728999999999992</v>
          </cell>
        </row>
        <row r="624">
          <cell r="B624" t="str">
            <v>Hemoglobinopatia, neonatal, sangue periférico</v>
          </cell>
          <cell r="C624">
            <v>0.04</v>
          </cell>
          <cell r="D624" t="str">
            <v>1A</v>
          </cell>
          <cell r="E624">
            <v>3.66</v>
          </cell>
          <cell r="F624">
            <v>42.410000000000004</v>
          </cell>
          <cell r="G624">
            <v>44.34</v>
          </cell>
          <cell r="H624">
            <v>46.812199999999997</v>
          </cell>
          <cell r="I624">
            <v>50.137400000000007</v>
          </cell>
          <cell r="J624">
            <v>52.962200000000003</v>
          </cell>
          <cell r="K624">
            <v>55.992600000000003</v>
          </cell>
          <cell r="L624">
            <v>59.688599999999994</v>
          </cell>
          <cell r="M624">
            <v>65.56519999999999</v>
          </cell>
          <cell r="N624">
            <v>71.552800000000005</v>
          </cell>
          <cell r="O624">
            <v>72.771800000000013</v>
          </cell>
          <cell r="P624">
            <v>75.713799999999992</v>
          </cell>
          <cell r="Q624">
            <v>78.054600000000008</v>
          </cell>
          <cell r="R624">
            <v>81.092200000000005</v>
          </cell>
        </row>
        <row r="625">
          <cell r="B625" t="str">
            <v>Hemograma com contagem de plaquetas ou frações (eritrograma, leucograma, plaquetas)</v>
          </cell>
          <cell r="C625">
            <v>0.01</v>
          </cell>
          <cell r="D625" t="str">
            <v>1A</v>
          </cell>
          <cell r="E625" t="str">
            <v>0,870</v>
          </cell>
          <cell r="F625">
            <v>10.085000000000001</v>
          </cell>
          <cell r="G625">
            <v>10.545</v>
          </cell>
          <cell r="H625">
            <v>11.132899999999999</v>
          </cell>
          <cell r="I625">
            <v>11.9237</v>
          </cell>
          <cell r="J625">
            <v>12.595700000000001</v>
          </cell>
          <cell r="K625">
            <v>13.3164</v>
          </cell>
          <cell r="L625">
            <v>14.195399999999999</v>
          </cell>
          <cell r="M625">
            <v>15.592999999999998</v>
          </cell>
          <cell r="N625">
            <v>17.016999999999999</v>
          </cell>
          <cell r="O625">
            <v>17.306900000000002</v>
          </cell>
          <cell r="P625">
            <v>18.007299999999997</v>
          </cell>
          <cell r="Q625">
            <v>18.5655</v>
          </cell>
          <cell r="R625">
            <v>19.288</v>
          </cell>
          <cell r="S625">
            <v>15</v>
          </cell>
          <cell r="T625">
            <v>20</v>
          </cell>
          <cell r="U625">
            <v>15</v>
          </cell>
        </row>
        <row r="626">
          <cell r="B626" t="str">
            <v>Hemophilus (bordetella) pertussis, pesquisa</v>
          </cell>
          <cell r="C626">
            <v>0.1</v>
          </cell>
          <cell r="D626" t="str">
            <v>1A</v>
          </cell>
          <cell r="E626" t="str">
            <v>5,094</v>
          </cell>
          <cell r="F626">
            <v>59.381</v>
          </cell>
          <cell r="G626">
            <v>62.177999999999997</v>
          </cell>
          <cell r="H626">
            <v>65.640979999999999</v>
          </cell>
          <cell r="I626">
            <v>70.303579999999997</v>
          </cell>
          <cell r="J626">
            <v>74.283020000000008</v>
          </cell>
          <cell r="K626">
            <v>78.533100000000005</v>
          </cell>
          <cell r="L626">
            <v>83.717100000000002</v>
          </cell>
          <cell r="M626">
            <v>91.959559999999996</v>
          </cell>
          <cell r="N626">
            <v>100.35784</v>
          </cell>
          <cell r="O626">
            <v>102.06686000000002</v>
          </cell>
          <cell r="P626">
            <v>106.25818</v>
          </cell>
          <cell r="Q626">
            <v>109.67658000000002</v>
          </cell>
          <cell r="R626">
            <v>113.94466000000001</v>
          </cell>
        </row>
        <row r="627">
          <cell r="B627" t="str">
            <v>Hemossedimentação, (VHS), velocidade</v>
          </cell>
          <cell r="C627">
            <v>0.01</v>
          </cell>
          <cell r="D627" t="str">
            <v>1A</v>
          </cell>
          <cell r="E627" t="str">
            <v>0,387</v>
          </cell>
          <cell r="F627">
            <v>4.5305</v>
          </cell>
          <cell r="G627">
            <v>4.7490000000000006</v>
          </cell>
          <cell r="H627">
            <v>5.0132900000000005</v>
          </cell>
          <cell r="I627">
            <v>5.3693900000000001</v>
          </cell>
          <cell r="J627">
            <v>5.6743100000000002</v>
          </cell>
          <cell r="K627">
            <v>5.9989500000000007</v>
          </cell>
          <cell r="L627">
            <v>6.3949499999999997</v>
          </cell>
          <cell r="M627">
            <v>7.0245799999999994</v>
          </cell>
          <cell r="N627">
            <v>7.6661200000000003</v>
          </cell>
          <cell r="O627">
            <v>7.7966300000000004</v>
          </cell>
          <cell r="P627">
            <v>8.1202899999999989</v>
          </cell>
          <cell r="Q627">
            <v>8.3886900000000004</v>
          </cell>
          <cell r="R627">
            <v>8.7151300000000003</v>
          </cell>
        </row>
        <row r="628">
          <cell r="B628" t="str">
            <v>Hemossiderina (siderócitos), sangue ou urina, pesquisa</v>
          </cell>
          <cell r="C628">
            <v>0.01</v>
          </cell>
          <cell r="D628" t="str">
            <v>1A</v>
          </cell>
          <cell r="E628" t="str">
            <v>1,166</v>
          </cell>
          <cell r="F628">
            <v>13.488999999999999</v>
          </cell>
          <cell r="G628">
            <v>14.097</v>
          </cell>
          <cell r="H628">
            <v>14.883219999999998</v>
          </cell>
          <cell r="I628">
            <v>15.94042</v>
          </cell>
          <cell r="J628">
            <v>16.837379999999996</v>
          </cell>
          <cell r="K628">
            <v>17.800799999999999</v>
          </cell>
          <cell r="L628">
            <v>18.975799999999996</v>
          </cell>
          <cell r="M628">
            <v>20.844039999999996</v>
          </cell>
          <cell r="N628">
            <v>22.747559999999996</v>
          </cell>
          <cell r="O628">
            <v>23.13514</v>
          </cell>
          <cell r="P628">
            <v>24.066419999999997</v>
          </cell>
          <cell r="Q628">
            <v>24.802219999999998</v>
          </cell>
          <cell r="R628">
            <v>25.767440000000001</v>
          </cell>
        </row>
        <row r="629">
          <cell r="B629" t="str">
            <v>Heparina, dosagem</v>
          </cell>
          <cell r="C629">
            <v>0.1</v>
          </cell>
          <cell r="D629" t="str">
            <v>1A</v>
          </cell>
          <cell r="E629" t="str">
            <v>3,204</v>
          </cell>
          <cell r="F629">
            <v>37.646000000000001</v>
          </cell>
          <cell r="G629">
            <v>39.497999999999998</v>
          </cell>
          <cell r="H629">
            <v>41.694680000000005</v>
          </cell>
          <cell r="I629">
            <v>44.656280000000002</v>
          </cell>
          <cell r="J629">
            <v>47.199320000000007</v>
          </cell>
          <cell r="K629">
            <v>49.899600000000007</v>
          </cell>
          <cell r="L629">
            <v>53.193599999999996</v>
          </cell>
          <cell r="M629">
            <v>58.430959999999999</v>
          </cell>
          <cell r="N629">
            <v>63.767440000000001</v>
          </cell>
          <cell r="O629">
            <v>64.852760000000004</v>
          </cell>
          <cell r="P629">
            <v>67.569879999999998</v>
          </cell>
          <cell r="Q629">
            <v>69.854280000000003</v>
          </cell>
          <cell r="R629">
            <v>72.57256000000001</v>
          </cell>
        </row>
        <row r="630">
          <cell r="B630" t="str">
            <v>Hepatite A - HAV - IgG, pesquisa e/ou dosagem</v>
          </cell>
          <cell r="C630">
            <v>0.04</v>
          </cell>
          <cell r="D630" t="str">
            <v>1A</v>
          </cell>
          <cell r="E630" t="str">
            <v>1,800</v>
          </cell>
          <cell r="F630">
            <v>21.02</v>
          </cell>
          <cell r="G630">
            <v>22.020000000000003</v>
          </cell>
          <cell r="H630">
            <v>23.246000000000002</v>
          </cell>
          <cell r="I630">
            <v>24.897200000000002</v>
          </cell>
          <cell r="J630">
            <v>26.308399999999999</v>
          </cell>
          <cell r="K630">
            <v>27.813600000000001</v>
          </cell>
          <cell r="L630">
            <v>29.649599999999996</v>
          </cell>
          <cell r="M630">
            <v>32.568799999999996</v>
          </cell>
          <cell r="N630">
            <v>35.543199999999999</v>
          </cell>
          <cell r="O630">
            <v>36.148400000000002</v>
          </cell>
          <cell r="P630">
            <v>37.639599999999994</v>
          </cell>
          <cell r="Q630">
            <v>38.864400000000003</v>
          </cell>
          <cell r="R630">
            <v>40.376800000000003</v>
          </cell>
        </row>
        <row r="631">
          <cell r="B631" t="str">
            <v>Hepatite A - HAV - IgM, pesquisa e/ou dosagem</v>
          </cell>
          <cell r="C631">
            <v>0.04</v>
          </cell>
          <cell r="D631" t="str">
            <v>1A</v>
          </cell>
          <cell r="E631" t="str">
            <v>2,187</v>
          </cell>
          <cell r="F631">
            <v>25.470499999999998</v>
          </cell>
          <cell r="G631">
            <v>26.664000000000001</v>
          </cell>
          <cell r="H631">
            <v>28.149290000000001</v>
          </cell>
          <cell r="I631">
            <v>30.148789999999998</v>
          </cell>
          <cell r="J631">
            <v>31.854109999999995</v>
          </cell>
          <cell r="K631">
            <v>33.676649999999995</v>
          </cell>
          <cell r="L631">
            <v>35.899649999999994</v>
          </cell>
          <cell r="M631">
            <v>39.434179999999998</v>
          </cell>
          <cell r="N631">
            <v>43.035519999999998</v>
          </cell>
          <cell r="O631">
            <v>43.768430000000002</v>
          </cell>
          <cell r="P631">
            <v>45.561489999999992</v>
          </cell>
          <cell r="Q631">
            <v>47.01849</v>
          </cell>
          <cell r="R631">
            <v>48.848230000000001</v>
          </cell>
        </row>
        <row r="632">
          <cell r="B632" t="str">
            <v>Hepatite B - HBCAC - IgG (anti-core IgG ou Acoreg), pesquisa e/ou dosagem</v>
          </cell>
          <cell r="C632">
            <v>0.04</v>
          </cell>
          <cell r="D632" t="str">
            <v>1A</v>
          </cell>
          <cell r="E632" t="str">
            <v>1,800</v>
          </cell>
          <cell r="F632">
            <v>21.02</v>
          </cell>
          <cell r="G632">
            <v>22.020000000000003</v>
          </cell>
          <cell r="H632">
            <v>23.246000000000002</v>
          </cell>
          <cell r="I632">
            <v>24.897200000000002</v>
          </cell>
          <cell r="J632">
            <v>26.308399999999999</v>
          </cell>
          <cell r="K632">
            <v>27.813600000000001</v>
          </cell>
          <cell r="L632">
            <v>29.649599999999996</v>
          </cell>
          <cell r="M632">
            <v>32.568799999999996</v>
          </cell>
          <cell r="N632">
            <v>35.543199999999999</v>
          </cell>
          <cell r="O632">
            <v>36.148400000000002</v>
          </cell>
          <cell r="P632">
            <v>37.639599999999994</v>
          </cell>
          <cell r="Q632">
            <v>38.864400000000003</v>
          </cell>
          <cell r="R632">
            <v>40.376800000000003</v>
          </cell>
        </row>
        <row r="633">
          <cell r="B633" t="str">
            <v>Hepatite B - HBCAC - IgM (anti-core IgM ou Acorem), pesquisa e/ou dosagem</v>
          </cell>
          <cell r="C633">
            <v>0.04</v>
          </cell>
          <cell r="D633" t="str">
            <v>1A</v>
          </cell>
          <cell r="E633" t="str">
            <v>2,187</v>
          </cell>
          <cell r="F633">
            <v>25.470499999999998</v>
          </cell>
          <cell r="G633">
            <v>26.664000000000001</v>
          </cell>
          <cell r="H633">
            <v>28.149290000000001</v>
          </cell>
          <cell r="I633">
            <v>30.148789999999998</v>
          </cell>
          <cell r="J633">
            <v>31.854109999999995</v>
          </cell>
          <cell r="K633">
            <v>33.676649999999995</v>
          </cell>
          <cell r="L633">
            <v>35.899649999999994</v>
          </cell>
          <cell r="M633">
            <v>39.434179999999998</v>
          </cell>
          <cell r="N633">
            <v>43.035519999999998</v>
          </cell>
          <cell r="O633">
            <v>43.768430000000002</v>
          </cell>
          <cell r="P633">
            <v>45.561489999999992</v>
          </cell>
          <cell r="Q633">
            <v>47.01849</v>
          </cell>
          <cell r="R633">
            <v>48.848230000000001</v>
          </cell>
        </row>
        <row r="634">
          <cell r="B634" t="str">
            <v>Hepatite B - HBeAC (anti HBE), pesquisa e/ou dosagem</v>
          </cell>
          <cell r="C634">
            <v>0.04</v>
          </cell>
          <cell r="D634" t="str">
            <v>1A</v>
          </cell>
          <cell r="E634" t="str">
            <v>1,800</v>
          </cell>
          <cell r="F634">
            <v>21.02</v>
          </cell>
          <cell r="G634">
            <v>22.020000000000003</v>
          </cell>
          <cell r="H634">
            <v>23.246000000000002</v>
          </cell>
          <cell r="I634">
            <v>24.897200000000002</v>
          </cell>
          <cell r="J634">
            <v>26.308399999999999</v>
          </cell>
          <cell r="K634">
            <v>27.813600000000001</v>
          </cell>
          <cell r="L634">
            <v>29.649599999999996</v>
          </cell>
          <cell r="M634">
            <v>32.568799999999996</v>
          </cell>
          <cell r="N634">
            <v>35.543199999999999</v>
          </cell>
          <cell r="O634">
            <v>36.148400000000002</v>
          </cell>
          <cell r="P634">
            <v>37.639599999999994</v>
          </cell>
          <cell r="Q634">
            <v>38.864400000000003</v>
          </cell>
          <cell r="R634">
            <v>40.376800000000003</v>
          </cell>
        </row>
        <row r="635">
          <cell r="B635" t="str">
            <v>Hepatite B - HBeAG (antígeno "E"), pesquisa e/ou dosagem</v>
          </cell>
          <cell r="C635">
            <v>0.04</v>
          </cell>
          <cell r="D635" t="str">
            <v>1A</v>
          </cell>
          <cell r="E635" t="str">
            <v>1,800</v>
          </cell>
          <cell r="F635">
            <v>21.02</v>
          </cell>
          <cell r="G635">
            <v>22.020000000000003</v>
          </cell>
          <cell r="H635">
            <v>23.246000000000002</v>
          </cell>
          <cell r="I635">
            <v>24.897200000000002</v>
          </cell>
          <cell r="J635">
            <v>26.308399999999999</v>
          </cell>
          <cell r="K635">
            <v>27.813600000000001</v>
          </cell>
          <cell r="L635">
            <v>29.649599999999996</v>
          </cell>
          <cell r="M635">
            <v>32.568799999999996</v>
          </cell>
          <cell r="N635">
            <v>35.543199999999999</v>
          </cell>
          <cell r="O635">
            <v>36.148400000000002</v>
          </cell>
          <cell r="P635">
            <v>37.639599999999994</v>
          </cell>
          <cell r="Q635">
            <v>38.864400000000003</v>
          </cell>
          <cell r="R635">
            <v>40.376800000000003</v>
          </cell>
        </row>
        <row r="636">
          <cell r="B636" t="str">
            <v>Hepatite B - HBSAC (anti-antígeno de superfície), pesquisa e/ou dosagem</v>
          </cell>
          <cell r="C636">
            <v>0.04</v>
          </cell>
          <cell r="D636" t="str">
            <v>1A</v>
          </cell>
          <cell r="E636" t="str">
            <v>1,800</v>
          </cell>
          <cell r="F636">
            <v>21.02</v>
          </cell>
          <cell r="G636">
            <v>22.020000000000003</v>
          </cell>
          <cell r="H636">
            <v>23.246000000000002</v>
          </cell>
          <cell r="I636">
            <v>24.897200000000002</v>
          </cell>
          <cell r="J636">
            <v>26.308399999999999</v>
          </cell>
          <cell r="K636">
            <v>27.813600000000001</v>
          </cell>
          <cell r="L636">
            <v>29.649599999999996</v>
          </cell>
          <cell r="M636">
            <v>32.568799999999996</v>
          </cell>
          <cell r="N636">
            <v>35.543199999999999</v>
          </cell>
          <cell r="O636">
            <v>36.148400000000002</v>
          </cell>
          <cell r="P636">
            <v>37.639599999999994</v>
          </cell>
          <cell r="Q636">
            <v>38.864400000000003</v>
          </cell>
          <cell r="R636">
            <v>40.376800000000003</v>
          </cell>
        </row>
        <row r="637">
          <cell r="B637" t="str">
            <v>Hepatite B - HBSAG (AU, antígeno austrália), pesquisa e/ou dosagem</v>
          </cell>
          <cell r="C637">
            <v>0.04</v>
          </cell>
          <cell r="D637" t="str">
            <v>1A</v>
          </cell>
          <cell r="E637" t="str">
            <v>2,600</v>
          </cell>
          <cell r="F637">
            <v>30.220000000000002</v>
          </cell>
          <cell r="G637">
            <v>31.620000000000005</v>
          </cell>
          <cell r="H637">
            <v>33.381999999999998</v>
          </cell>
          <cell r="I637">
            <v>35.753200000000007</v>
          </cell>
          <cell r="J637">
            <v>37.772400000000005</v>
          </cell>
          <cell r="K637">
            <v>39.933599999999998</v>
          </cell>
          <cell r="L637">
            <v>42.569599999999994</v>
          </cell>
          <cell r="M637">
            <v>46.760799999999996</v>
          </cell>
          <cell r="N637">
            <v>51.031199999999998</v>
          </cell>
          <cell r="O637">
            <v>51.900400000000005</v>
          </cell>
          <cell r="P637">
            <v>54.015599999999999</v>
          </cell>
          <cell r="Q637">
            <v>55.720400000000005</v>
          </cell>
          <cell r="R637">
            <v>57.888800000000003</v>
          </cell>
          <cell r="S637">
            <v>30</v>
          </cell>
          <cell r="T637">
            <v>35</v>
          </cell>
          <cell r="U637">
            <v>35</v>
          </cell>
        </row>
        <row r="638">
          <cell r="B638" t="str">
            <v>Hepatite B (qualitativo) PCR, pesquisa</v>
          </cell>
          <cell r="C638">
            <v>0.25</v>
          </cell>
          <cell r="D638" t="str">
            <v>1A</v>
          </cell>
          <cell r="E638" t="str">
            <v>10,701</v>
          </cell>
          <cell r="F638">
            <v>125.06150000000001</v>
          </cell>
          <cell r="G638">
            <v>131.03700000000001</v>
          </cell>
          <cell r="H638">
            <v>138.33167</v>
          </cell>
          <cell r="I638">
            <v>148.15756999999999</v>
          </cell>
          <cell r="J638">
            <v>156.56033000000002</v>
          </cell>
          <cell r="K638">
            <v>165.51765000000003</v>
          </cell>
          <cell r="L638">
            <v>176.44364999999999</v>
          </cell>
          <cell r="M638">
            <v>193.81573999999998</v>
          </cell>
          <cell r="N638">
            <v>211.51635999999999</v>
          </cell>
          <cell r="O638">
            <v>215.11769000000001</v>
          </cell>
          <cell r="P638">
            <v>224.00946999999999</v>
          </cell>
          <cell r="Q638">
            <v>231.33507000000003</v>
          </cell>
          <cell r="R638">
            <v>240.33739000000003</v>
          </cell>
        </row>
        <row r="639">
          <cell r="B639" t="str">
            <v>Hepatite B (quantitativo) PCR, pesquisa</v>
          </cell>
          <cell r="C639">
            <v>0.25</v>
          </cell>
          <cell r="D639" t="str">
            <v>1A</v>
          </cell>
          <cell r="E639" t="str">
            <v>25,479</v>
          </cell>
          <cell r="F639">
            <v>295.00849999999997</v>
          </cell>
          <cell r="G639">
            <v>308.37299999999999</v>
          </cell>
          <cell r="H639">
            <v>325.56892999999997</v>
          </cell>
          <cell r="I639">
            <v>348.69502999999997</v>
          </cell>
          <cell r="J639">
            <v>368.32906999999994</v>
          </cell>
          <cell r="K639">
            <v>389.40434999999997</v>
          </cell>
          <cell r="L639">
            <v>415.10834999999997</v>
          </cell>
          <cell r="M639">
            <v>455.97745999999995</v>
          </cell>
          <cell r="N639">
            <v>497.61844000000002</v>
          </cell>
          <cell r="O639">
            <v>506.09651000000002</v>
          </cell>
          <cell r="P639">
            <v>526.51513</v>
          </cell>
          <cell r="Q639">
            <v>542.70753000000002</v>
          </cell>
          <cell r="R639">
            <v>563.82781</v>
          </cell>
        </row>
        <row r="640">
          <cell r="B640" t="str">
            <v>Hepatite C - anti-HCV - IgM, pesquisa e/ou dosagem</v>
          </cell>
          <cell r="C640">
            <v>0.1</v>
          </cell>
          <cell r="D640" t="str">
            <v>1A</v>
          </cell>
          <cell r="E640" t="str">
            <v>3,294</v>
          </cell>
          <cell r="F640">
            <v>38.680999999999997</v>
          </cell>
          <cell r="G640">
            <v>40.577999999999996</v>
          </cell>
          <cell r="H640">
            <v>42.834980000000002</v>
          </cell>
          <cell r="I640">
            <v>45.877580000000002</v>
          </cell>
          <cell r="J640">
            <v>48.489020000000004</v>
          </cell>
          <cell r="K640">
            <v>51.263100000000001</v>
          </cell>
          <cell r="L640">
            <v>54.647099999999995</v>
          </cell>
          <cell r="M640">
            <v>60.027559999999994</v>
          </cell>
          <cell r="N640">
            <v>65.509839999999997</v>
          </cell>
          <cell r="O640">
            <v>66.624860000000012</v>
          </cell>
          <cell r="P640">
            <v>69.412179999999992</v>
          </cell>
          <cell r="Q640">
            <v>71.750579999999999</v>
          </cell>
          <cell r="R640">
            <v>74.542659999999998</v>
          </cell>
        </row>
        <row r="641">
          <cell r="B641" t="str">
            <v>Hepatite C - anti-HCV, pesquisa e/ou dosagem</v>
          </cell>
          <cell r="C641">
            <v>0.04</v>
          </cell>
          <cell r="D641" t="str">
            <v>1A</v>
          </cell>
          <cell r="E641" t="str">
            <v>2,484</v>
          </cell>
          <cell r="F641">
            <v>28.885999999999999</v>
          </cell>
          <cell r="G641">
            <v>30.228000000000002</v>
          </cell>
          <cell r="H641">
            <v>31.912280000000003</v>
          </cell>
          <cell r="I641">
            <v>34.179080000000006</v>
          </cell>
          <cell r="J641">
            <v>36.110120000000002</v>
          </cell>
          <cell r="K641">
            <v>38.176200000000001</v>
          </cell>
          <cell r="L641">
            <v>40.696199999999997</v>
          </cell>
          <cell r="M641">
            <v>44.702959999999997</v>
          </cell>
          <cell r="N641">
            <v>48.785440000000001</v>
          </cell>
          <cell r="O641">
            <v>49.616360000000007</v>
          </cell>
          <cell r="P641">
            <v>51.641079999999995</v>
          </cell>
          <cell r="Q641">
            <v>53.27628</v>
          </cell>
          <cell r="R641">
            <v>55.349560000000004</v>
          </cell>
          <cell r="S641">
            <v>45</v>
          </cell>
          <cell r="T641">
            <v>53</v>
          </cell>
          <cell r="U641">
            <v>95</v>
          </cell>
        </row>
        <row r="642">
          <cell r="B642" t="str">
            <v>Hepatite C - genotipagem, pesquisa</v>
          </cell>
          <cell r="C642">
            <v>0.5</v>
          </cell>
          <cell r="D642" t="str">
            <v>1A</v>
          </cell>
          <cell r="E642" t="str">
            <v>55,449</v>
          </cell>
          <cell r="F642">
            <v>641.6635</v>
          </cell>
          <cell r="G642">
            <v>670.63799999999992</v>
          </cell>
          <cell r="H642">
            <v>708.03882999999996</v>
          </cell>
          <cell r="I642">
            <v>758.33292999999992</v>
          </cell>
          <cell r="J642">
            <v>801.01416999999992</v>
          </cell>
          <cell r="K642">
            <v>846.84735000000001</v>
          </cell>
          <cell r="L642">
            <v>902.74634999999989</v>
          </cell>
          <cell r="M642">
            <v>991.62525999999991</v>
          </cell>
          <cell r="N642">
            <v>1082.18264</v>
          </cell>
          <cell r="O642">
            <v>1100.6208099999999</v>
          </cell>
          <cell r="P642">
            <v>1144.9610299999999</v>
          </cell>
          <cell r="Q642">
            <v>1180.04043</v>
          </cell>
          <cell r="R642">
            <v>1225.96361</v>
          </cell>
        </row>
        <row r="643">
          <cell r="B643" t="str">
            <v>Hepatite C - imunoblot, pesquisa e/ou dosagem</v>
          </cell>
          <cell r="C643">
            <v>0.5</v>
          </cell>
          <cell r="D643" t="str">
            <v>1A</v>
          </cell>
          <cell r="E643" t="str">
            <v>15,435</v>
          </cell>
          <cell r="F643">
            <v>181.5025</v>
          </cell>
          <cell r="G643">
            <v>190.47</v>
          </cell>
          <cell r="H643">
            <v>201.06145000000001</v>
          </cell>
          <cell r="I643">
            <v>215.34295</v>
          </cell>
          <cell r="J643">
            <v>227.61355</v>
          </cell>
          <cell r="K643">
            <v>240.63525000000001</v>
          </cell>
          <cell r="L643">
            <v>256.52024999999998</v>
          </cell>
          <cell r="M643">
            <v>281.77689999999996</v>
          </cell>
          <cell r="N643">
            <v>307.51159999999999</v>
          </cell>
          <cell r="O643">
            <v>312.74515000000002</v>
          </cell>
          <cell r="P643">
            <v>325.87445000000002</v>
          </cell>
          <cell r="Q643">
            <v>336.94545000000005</v>
          </cell>
          <cell r="R643">
            <v>350.05715000000004</v>
          </cell>
        </row>
        <row r="644">
          <cell r="B644" t="str">
            <v>Hepatite C (qualitativo) por PCR, pesquisa</v>
          </cell>
          <cell r="C644">
            <v>0.25</v>
          </cell>
          <cell r="D644" t="str">
            <v>1A</v>
          </cell>
          <cell r="E644" t="str">
            <v>10,701</v>
          </cell>
          <cell r="F644">
            <v>125.06150000000001</v>
          </cell>
          <cell r="G644">
            <v>131.03700000000001</v>
          </cell>
          <cell r="H644">
            <v>138.33167</v>
          </cell>
          <cell r="I644">
            <v>148.15756999999999</v>
          </cell>
          <cell r="J644">
            <v>156.56033000000002</v>
          </cell>
          <cell r="K644">
            <v>165.51765000000003</v>
          </cell>
          <cell r="L644">
            <v>176.44364999999999</v>
          </cell>
          <cell r="M644">
            <v>193.81573999999998</v>
          </cell>
          <cell r="N644">
            <v>211.51635999999999</v>
          </cell>
          <cell r="O644">
            <v>215.11769000000001</v>
          </cell>
          <cell r="P644">
            <v>224.00946999999999</v>
          </cell>
          <cell r="Q644">
            <v>231.33507000000003</v>
          </cell>
          <cell r="R644">
            <v>240.33739000000003</v>
          </cell>
        </row>
        <row r="645">
          <cell r="B645" t="str">
            <v>Hepatite C (quantitativo) por PCR</v>
          </cell>
          <cell r="C645">
            <v>0.25</v>
          </cell>
          <cell r="D645" t="str">
            <v>1A</v>
          </cell>
          <cell r="E645" t="str">
            <v>29,970</v>
          </cell>
          <cell r="F645">
            <v>346.65499999999997</v>
          </cell>
          <cell r="G645">
            <v>362.26499999999999</v>
          </cell>
          <cell r="H645">
            <v>382.4699</v>
          </cell>
          <cell r="I645">
            <v>409.6379</v>
          </cell>
          <cell r="J645">
            <v>432.68509999999998</v>
          </cell>
          <cell r="K645">
            <v>457.44299999999998</v>
          </cell>
          <cell r="L645">
            <v>487.63799999999992</v>
          </cell>
          <cell r="M645">
            <v>535.64779999999996</v>
          </cell>
          <cell r="N645">
            <v>584.56420000000003</v>
          </cell>
          <cell r="O645">
            <v>594.52429999999993</v>
          </cell>
          <cell r="P645">
            <v>618.44589999999994</v>
          </cell>
          <cell r="Q645">
            <v>637.3329</v>
          </cell>
          <cell r="R645">
            <v>662.13580000000002</v>
          </cell>
        </row>
        <row r="646">
          <cell r="B646" t="str">
            <v>Hepatite C (quantitativo) por TMA</v>
          </cell>
          <cell r="C646">
            <v>0.5</v>
          </cell>
          <cell r="D646" t="str">
            <v>1A</v>
          </cell>
          <cell r="E646">
            <v>64.37</v>
          </cell>
          <cell r="F646">
            <v>744.25500000000011</v>
          </cell>
          <cell r="G646">
            <v>777.69</v>
          </cell>
          <cell r="H646">
            <v>821.06790000000001</v>
          </cell>
          <cell r="I646">
            <v>879.3909000000001</v>
          </cell>
          <cell r="J646">
            <v>928.85210000000006</v>
          </cell>
          <cell r="K646">
            <v>982.0005000000001</v>
          </cell>
          <cell r="L646">
            <v>1046.8204999999998</v>
          </cell>
          <cell r="M646">
            <v>1149.8838000000001</v>
          </cell>
          <cell r="N646">
            <v>1254.8932000000002</v>
          </cell>
          <cell r="O646">
            <v>1276.2753</v>
          </cell>
          <cell r="P646">
            <v>1327.5739000000001</v>
          </cell>
          <cell r="Q646">
            <v>1368.0059000000001</v>
          </cell>
          <cell r="R646">
            <v>1421.2443000000001</v>
          </cell>
        </row>
        <row r="647">
          <cell r="B647" t="str">
            <v>Hepatite delta, anticorpo IgG, pesquisa e/ou dosagem</v>
          </cell>
          <cell r="C647">
            <v>0.1</v>
          </cell>
          <cell r="D647" t="str">
            <v>1A</v>
          </cell>
          <cell r="E647" t="str">
            <v>4,050</v>
          </cell>
          <cell r="F647">
            <v>47.374999999999993</v>
          </cell>
          <cell r="G647">
            <v>49.649999999999991</v>
          </cell>
          <cell r="H647">
            <v>52.413499999999999</v>
          </cell>
          <cell r="I647">
            <v>56.136499999999998</v>
          </cell>
          <cell r="J647">
            <v>59.322499999999998</v>
          </cell>
          <cell r="K647">
            <v>62.716500000000003</v>
          </cell>
          <cell r="L647">
            <v>66.856499999999983</v>
          </cell>
          <cell r="M647">
            <v>73.438999999999993</v>
          </cell>
          <cell r="N647">
            <v>80.146000000000001</v>
          </cell>
          <cell r="O647">
            <v>81.510500000000008</v>
          </cell>
          <cell r="P647">
            <v>84.887499999999989</v>
          </cell>
          <cell r="Q647">
            <v>87.679500000000004</v>
          </cell>
          <cell r="R647">
            <v>91.091499999999996</v>
          </cell>
        </row>
        <row r="648">
          <cell r="B648" t="str">
            <v>Hepatite delta, anticorpo IgM, pesquisa e/ou dosagem</v>
          </cell>
          <cell r="C648">
            <v>0.1</v>
          </cell>
          <cell r="D648" t="str">
            <v>1A</v>
          </cell>
          <cell r="E648" t="str">
            <v>3,960</v>
          </cell>
          <cell r="F648">
            <v>46.339999999999996</v>
          </cell>
          <cell r="G648">
            <v>48.569999999999993</v>
          </cell>
          <cell r="H648">
            <v>51.273200000000003</v>
          </cell>
          <cell r="I648">
            <v>54.915199999999999</v>
          </cell>
          <cell r="J648">
            <v>58.032800000000002</v>
          </cell>
          <cell r="K648">
            <v>61.353000000000002</v>
          </cell>
          <cell r="L648">
            <v>65.402999999999992</v>
          </cell>
          <cell r="M648">
            <v>71.842399999999998</v>
          </cell>
          <cell r="N648">
            <v>78.403599999999997</v>
          </cell>
          <cell r="O648">
            <v>79.738400000000013</v>
          </cell>
          <cell r="P648">
            <v>83.045199999999994</v>
          </cell>
          <cell r="Q648">
            <v>85.783200000000008</v>
          </cell>
          <cell r="R648">
            <v>89.121399999999994</v>
          </cell>
        </row>
        <row r="649">
          <cell r="B649" t="str">
            <v>Hepatite delta, antígeno, pesquisa e/ou dosagem</v>
          </cell>
          <cell r="C649">
            <v>0.1</v>
          </cell>
          <cell r="D649" t="str">
            <v>1A</v>
          </cell>
          <cell r="E649" t="str">
            <v>3,960</v>
          </cell>
          <cell r="F649">
            <v>46.339999999999996</v>
          </cell>
          <cell r="G649">
            <v>48.569999999999993</v>
          </cell>
          <cell r="H649">
            <v>51.273200000000003</v>
          </cell>
          <cell r="I649">
            <v>54.915199999999999</v>
          </cell>
          <cell r="J649">
            <v>58.032800000000002</v>
          </cell>
          <cell r="K649">
            <v>61.353000000000002</v>
          </cell>
          <cell r="L649">
            <v>65.402999999999992</v>
          </cell>
          <cell r="M649">
            <v>71.842399999999998</v>
          </cell>
          <cell r="N649">
            <v>78.403599999999997</v>
          </cell>
          <cell r="O649">
            <v>79.738400000000013</v>
          </cell>
          <cell r="P649">
            <v>83.045199999999994</v>
          </cell>
          <cell r="Q649">
            <v>85.783200000000008</v>
          </cell>
          <cell r="R649">
            <v>89.121399999999994</v>
          </cell>
        </row>
        <row r="650">
          <cell r="B650" t="str">
            <v>Hepatite E - IgM/IgG</v>
          </cell>
          <cell r="C650">
            <v>1</v>
          </cell>
          <cell r="D650" t="str">
            <v>2B</v>
          </cell>
          <cell r="E650" t="str">
            <v>78,620</v>
          </cell>
          <cell r="F650">
            <v>946.13000000000011</v>
          </cell>
          <cell r="G650">
            <v>999.94</v>
          </cell>
          <cell r="H650">
            <v>1056.1154000000001</v>
          </cell>
          <cell r="I650">
            <v>1131.1134000000002</v>
          </cell>
          <cell r="J650">
            <v>1194.4446</v>
          </cell>
          <cell r="K650">
            <v>1262.7730000000001</v>
          </cell>
          <cell r="L650">
            <v>1346.1130000000001</v>
          </cell>
          <cell r="M650">
            <v>1478.6887999999999</v>
          </cell>
          <cell r="N650">
            <v>1613.7332000000001</v>
          </cell>
          <cell r="O650">
            <v>1641.1778000000004</v>
          </cell>
          <cell r="P650">
            <v>1713.9914000000001</v>
          </cell>
          <cell r="Q650">
            <v>1823.9534000000001</v>
          </cell>
          <cell r="R650">
            <v>1945.8918000000003</v>
          </cell>
        </row>
        <row r="651">
          <cell r="B651" t="str">
            <v>Hepatite E, anticorpos IgG</v>
          </cell>
          <cell r="C651">
            <v>1</v>
          </cell>
          <cell r="D651" t="str">
            <v>4C</v>
          </cell>
          <cell r="E651">
            <v>69.819999999999993</v>
          </cell>
          <cell r="F651">
            <v>950.93</v>
          </cell>
          <cell r="G651">
            <v>1035.3399999999999</v>
          </cell>
          <cell r="H651">
            <v>1093.6194</v>
          </cell>
          <cell r="I651">
            <v>1171.2374</v>
          </cell>
          <cell r="J651">
            <v>1236.7806</v>
          </cell>
          <cell r="K651">
            <v>1307.473</v>
          </cell>
          <cell r="L651">
            <v>1393.7529999999999</v>
          </cell>
          <cell r="M651">
            <v>1531.1067999999998</v>
          </cell>
          <cell r="N651">
            <v>1670.9851999999998</v>
          </cell>
          <cell r="O651">
            <v>1699.2357999999999</v>
          </cell>
          <cell r="P651">
            <v>1901.0053999999998</v>
          </cell>
          <cell r="Q651">
            <v>2233.3573999999999</v>
          </cell>
          <cell r="R651">
            <v>2630.9898000000003</v>
          </cell>
        </row>
        <row r="652">
          <cell r="B652" t="str">
            <v>Hepatite E, anticorpos IgM</v>
          </cell>
          <cell r="C652">
            <v>1</v>
          </cell>
          <cell r="D652" t="str">
            <v>4C</v>
          </cell>
          <cell r="E652">
            <v>108.542</v>
          </cell>
          <cell r="F652">
            <v>1396.2329999999999</v>
          </cell>
          <cell r="G652">
            <v>1500.0039999999999</v>
          </cell>
          <cell r="H652">
            <v>1584.22714</v>
          </cell>
          <cell r="I652">
            <v>1696.6949400000001</v>
          </cell>
          <cell r="J652">
            <v>1791.66686</v>
          </cell>
          <cell r="K652">
            <v>1894.1113</v>
          </cell>
          <cell r="L652">
            <v>2019.1133</v>
          </cell>
          <cell r="M652">
            <v>2218.0350799999997</v>
          </cell>
          <cell r="N652">
            <v>2420.6431199999997</v>
          </cell>
          <cell r="O652">
            <v>2461.6719800000001</v>
          </cell>
          <cell r="P652">
            <v>2693.6447399999997</v>
          </cell>
          <cell r="Q652">
            <v>3049.2299400000002</v>
          </cell>
          <cell r="R652">
            <v>3478.61438</v>
          </cell>
        </row>
        <row r="653">
          <cell r="B653" t="str">
            <v>HER-2 - dosagem do receptor</v>
          </cell>
          <cell r="C653">
            <v>0.5</v>
          </cell>
          <cell r="D653" t="str">
            <v>1A</v>
          </cell>
          <cell r="E653" t="str">
            <v>15,435</v>
          </cell>
          <cell r="F653">
            <v>181.5025</v>
          </cell>
          <cell r="G653">
            <v>190.47</v>
          </cell>
          <cell r="H653">
            <v>201.06145000000001</v>
          </cell>
          <cell r="I653">
            <v>215.34295</v>
          </cell>
          <cell r="J653">
            <v>227.61355</v>
          </cell>
          <cell r="K653">
            <v>240.63525000000001</v>
          </cell>
          <cell r="L653">
            <v>256.52024999999998</v>
          </cell>
          <cell r="M653">
            <v>281.77689999999996</v>
          </cell>
          <cell r="N653">
            <v>307.51159999999999</v>
          </cell>
          <cell r="O653">
            <v>312.74515000000002</v>
          </cell>
          <cell r="P653">
            <v>325.87445000000002</v>
          </cell>
          <cell r="Q653">
            <v>336.94545000000005</v>
          </cell>
          <cell r="R653">
            <v>350.05715000000004</v>
          </cell>
        </row>
        <row r="654">
          <cell r="B654" t="str">
            <v>Herpes simples - IgG, dosagem</v>
          </cell>
          <cell r="C654">
            <v>0.04</v>
          </cell>
          <cell r="D654" t="str">
            <v>1A</v>
          </cell>
          <cell r="E654" t="str">
            <v>1,800</v>
          </cell>
          <cell r="F654">
            <v>21.02</v>
          </cell>
          <cell r="G654">
            <v>22.020000000000003</v>
          </cell>
          <cell r="H654">
            <v>23.246000000000002</v>
          </cell>
          <cell r="I654">
            <v>24.897200000000002</v>
          </cell>
          <cell r="J654">
            <v>26.308399999999999</v>
          </cell>
          <cell r="K654">
            <v>27.813600000000001</v>
          </cell>
          <cell r="L654">
            <v>29.649599999999996</v>
          </cell>
          <cell r="M654">
            <v>32.568799999999996</v>
          </cell>
          <cell r="N654">
            <v>35.543199999999999</v>
          </cell>
          <cell r="O654">
            <v>36.148400000000002</v>
          </cell>
          <cell r="P654">
            <v>37.639599999999994</v>
          </cell>
          <cell r="Q654">
            <v>38.864400000000003</v>
          </cell>
          <cell r="R654">
            <v>40.376800000000003</v>
          </cell>
        </row>
        <row r="655">
          <cell r="B655" t="str">
            <v>Herpes simples - IgM, dosagem</v>
          </cell>
          <cell r="C655">
            <v>0.04</v>
          </cell>
          <cell r="D655" t="str">
            <v>1A</v>
          </cell>
          <cell r="E655" t="str">
            <v>2,187</v>
          </cell>
          <cell r="F655">
            <v>25.470499999999998</v>
          </cell>
          <cell r="G655">
            <v>26.664000000000001</v>
          </cell>
          <cell r="H655">
            <v>28.149290000000001</v>
          </cell>
          <cell r="I655">
            <v>30.148789999999998</v>
          </cell>
          <cell r="J655">
            <v>31.854109999999995</v>
          </cell>
          <cell r="K655">
            <v>33.676649999999995</v>
          </cell>
          <cell r="L655">
            <v>35.899649999999994</v>
          </cell>
          <cell r="M655">
            <v>39.434179999999998</v>
          </cell>
          <cell r="N655">
            <v>43.035519999999998</v>
          </cell>
          <cell r="O655">
            <v>43.768430000000002</v>
          </cell>
          <cell r="P655">
            <v>45.561489999999992</v>
          </cell>
          <cell r="Q655">
            <v>47.01849</v>
          </cell>
          <cell r="R655">
            <v>48.848230000000001</v>
          </cell>
        </row>
        <row r="656">
          <cell r="B656" t="str">
            <v>Herpes zoster - IgG, pesquisa e/ou dosagem</v>
          </cell>
          <cell r="C656">
            <v>0.04</v>
          </cell>
          <cell r="D656" t="str">
            <v>1A</v>
          </cell>
          <cell r="E656" t="str">
            <v>1,800</v>
          </cell>
          <cell r="F656">
            <v>21.02</v>
          </cell>
          <cell r="G656">
            <v>22.020000000000003</v>
          </cell>
          <cell r="H656">
            <v>23.246000000000002</v>
          </cell>
          <cell r="I656">
            <v>24.897200000000002</v>
          </cell>
          <cell r="J656">
            <v>26.308399999999999</v>
          </cell>
          <cell r="K656">
            <v>27.813600000000001</v>
          </cell>
          <cell r="L656">
            <v>29.649599999999996</v>
          </cell>
          <cell r="M656">
            <v>32.568799999999996</v>
          </cell>
          <cell r="N656">
            <v>35.543199999999999</v>
          </cell>
          <cell r="O656">
            <v>36.148400000000002</v>
          </cell>
          <cell r="P656">
            <v>37.639599999999994</v>
          </cell>
          <cell r="Q656">
            <v>38.864400000000003</v>
          </cell>
          <cell r="R656">
            <v>40.376800000000003</v>
          </cell>
        </row>
        <row r="657">
          <cell r="B657" t="str">
            <v>Herpes zoster - IgM, pesquisa e/ou dosagem</v>
          </cell>
          <cell r="C657">
            <v>0.04</v>
          </cell>
          <cell r="D657" t="str">
            <v>1A</v>
          </cell>
          <cell r="E657" t="str">
            <v>2,187</v>
          </cell>
          <cell r="F657">
            <v>25.470499999999998</v>
          </cell>
          <cell r="G657">
            <v>26.664000000000001</v>
          </cell>
          <cell r="H657">
            <v>28.149290000000001</v>
          </cell>
          <cell r="I657">
            <v>30.148789999999998</v>
          </cell>
          <cell r="J657">
            <v>31.854109999999995</v>
          </cell>
          <cell r="K657">
            <v>33.676649999999995</v>
          </cell>
          <cell r="L657">
            <v>35.899649999999994</v>
          </cell>
          <cell r="M657">
            <v>39.434179999999998</v>
          </cell>
          <cell r="N657">
            <v>43.035519999999998</v>
          </cell>
          <cell r="O657">
            <v>43.768430000000002</v>
          </cell>
          <cell r="P657">
            <v>45.561489999999992</v>
          </cell>
          <cell r="Q657">
            <v>47.01849</v>
          </cell>
          <cell r="R657">
            <v>48.848230000000001</v>
          </cell>
        </row>
        <row r="658">
          <cell r="B658" t="str">
            <v>Hexosaminidase A, dosagem</v>
          </cell>
          <cell r="C658">
            <v>0.75</v>
          </cell>
          <cell r="D658" t="str">
            <v>1A</v>
          </cell>
          <cell r="E658" t="str">
            <v>27,684</v>
          </cell>
          <cell r="F658">
            <v>324.36599999999999</v>
          </cell>
          <cell r="G658">
            <v>340.08300000000003</v>
          </cell>
          <cell r="H658">
            <v>359.00628</v>
          </cell>
          <cell r="I658">
            <v>384.50688000000002</v>
          </cell>
          <cell r="J658">
            <v>406.35672</v>
          </cell>
          <cell r="K658">
            <v>429.60509999999999</v>
          </cell>
          <cell r="L658">
            <v>457.96409999999997</v>
          </cell>
          <cell r="M658">
            <v>503.05415999999997</v>
          </cell>
          <cell r="N658">
            <v>548.99723999999992</v>
          </cell>
          <cell r="O658">
            <v>558.34296000000006</v>
          </cell>
          <cell r="P658">
            <v>581.57147999999995</v>
          </cell>
          <cell r="Q658">
            <v>600.89688000000001</v>
          </cell>
          <cell r="R658">
            <v>624.28026000000011</v>
          </cell>
        </row>
        <row r="659">
          <cell r="B659" t="str">
            <v>HGH estímulo com exercício e clonidina, HGH</v>
          </cell>
          <cell r="C659">
            <v>0.04</v>
          </cell>
          <cell r="D659" t="str">
            <v>1A</v>
          </cell>
          <cell r="E659">
            <v>5.7610000000000001</v>
          </cell>
          <cell r="F659">
            <v>66.5715</v>
          </cell>
          <cell r="G659">
            <v>69.552000000000007</v>
          </cell>
          <cell r="H659">
            <v>73.431870000000004</v>
          </cell>
          <cell r="I659">
            <v>78.647970000000001</v>
          </cell>
          <cell r="J659">
            <v>83.06953</v>
          </cell>
          <cell r="K659">
            <v>87.822749999999999</v>
          </cell>
          <cell r="L659">
            <v>93.619749999999996</v>
          </cell>
          <cell r="M659">
            <v>102.83693999999998</v>
          </cell>
          <cell r="N659">
            <v>112.22816</v>
          </cell>
          <cell r="O659">
            <v>114.14049000000001</v>
          </cell>
          <cell r="P659">
            <v>118.72126999999999</v>
          </cell>
          <cell r="Q659">
            <v>122.32267</v>
          </cell>
          <cell r="R659">
            <v>127.08309000000001</v>
          </cell>
        </row>
        <row r="660">
          <cell r="B660" t="str">
            <v>Hidatidose (equinococose) IDi dupla</v>
          </cell>
          <cell r="C660">
            <v>0.04</v>
          </cell>
          <cell r="D660" t="str">
            <v>1A</v>
          </cell>
          <cell r="E660" t="str">
            <v>2,187</v>
          </cell>
          <cell r="F660">
            <v>25.470499999999998</v>
          </cell>
          <cell r="G660">
            <v>26.664000000000001</v>
          </cell>
          <cell r="H660">
            <v>28.149290000000001</v>
          </cell>
          <cell r="I660">
            <v>30.148789999999998</v>
          </cell>
          <cell r="J660">
            <v>31.854109999999995</v>
          </cell>
          <cell r="K660">
            <v>33.676649999999995</v>
          </cell>
          <cell r="L660">
            <v>35.899649999999994</v>
          </cell>
          <cell r="M660">
            <v>39.434179999999998</v>
          </cell>
          <cell r="N660">
            <v>43.035519999999998</v>
          </cell>
          <cell r="O660">
            <v>43.768430000000002</v>
          </cell>
          <cell r="P660">
            <v>45.561489999999992</v>
          </cell>
          <cell r="Q660">
            <v>47.01849</v>
          </cell>
          <cell r="R660">
            <v>48.848230000000001</v>
          </cell>
        </row>
        <row r="661">
          <cell r="B661" t="str">
            <v>Hidroxiprolina, dosagem</v>
          </cell>
          <cell r="C661">
            <v>0.1</v>
          </cell>
          <cell r="D661" t="str">
            <v>1A</v>
          </cell>
          <cell r="E661" t="str">
            <v>2,097</v>
          </cell>
          <cell r="F661">
            <v>24.915500000000002</v>
          </cell>
          <cell r="G661">
            <v>26.214000000000002</v>
          </cell>
          <cell r="H661">
            <v>27.668990000000001</v>
          </cell>
          <cell r="I661">
            <v>29.63429</v>
          </cell>
          <cell r="J661">
            <v>31.336010000000002</v>
          </cell>
          <cell r="K661">
            <v>33.128549999999997</v>
          </cell>
          <cell r="L661">
            <v>35.315549999999995</v>
          </cell>
          <cell r="M661">
            <v>38.792779999999993</v>
          </cell>
          <cell r="N661">
            <v>42.335919999999994</v>
          </cell>
          <cell r="O661">
            <v>43.055930000000004</v>
          </cell>
          <cell r="P661">
            <v>44.909590000000001</v>
          </cell>
          <cell r="Q661">
            <v>46.529790000000006</v>
          </cell>
          <cell r="R661">
            <v>48.340330000000002</v>
          </cell>
        </row>
        <row r="662">
          <cell r="B662" t="str">
            <v>Hipersensibilidade retardada (intradermo reação IDeR ) candidina, caxumba, estreptoquinase-dornase, PPD, tricofitina, vírus vacinal, outro(s), cada</v>
          </cell>
          <cell r="C662">
            <v>0.04</v>
          </cell>
          <cell r="D662" t="str">
            <v>1A</v>
          </cell>
          <cell r="E662" t="str">
            <v>0,720</v>
          </cell>
          <cell r="F662">
            <v>8.6</v>
          </cell>
          <cell r="G662">
            <v>9.06</v>
          </cell>
          <cell r="H662">
            <v>9.5623999999999985</v>
          </cell>
          <cell r="I662">
            <v>10.2416</v>
          </cell>
          <cell r="J662">
            <v>10.832000000000001</v>
          </cell>
          <cell r="K662">
            <v>11.451599999999999</v>
          </cell>
          <cell r="L662">
            <v>12.207599999999998</v>
          </cell>
          <cell r="M662">
            <v>13.409599999999998</v>
          </cell>
          <cell r="N662">
            <v>14.634399999999999</v>
          </cell>
          <cell r="O662">
            <v>14.8832</v>
          </cell>
          <cell r="P662">
            <v>15.531999999999998</v>
          </cell>
          <cell r="Q662">
            <v>16.108799999999999</v>
          </cell>
          <cell r="R662">
            <v>16.735599999999998</v>
          </cell>
        </row>
        <row r="663">
          <cell r="B663" t="str">
            <v>Histamina, dosagem</v>
          </cell>
          <cell r="C663">
            <v>0.1</v>
          </cell>
          <cell r="D663" t="str">
            <v>1A</v>
          </cell>
          <cell r="E663" t="str">
            <v>3,294</v>
          </cell>
          <cell r="F663">
            <v>38.680999999999997</v>
          </cell>
          <cell r="G663">
            <v>40.577999999999996</v>
          </cell>
          <cell r="H663">
            <v>42.834980000000002</v>
          </cell>
          <cell r="I663">
            <v>45.877580000000002</v>
          </cell>
          <cell r="J663">
            <v>48.489020000000004</v>
          </cell>
          <cell r="K663">
            <v>51.263100000000001</v>
          </cell>
          <cell r="L663">
            <v>54.647099999999995</v>
          </cell>
          <cell r="M663">
            <v>60.027559999999994</v>
          </cell>
          <cell r="N663">
            <v>65.509839999999997</v>
          </cell>
          <cell r="O663">
            <v>66.624860000000012</v>
          </cell>
          <cell r="P663">
            <v>69.412179999999992</v>
          </cell>
          <cell r="Q663">
            <v>71.750579999999999</v>
          </cell>
          <cell r="R663">
            <v>74.542659999999998</v>
          </cell>
        </row>
        <row r="664">
          <cell r="B664" t="str">
            <v>Histidina, pesquisa na urina</v>
          </cell>
          <cell r="C664">
            <v>0.1</v>
          </cell>
          <cell r="D664" t="str">
            <v>1A</v>
          </cell>
          <cell r="E664" t="str">
            <v>0,420</v>
          </cell>
          <cell r="F664">
            <v>5.63</v>
          </cell>
          <cell r="G664">
            <v>6.09</v>
          </cell>
          <cell r="H664">
            <v>6.4214000000000002</v>
          </cell>
          <cell r="I664">
            <v>6.8773999999999997</v>
          </cell>
          <cell r="J664">
            <v>7.3046000000000006</v>
          </cell>
          <cell r="K664">
            <v>7.7219999999999995</v>
          </cell>
          <cell r="L664">
            <v>8.2319999999999993</v>
          </cell>
          <cell r="M664">
            <v>9.0427999999999997</v>
          </cell>
          <cell r="N664">
            <v>9.8691999999999993</v>
          </cell>
          <cell r="O664">
            <v>10.0358</v>
          </cell>
          <cell r="P664">
            <v>10.581399999999999</v>
          </cell>
          <cell r="Q664">
            <v>11.195399999999999</v>
          </cell>
          <cell r="R664">
            <v>11.630800000000001</v>
          </cell>
        </row>
        <row r="665">
          <cell r="B665" t="str">
            <v>Histona, dosagem</v>
          </cell>
          <cell r="C665">
            <v>0.25</v>
          </cell>
          <cell r="D665" t="str">
            <v>1A</v>
          </cell>
          <cell r="E665" t="str">
            <v>6,894</v>
          </cell>
          <cell r="F665">
            <v>81.281000000000006</v>
          </cell>
          <cell r="G665">
            <v>85.353000000000009</v>
          </cell>
          <cell r="H665">
            <v>90.096980000000002</v>
          </cell>
          <cell r="I665">
            <v>96.496579999999994</v>
          </cell>
          <cell r="J665">
            <v>102.00602000000001</v>
          </cell>
          <cell r="K665">
            <v>107.8416</v>
          </cell>
          <cell r="L665">
            <v>114.9606</v>
          </cell>
          <cell r="M665">
            <v>126.27955999999999</v>
          </cell>
          <cell r="N665">
            <v>137.81283999999999</v>
          </cell>
          <cell r="O665">
            <v>140.15786</v>
          </cell>
          <cell r="P665">
            <v>146.08018000000001</v>
          </cell>
          <cell r="Q665">
            <v>151.12158000000002</v>
          </cell>
          <cell r="R665">
            <v>157.00216</v>
          </cell>
        </row>
        <row r="666">
          <cell r="B666" t="str">
            <v>Histoplasmose, reação sorológica</v>
          </cell>
          <cell r="C666">
            <v>0.04</v>
          </cell>
          <cell r="D666" t="str">
            <v>1A</v>
          </cell>
          <cell r="E666" t="str">
            <v>1,800</v>
          </cell>
          <cell r="F666">
            <v>21.02</v>
          </cell>
          <cell r="G666">
            <v>22.020000000000003</v>
          </cell>
          <cell r="H666">
            <v>23.246000000000002</v>
          </cell>
          <cell r="I666">
            <v>24.897200000000002</v>
          </cell>
          <cell r="J666">
            <v>26.308399999999999</v>
          </cell>
          <cell r="K666">
            <v>27.813600000000001</v>
          </cell>
          <cell r="L666">
            <v>29.649599999999996</v>
          </cell>
          <cell r="M666">
            <v>32.568799999999996</v>
          </cell>
          <cell r="N666">
            <v>35.543199999999999</v>
          </cell>
          <cell r="O666">
            <v>36.148400000000002</v>
          </cell>
          <cell r="P666">
            <v>37.639599999999994</v>
          </cell>
          <cell r="Q666">
            <v>38.864400000000003</v>
          </cell>
          <cell r="R666">
            <v>40.376800000000003</v>
          </cell>
        </row>
        <row r="667">
          <cell r="B667" t="str">
            <v>HIV - antígeno P24, dosagem</v>
          </cell>
          <cell r="C667">
            <v>0.25</v>
          </cell>
          <cell r="D667" t="str">
            <v>1A</v>
          </cell>
          <cell r="E667" t="str">
            <v>4,797</v>
          </cell>
          <cell r="F667">
            <v>57.165499999999994</v>
          </cell>
          <cell r="G667">
            <v>60.188999999999993</v>
          </cell>
          <cell r="H667">
            <v>63.527989999999996</v>
          </cell>
          <cell r="I667">
            <v>68.040289999999985</v>
          </cell>
          <cell r="J667">
            <v>71.956010000000006</v>
          </cell>
          <cell r="K667">
            <v>76.07204999999999</v>
          </cell>
          <cell r="L667">
            <v>81.094049999999996</v>
          </cell>
          <cell r="M667">
            <v>89.078779999999995</v>
          </cell>
          <cell r="N667">
            <v>97.214919999999992</v>
          </cell>
          <cell r="O667">
            <v>98.867930000000001</v>
          </cell>
          <cell r="P667">
            <v>103.15458999999998</v>
          </cell>
          <cell r="Q667">
            <v>106.93778999999999</v>
          </cell>
          <cell r="R667">
            <v>111.09882999999999</v>
          </cell>
        </row>
        <row r="668">
          <cell r="B668" t="str">
            <v>HIV - carga viral PCR, pesquisa</v>
          </cell>
          <cell r="C668">
            <v>0.25</v>
          </cell>
          <cell r="D668" t="str">
            <v>1A</v>
          </cell>
          <cell r="E668" t="str">
            <v>29,970</v>
          </cell>
          <cell r="F668">
            <v>346.65499999999997</v>
          </cell>
          <cell r="G668">
            <v>362.26499999999999</v>
          </cell>
          <cell r="H668">
            <v>382.4699</v>
          </cell>
          <cell r="I668">
            <v>409.6379</v>
          </cell>
          <cell r="J668">
            <v>432.68509999999998</v>
          </cell>
          <cell r="K668">
            <v>457.44299999999998</v>
          </cell>
          <cell r="L668">
            <v>487.63799999999992</v>
          </cell>
          <cell r="M668">
            <v>535.64779999999996</v>
          </cell>
          <cell r="N668">
            <v>584.56420000000003</v>
          </cell>
          <cell r="O668">
            <v>594.52429999999993</v>
          </cell>
          <cell r="P668">
            <v>618.44589999999994</v>
          </cell>
          <cell r="Q668">
            <v>637.3329</v>
          </cell>
          <cell r="R668">
            <v>662.13580000000002</v>
          </cell>
        </row>
        <row r="669">
          <cell r="B669" t="str">
            <v>HIV - qualitativo por PCR, pesquisa</v>
          </cell>
          <cell r="C669">
            <v>0.25</v>
          </cell>
          <cell r="D669" t="str">
            <v>1A</v>
          </cell>
          <cell r="E669" t="str">
            <v>10,701</v>
          </cell>
          <cell r="F669">
            <v>125.06150000000001</v>
          </cell>
          <cell r="G669">
            <v>131.03700000000001</v>
          </cell>
          <cell r="H669">
            <v>138.33167</v>
          </cell>
          <cell r="I669">
            <v>148.15756999999999</v>
          </cell>
          <cell r="J669">
            <v>156.56033000000002</v>
          </cell>
          <cell r="K669">
            <v>165.51765000000003</v>
          </cell>
          <cell r="L669">
            <v>176.44364999999999</v>
          </cell>
          <cell r="M669">
            <v>193.81573999999998</v>
          </cell>
          <cell r="N669">
            <v>211.51635999999999</v>
          </cell>
          <cell r="O669">
            <v>215.11769000000001</v>
          </cell>
          <cell r="P669">
            <v>224.00946999999999</v>
          </cell>
          <cell r="Q669">
            <v>231.33507000000003</v>
          </cell>
          <cell r="R669">
            <v>240.33739000000003</v>
          </cell>
        </row>
        <row r="670">
          <cell r="B670" t="str">
            <v>HIV amplificação do DNA por PCR</v>
          </cell>
          <cell r="C670">
            <v>0.1</v>
          </cell>
          <cell r="D670" t="str">
            <v>1A</v>
          </cell>
          <cell r="E670">
            <v>11.343999999999999</v>
          </cell>
          <cell r="F670">
            <v>131.256</v>
          </cell>
          <cell r="G670">
            <v>137.178</v>
          </cell>
          <cell r="H670">
            <v>144.82847999999998</v>
          </cell>
          <cell r="I670">
            <v>155.11607999999998</v>
          </cell>
          <cell r="J670">
            <v>163.84551999999999</v>
          </cell>
          <cell r="K670">
            <v>173.22059999999999</v>
          </cell>
          <cell r="L670">
            <v>184.65459999999999</v>
          </cell>
          <cell r="M670">
            <v>202.83455999999998</v>
          </cell>
          <cell r="N670">
            <v>221.35783999999998</v>
          </cell>
          <cell r="O670">
            <v>225.12935999999999</v>
          </cell>
          <cell r="P670">
            <v>234.19567999999998</v>
          </cell>
          <cell r="Q670">
            <v>241.36408</v>
          </cell>
          <cell r="R670">
            <v>250.75716</v>
          </cell>
        </row>
        <row r="671">
          <cell r="B671" t="str">
            <v>HIV, genotipagem, pesquisa</v>
          </cell>
          <cell r="C671">
            <v>0.5</v>
          </cell>
          <cell r="D671" t="str">
            <v>1A</v>
          </cell>
          <cell r="E671" t="str">
            <v>59,940</v>
          </cell>
          <cell r="F671">
            <v>693.31</v>
          </cell>
          <cell r="G671">
            <v>724.53</v>
          </cell>
          <cell r="H671">
            <v>764.93979999999999</v>
          </cell>
          <cell r="I671">
            <v>819.2758</v>
          </cell>
          <cell r="J671">
            <v>865.37019999999995</v>
          </cell>
          <cell r="K671">
            <v>914.88599999999997</v>
          </cell>
          <cell r="L671">
            <v>975.27599999999984</v>
          </cell>
          <cell r="M671">
            <v>1071.2955999999999</v>
          </cell>
          <cell r="N671">
            <v>1169.1284000000001</v>
          </cell>
          <cell r="O671">
            <v>1189.0485999999999</v>
          </cell>
          <cell r="P671">
            <v>1236.8917999999999</v>
          </cell>
          <cell r="Q671">
            <v>1274.6658</v>
          </cell>
          <cell r="R671">
            <v>1324.2716</v>
          </cell>
        </row>
        <row r="672">
          <cell r="B672" t="str">
            <v>HIV1 ou HIV2, pesquisa de anticorpos</v>
          </cell>
          <cell r="C672">
            <v>0.1</v>
          </cell>
          <cell r="D672" t="str">
            <v>1A</v>
          </cell>
          <cell r="E672" t="str">
            <v>2,844</v>
          </cell>
          <cell r="F672">
            <v>33.505999999999993</v>
          </cell>
          <cell r="G672">
            <v>35.177999999999997</v>
          </cell>
          <cell r="H672">
            <v>37.133479999999999</v>
          </cell>
          <cell r="I672">
            <v>39.771079999999998</v>
          </cell>
          <cell r="J672">
            <v>42.040520000000001</v>
          </cell>
          <cell r="K672">
            <v>44.445599999999999</v>
          </cell>
          <cell r="L672">
            <v>47.379599999999989</v>
          </cell>
          <cell r="M672">
            <v>52.04455999999999</v>
          </cell>
          <cell r="N672">
            <v>56.797839999999994</v>
          </cell>
          <cell r="O672">
            <v>57.764359999999996</v>
          </cell>
          <cell r="P672">
            <v>60.200679999999998</v>
          </cell>
          <cell r="Q672">
            <v>62.269080000000002</v>
          </cell>
          <cell r="R672">
            <v>64.692160000000001</v>
          </cell>
        </row>
        <row r="673">
          <cell r="B673" t="str">
            <v>HIV1/2, anticorpos (teste rápido)</v>
          </cell>
          <cell r="C673">
            <v>0.04</v>
          </cell>
          <cell r="D673" t="str">
            <v>1A</v>
          </cell>
          <cell r="E673">
            <v>6.2729999999999997</v>
          </cell>
          <cell r="F673">
            <v>72.459499999999991</v>
          </cell>
          <cell r="G673">
            <v>75.695999999999998</v>
          </cell>
          <cell r="H673">
            <v>79.918909999999997</v>
          </cell>
          <cell r="I673">
            <v>85.59581</v>
          </cell>
          <cell r="J673">
            <v>90.406489999999991</v>
          </cell>
          <cell r="K673">
            <v>95.579549999999998</v>
          </cell>
          <cell r="L673">
            <v>101.88854999999998</v>
          </cell>
          <cell r="M673">
            <v>111.91981999999997</v>
          </cell>
          <cell r="N673">
            <v>122.14048</v>
          </cell>
          <cell r="O673">
            <v>124.22177000000001</v>
          </cell>
          <cell r="P673">
            <v>129.20191</v>
          </cell>
          <cell r="Q673">
            <v>133.11051</v>
          </cell>
          <cell r="R673">
            <v>138.29076999999998</v>
          </cell>
        </row>
        <row r="674">
          <cell r="B674" t="str">
            <v>HIV1+ HIV2, (determinação conjunta), pesquisa de anticorpos</v>
          </cell>
          <cell r="C674">
            <v>0.1</v>
          </cell>
          <cell r="D674" t="str">
            <v>1A</v>
          </cell>
          <cell r="E674" t="str">
            <v>3,294</v>
          </cell>
          <cell r="F674">
            <v>38.680999999999997</v>
          </cell>
          <cell r="G674">
            <v>40.577999999999996</v>
          </cell>
          <cell r="H674">
            <v>42.834980000000002</v>
          </cell>
          <cell r="I674">
            <v>45.877580000000002</v>
          </cell>
          <cell r="J674">
            <v>48.489020000000004</v>
          </cell>
          <cell r="K674">
            <v>51.263100000000001</v>
          </cell>
          <cell r="L674">
            <v>54.647099999999995</v>
          </cell>
          <cell r="M674">
            <v>60.027559999999994</v>
          </cell>
          <cell r="N674">
            <v>65.509839999999997</v>
          </cell>
          <cell r="O674">
            <v>66.624860000000012</v>
          </cell>
          <cell r="P674">
            <v>69.412179999999992</v>
          </cell>
          <cell r="Q674">
            <v>71.750579999999999</v>
          </cell>
          <cell r="R674">
            <v>74.542659999999998</v>
          </cell>
          <cell r="S674">
            <v>45</v>
          </cell>
          <cell r="T674">
            <v>45</v>
          </cell>
          <cell r="U674">
            <v>65</v>
          </cell>
        </row>
        <row r="675">
          <cell r="B675" t="str">
            <v>HLA B27, genotipagem</v>
          </cell>
          <cell r="C675">
            <v>0.5</v>
          </cell>
          <cell r="D675" t="str">
            <v>1A</v>
          </cell>
          <cell r="E675">
            <v>16.452999999999999</v>
          </cell>
          <cell r="F675">
            <v>193.20949999999999</v>
          </cell>
          <cell r="G675">
            <v>202.68599999999998</v>
          </cell>
          <cell r="H675">
            <v>213.95950999999999</v>
          </cell>
          <cell r="I675">
            <v>229.15720999999999</v>
          </cell>
          <cell r="J675">
            <v>242.20149000000001</v>
          </cell>
          <cell r="K675">
            <v>256.05795000000001</v>
          </cell>
          <cell r="L675">
            <v>272.96094999999997</v>
          </cell>
          <cell r="M675">
            <v>299.83621999999997</v>
          </cell>
          <cell r="N675">
            <v>327.22008</v>
          </cell>
          <cell r="O675">
            <v>332.78956999999997</v>
          </cell>
          <cell r="P675">
            <v>346.71290999999997</v>
          </cell>
          <cell r="Q675">
            <v>358.39471000000003</v>
          </cell>
          <cell r="R675">
            <v>372.34116999999998</v>
          </cell>
        </row>
        <row r="676">
          <cell r="B676" t="str">
            <v xml:space="preserve">HLA locus C </v>
          </cell>
          <cell r="C676">
            <v>0.25</v>
          </cell>
          <cell r="D676" t="str">
            <v>1A</v>
          </cell>
          <cell r="E676">
            <v>26.588000000000001</v>
          </cell>
          <cell r="F676">
            <v>307.762</v>
          </cell>
          <cell r="G676">
            <v>321.68100000000004</v>
          </cell>
          <cell r="H676">
            <v>339.61995999999999</v>
          </cell>
          <cell r="I676">
            <v>363.74416000000002</v>
          </cell>
          <cell r="J676">
            <v>384.22104000000002</v>
          </cell>
          <cell r="K676">
            <v>406.20569999999998</v>
          </cell>
          <cell r="L676">
            <v>433.01869999999997</v>
          </cell>
          <cell r="M676">
            <v>475.65111999999999</v>
          </cell>
          <cell r="N676">
            <v>519.08868000000007</v>
          </cell>
          <cell r="O676">
            <v>527.93272000000002</v>
          </cell>
          <cell r="P676">
            <v>549.21636000000001</v>
          </cell>
          <cell r="Q676">
            <v>566.07416000000001</v>
          </cell>
          <cell r="R676">
            <v>588.10382000000004</v>
          </cell>
        </row>
        <row r="677">
          <cell r="B677" t="str">
            <v>HLA-DQ, teste de histocompatibilidade de alta resolução, sague total</v>
          </cell>
          <cell r="C677">
            <v>0.5</v>
          </cell>
          <cell r="D677" t="str">
            <v>1A</v>
          </cell>
          <cell r="E677">
            <v>58.485999999999997</v>
          </cell>
          <cell r="F677">
            <v>676.58899999999994</v>
          </cell>
          <cell r="G677">
            <v>707.08199999999999</v>
          </cell>
          <cell r="H677">
            <v>746.51761999999997</v>
          </cell>
          <cell r="I677">
            <v>799.54501999999991</v>
          </cell>
          <cell r="J677">
            <v>844.53437999999994</v>
          </cell>
          <cell r="K677">
            <v>892.85789999999997</v>
          </cell>
          <cell r="L677">
            <v>951.79389999999989</v>
          </cell>
          <cell r="M677">
            <v>1045.50164</v>
          </cell>
          <cell r="N677">
            <v>1140.9789599999999</v>
          </cell>
          <cell r="O677">
            <v>1160.4193399999999</v>
          </cell>
          <cell r="P677">
            <v>1207.12842</v>
          </cell>
          <cell r="Q677">
            <v>1244.0300199999999</v>
          </cell>
          <cell r="R677">
            <v>1292.44354</v>
          </cell>
        </row>
        <row r="678">
          <cell r="B678" t="str">
            <v>HLA-DR, pesquisa</v>
          </cell>
          <cell r="C678">
            <v>0.25</v>
          </cell>
          <cell r="D678" t="str">
            <v>1A</v>
          </cell>
          <cell r="E678" t="str">
            <v>21,852</v>
          </cell>
          <cell r="F678">
            <v>253.298</v>
          </cell>
          <cell r="G678">
            <v>264.84899999999999</v>
          </cell>
          <cell r="H678">
            <v>279.61484000000002</v>
          </cell>
          <cell r="I678">
            <v>299.47664000000003</v>
          </cell>
          <cell r="J678">
            <v>316.35415999999998</v>
          </cell>
          <cell r="K678">
            <v>334.45529999999997</v>
          </cell>
          <cell r="L678">
            <v>356.53229999999996</v>
          </cell>
          <cell r="M678">
            <v>391.63448</v>
          </cell>
          <cell r="N678">
            <v>427.39972</v>
          </cell>
          <cell r="O678">
            <v>434.68088000000006</v>
          </cell>
          <cell r="P678">
            <v>452.27043999999995</v>
          </cell>
          <cell r="Q678">
            <v>466.28664000000003</v>
          </cell>
          <cell r="R678">
            <v>484.43277999999998</v>
          </cell>
        </row>
        <row r="679">
          <cell r="B679" t="str">
            <v>HLA-DR+DQ, pesquisa</v>
          </cell>
          <cell r="C679">
            <v>0.25</v>
          </cell>
          <cell r="D679" t="str">
            <v>1A</v>
          </cell>
          <cell r="E679" t="str">
            <v>23,526</v>
          </cell>
          <cell r="F679">
            <v>272.54899999999998</v>
          </cell>
          <cell r="G679">
            <v>284.93700000000001</v>
          </cell>
          <cell r="H679">
            <v>300.82441999999998</v>
          </cell>
          <cell r="I679">
            <v>322.19281999999998</v>
          </cell>
          <cell r="J679">
            <v>340.34258</v>
          </cell>
          <cell r="K679">
            <v>359.81639999999999</v>
          </cell>
          <cell r="L679">
            <v>383.56739999999996</v>
          </cell>
          <cell r="M679">
            <v>421.33123999999998</v>
          </cell>
          <cell r="N679">
            <v>459.80835999999999</v>
          </cell>
          <cell r="O679">
            <v>467.64194000000003</v>
          </cell>
          <cell r="P679">
            <v>486.53721999999993</v>
          </cell>
          <cell r="Q679">
            <v>501.55781999999999</v>
          </cell>
          <cell r="R679">
            <v>521.07664</v>
          </cell>
        </row>
        <row r="680">
          <cell r="B680" t="str">
            <v>Hollander (inclusive tubagem), teste</v>
          </cell>
          <cell r="C680">
            <v>0.1</v>
          </cell>
          <cell r="D680" t="str">
            <v>1A</v>
          </cell>
          <cell r="E680" t="str">
            <v>2,950</v>
          </cell>
          <cell r="F680">
            <v>34.725000000000001</v>
          </cell>
          <cell r="G680">
            <v>36.450000000000003</v>
          </cell>
          <cell r="H680">
            <v>38.476500000000001</v>
          </cell>
          <cell r="I680">
            <v>41.209499999999998</v>
          </cell>
          <cell r="J680">
            <v>43.559500000000007</v>
          </cell>
          <cell r="K680">
            <v>46.051500000000004</v>
          </cell>
          <cell r="L680">
            <v>49.091499999999996</v>
          </cell>
          <cell r="M680">
            <v>53.924999999999997</v>
          </cell>
          <cell r="N680">
            <v>58.85</v>
          </cell>
          <cell r="O680">
            <v>59.851500000000009</v>
          </cell>
          <cell r="P680">
            <v>62.3705</v>
          </cell>
          <cell r="Q680">
            <v>64.502499999999998</v>
          </cell>
          <cell r="R680">
            <v>67.012500000000003</v>
          </cell>
        </row>
        <row r="681">
          <cell r="B681" t="str">
            <v>Homocisteína, dosagem</v>
          </cell>
          <cell r="C681">
            <v>0.1</v>
          </cell>
          <cell r="D681" t="str">
            <v>1A</v>
          </cell>
          <cell r="E681" t="str">
            <v>3,267</v>
          </cell>
          <cell r="F681">
            <v>38.370499999999993</v>
          </cell>
          <cell r="G681">
            <v>40.253999999999998</v>
          </cell>
          <cell r="H681">
            <v>42.492890000000003</v>
          </cell>
          <cell r="I681">
            <v>45.511189999999999</v>
          </cell>
          <cell r="J681">
            <v>48.102110000000003</v>
          </cell>
          <cell r="K681">
            <v>50.854050000000001</v>
          </cell>
          <cell r="L681">
            <v>54.211049999999993</v>
          </cell>
          <cell r="M681">
            <v>59.548579999999994</v>
          </cell>
          <cell r="N681">
            <v>64.987120000000004</v>
          </cell>
          <cell r="O681">
            <v>66.093230000000005</v>
          </cell>
          <cell r="P681">
            <v>68.859489999999994</v>
          </cell>
          <cell r="Q681">
            <v>71.181690000000003</v>
          </cell>
          <cell r="R681">
            <v>73.951629999999994</v>
          </cell>
        </row>
        <row r="682">
          <cell r="B682" t="str">
            <v>Homocistina, dosagem</v>
          </cell>
          <cell r="C682">
            <v>0.04</v>
          </cell>
          <cell r="D682" t="str">
            <v>1A</v>
          </cell>
          <cell r="E682">
            <v>2.6429999999999998</v>
          </cell>
          <cell r="F682">
            <v>30.714499999999997</v>
          </cell>
          <cell r="G682">
            <v>32.135999999999996</v>
          </cell>
          <cell r="H682">
            <v>33.926809999999996</v>
          </cell>
          <cell r="I682">
            <v>36.336710000000004</v>
          </cell>
          <cell r="J682">
            <v>38.388590000000001</v>
          </cell>
          <cell r="K682">
            <v>40.585049999999995</v>
          </cell>
          <cell r="L682">
            <v>43.26404999999999</v>
          </cell>
          <cell r="M682">
            <v>47.523619999999994</v>
          </cell>
          <cell r="N682">
            <v>51.863679999999995</v>
          </cell>
          <cell r="O682">
            <v>52.747070000000001</v>
          </cell>
          <cell r="P682">
            <v>54.89580999999999</v>
          </cell>
          <cell r="Q682">
            <v>56.62641</v>
          </cell>
          <cell r="R682">
            <v>58.830069999999999</v>
          </cell>
        </row>
        <row r="683">
          <cell r="B683" t="str">
            <v>Hormônio antidiurético (vasopressina), dosagem</v>
          </cell>
          <cell r="C683">
            <v>0.1</v>
          </cell>
          <cell r="D683" t="str">
            <v>1A</v>
          </cell>
          <cell r="E683" t="str">
            <v>4,000</v>
          </cell>
          <cell r="F683">
            <v>46.8</v>
          </cell>
          <cell r="G683">
            <v>49.05</v>
          </cell>
          <cell r="H683">
            <v>51.78</v>
          </cell>
          <cell r="I683">
            <v>55.457999999999998</v>
          </cell>
          <cell r="J683">
            <v>58.606000000000002</v>
          </cell>
          <cell r="K683">
            <v>61.959000000000003</v>
          </cell>
          <cell r="L683">
            <v>66.048999999999992</v>
          </cell>
          <cell r="M683">
            <v>72.551999999999992</v>
          </cell>
          <cell r="N683">
            <v>79.177999999999997</v>
          </cell>
          <cell r="O683">
            <v>80.52600000000001</v>
          </cell>
          <cell r="P683">
            <v>83.86399999999999</v>
          </cell>
          <cell r="Q683">
            <v>86.626000000000005</v>
          </cell>
          <cell r="R683">
            <v>89.997</v>
          </cell>
        </row>
        <row r="684">
          <cell r="B684" t="str">
            <v>Hormônio gonodotrofico corionico qualitativo (HCG-Beta-HCG), pesquisa</v>
          </cell>
          <cell r="C684">
            <v>0.01</v>
          </cell>
          <cell r="D684" t="str">
            <v>1A</v>
          </cell>
          <cell r="E684" t="str">
            <v>1,670</v>
          </cell>
          <cell r="F684">
            <v>19.284999999999997</v>
          </cell>
          <cell r="G684">
            <v>20.145</v>
          </cell>
          <cell r="H684">
            <v>21.268899999999999</v>
          </cell>
          <cell r="I684">
            <v>22.779699999999998</v>
          </cell>
          <cell r="J684">
            <v>24.059699999999999</v>
          </cell>
          <cell r="K684">
            <v>25.436399999999999</v>
          </cell>
          <cell r="L684">
            <v>27.115399999999998</v>
          </cell>
          <cell r="M684">
            <v>29.784999999999993</v>
          </cell>
          <cell r="N684">
            <v>32.504999999999995</v>
          </cell>
          <cell r="O684">
            <v>33.058900000000001</v>
          </cell>
          <cell r="P684">
            <v>34.383299999999998</v>
          </cell>
          <cell r="Q684">
            <v>35.421500000000002</v>
          </cell>
          <cell r="R684">
            <v>36.799999999999997</v>
          </cell>
        </row>
        <row r="685">
          <cell r="B685" t="str">
            <v>Hormônio gonodotrofico corionico quantitativo (HCG-Beta-HCG), dosagem</v>
          </cell>
          <cell r="C685">
            <v>0.01</v>
          </cell>
          <cell r="D685" t="str">
            <v>1A</v>
          </cell>
          <cell r="E685" t="str">
            <v>2,041</v>
          </cell>
          <cell r="F685">
            <v>23.551499999999997</v>
          </cell>
          <cell r="G685">
            <v>24.596999999999998</v>
          </cell>
          <cell r="H685">
            <v>25.969469999999998</v>
          </cell>
          <cell r="I685">
            <v>27.814169999999997</v>
          </cell>
          <cell r="J685">
            <v>29.376129999999996</v>
          </cell>
          <cell r="K685">
            <v>31.05705</v>
          </cell>
          <cell r="L685">
            <v>33.107049999999994</v>
          </cell>
          <cell r="M685">
            <v>36.366539999999993</v>
          </cell>
          <cell r="N685">
            <v>39.687559999999998</v>
          </cell>
          <cell r="O685">
            <v>40.363890000000005</v>
          </cell>
          <cell r="P685">
            <v>41.977669999999996</v>
          </cell>
          <cell r="Q685">
            <v>43.23847</v>
          </cell>
          <cell r="R685">
            <v>44.921189999999996</v>
          </cell>
        </row>
        <row r="686">
          <cell r="B686" t="str">
            <v>Hormônio luteinizante (LH), dosagem</v>
          </cell>
          <cell r="C686">
            <v>0.01</v>
          </cell>
          <cell r="D686" t="str">
            <v>1A</v>
          </cell>
          <cell r="E686" t="str">
            <v>2,170</v>
          </cell>
          <cell r="F686">
            <v>25.034999999999997</v>
          </cell>
          <cell r="G686">
            <v>26.145</v>
          </cell>
          <cell r="H686">
            <v>27.603899999999999</v>
          </cell>
          <cell r="I686">
            <v>29.564699999999998</v>
          </cell>
          <cell r="J686">
            <v>31.224699999999999</v>
          </cell>
          <cell r="K686">
            <v>33.011400000000002</v>
          </cell>
          <cell r="L686">
            <v>35.190399999999997</v>
          </cell>
          <cell r="M686">
            <v>38.654999999999994</v>
          </cell>
          <cell r="N686">
            <v>42.184999999999995</v>
          </cell>
          <cell r="O686">
            <v>42.9039</v>
          </cell>
          <cell r="P686">
            <v>44.618299999999998</v>
          </cell>
          <cell r="Q686">
            <v>45.956499999999998</v>
          </cell>
          <cell r="R686">
            <v>47.744999999999997</v>
          </cell>
        </row>
        <row r="687">
          <cell r="B687" t="str">
            <v>HPV (vírus do papiloma humano) + subtipagem quando necessário PCR,  pesquisa</v>
          </cell>
          <cell r="C687">
            <v>0.5</v>
          </cell>
          <cell r="D687" t="str">
            <v>1A</v>
          </cell>
          <cell r="E687" t="str">
            <v>32,967</v>
          </cell>
          <cell r="F687">
            <v>383.12049999999999</v>
          </cell>
          <cell r="G687">
            <v>400.85399999999998</v>
          </cell>
          <cell r="H687">
            <v>423.19189</v>
          </cell>
          <cell r="I687">
            <v>453.25218999999998</v>
          </cell>
          <cell r="J687">
            <v>478.84710999999999</v>
          </cell>
          <cell r="K687">
            <v>506.24504999999999</v>
          </cell>
          <cell r="L687">
            <v>539.66204999999991</v>
          </cell>
          <cell r="M687">
            <v>592.79458</v>
          </cell>
          <cell r="N687">
            <v>646.93111999999996</v>
          </cell>
          <cell r="O687">
            <v>657.95023000000003</v>
          </cell>
          <cell r="P687">
            <v>684.75448999999992</v>
          </cell>
          <cell r="Q687">
            <v>706.34469000000001</v>
          </cell>
          <cell r="R687">
            <v>733.83262999999988</v>
          </cell>
        </row>
        <row r="688">
          <cell r="B688" t="str">
            <v>HPV oncoproteínas virais E6/E7, pesquisa</v>
          </cell>
          <cell r="C688">
            <v>0.5</v>
          </cell>
          <cell r="D688" t="str">
            <v>1A</v>
          </cell>
          <cell r="E688">
            <v>65.028999999999996</v>
          </cell>
          <cell r="F688">
            <v>751.83349999999996</v>
          </cell>
          <cell r="G688">
            <v>785.59799999999996</v>
          </cell>
          <cell r="H688">
            <v>829.41742999999997</v>
          </cell>
          <cell r="I688">
            <v>888.33353</v>
          </cell>
          <cell r="J688">
            <v>938.29556999999988</v>
          </cell>
          <cell r="K688">
            <v>991.98434999999995</v>
          </cell>
          <cell r="L688">
            <v>1057.4633499999998</v>
          </cell>
          <cell r="M688">
            <v>1161.5744599999998</v>
          </cell>
          <cell r="N688">
            <v>1267.6514399999999</v>
          </cell>
          <cell r="O688">
            <v>1289.25101</v>
          </cell>
          <cell r="P688">
            <v>1341.0636299999999</v>
          </cell>
          <cell r="Q688">
            <v>1381.89103</v>
          </cell>
          <cell r="R688">
            <v>1435.6698099999999</v>
          </cell>
        </row>
        <row r="689">
          <cell r="B689" t="str">
            <v>HTLV I / II por PCR (cada), pesquisa</v>
          </cell>
          <cell r="C689">
            <v>0.25</v>
          </cell>
          <cell r="D689" t="str">
            <v>1A</v>
          </cell>
          <cell r="E689" t="str">
            <v>29,970</v>
          </cell>
          <cell r="F689">
            <v>346.65499999999997</v>
          </cell>
          <cell r="G689">
            <v>362.26499999999999</v>
          </cell>
          <cell r="H689">
            <v>382.4699</v>
          </cell>
          <cell r="I689">
            <v>409.6379</v>
          </cell>
          <cell r="J689">
            <v>432.68509999999998</v>
          </cell>
          <cell r="K689">
            <v>457.44299999999998</v>
          </cell>
          <cell r="L689">
            <v>487.63799999999992</v>
          </cell>
          <cell r="M689">
            <v>535.64779999999996</v>
          </cell>
          <cell r="N689">
            <v>584.56420000000003</v>
          </cell>
          <cell r="O689">
            <v>594.52429999999993</v>
          </cell>
          <cell r="P689">
            <v>618.44589999999994</v>
          </cell>
          <cell r="Q689">
            <v>637.3329</v>
          </cell>
          <cell r="R689">
            <v>662.13580000000002</v>
          </cell>
        </row>
        <row r="690">
          <cell r="B690" t="str">
            <v>HTLV1 ou HTLV2 pesquisa de anticorpo (cada)</v>
          </cell>
          <cell r="C690">
            <v>0.1</v>
          </cell>
          <cell r="D690" t="str">
            <v>1A</v>
          </cell>
          <cell r="E690" t="str">
            <v>4,050</v>
          </cell>
          <cell r="F690">
            <v>47.374999999999993</v>
          </cell>
          <cell r="G690">
            <v>49.649999999999991</v>
          </cell>
          <cell r="H690">
            <v>52.413499999999999</v>
          </cell>
          <cell r="I690">
            <v>56.136499999999998</v>
          </cell>
          <cell r="J690">
            <v>59.322499999999998</v>
          </cell>
          <cell r="K690">
            <v>62.716500000000003</v>
          </cell>
          <cell r="L690">
            <v>66.856499999999983</v>
          </cell>
          <cell r="M690">
            <v>73.438999999999993</v>
          </cell>
          <cell r="N690">
            <v>80.146000000000001</v>
          </cell>
          <cell r="O690">
            <v>81.510500000000008</v>
          </cell>
          <cell r="P690">
            <v>84.887499999999989</v>
          </cell>
          <cell r="Q690">
            <v>87.679500000000004</v>
          </cell>
          <cell r="R690">
            <v>91.091499999999996</v>
          </cell>
        </row>
        <row r="691">
          <cell r="B691" t="str">
            <v>Idenitificação de bactérias por método sorológico</v>
          </cell>
          <cell r="C691">
            <v>0.04</v>
          </cell>
          <cell r="D691" t="str">
            <v>1A</v>
          </cell>
          <cell r="E691">
            <v>6.5339999999999998</v>
          </cell>
          <cell r="F691">
            <v>75.460999999999984</v>
          </cell>
          <cell r="G691">
            <v>78.828000000000003</v>
          </cell>
          <cell r="H691">
            <v>83.22578</v>
          </cell>
          <cell r="I691">
            <v>89.13758</v>
          </cell>
          <cell r="J691">
            <v>94.146619999999999</v>
          </cell>
          <cell r="K691">
            <v>99.533699999999996</v>
          </cell>
          <cell r="L691">
            <v>106.10369999999999</v>
          </cell>
          <cell r="M691">
            <v>116.54995999999998</v>
          </cell>
          <cell r="N691">
            <v>127.19344</v>
          </cell>
          <cell r="O691">
            <v>129.36086</v>
          </cell>
          <cell r="P691">
            <v>134.54458</v>
          </cell>
          <cell r="Q691">
            <v>138.60978</v>
          </cell>
          <cell r="R691">
            <v>144.00405999999998</v>
          </cell>
        </row>
        <row r="692">
          <cell r="B692" t="str">
            <v>Identificação de anticorpos anti-eritrocitários a frio em gel</v>
          </cell>
          <cell r="C692">
            <v>0.1</v>
          </cell>
          <cell r="D692" t="str">
            <v>1A</v>
          </cell>
          <cell r="E692">
            <v>2.4700000000000002</v>
          </cell>
          <cell r="F692">
            <v>29.205000000000002</v>
          </cell>
          <cell r="G692">
            <v>30.69</v>
          </cell>
          <cell r="H692">
            <v>32.3949</v>
          </cell>
          <cell r="I692">
            <v>34.695900000000002</v>
          </cell>
          <cell r="J692">
            <v>36.681100000000008</v>
          </cell>
          <cell r="K692">
            <v>38.779500000000006</v>
          </cell>
          <cell r="L692">
            <v>41.339500000000001</v>
          </cell>
          <cell r="M692">
            <v>45.409799999999997</v>
          </cell>
          <cell r="N692">
            <v>49.557200000000002</v>
          </cell>
          <cell r="O692">
            <v>50.400300000000009</v>
          </cell>
          <cell r="P692">
            <v>52.544900000000005</v>
          </cell>
          <cell r="Q692">
            <v>54.388900000000007</v>
          </cell>
          <cell r="R692">
            <v>56.505300000000005</v>
          </cell>
        </row>
        <row r="693">
          <cell r="B693" t="str">
            <v>Identificação de anticorpos séricos irregulares antieritrocitários - método de eluição</v>
          </cell>
          <cell r="C693">
            <v>0.1</v>
          </cell>
          <cell r="D693" t="str">
            <v>1A</v>
          </cell>
          <cell r="E693">
            <v>9.77</v>
          </cell>
          <cell r="F693">
            <v>113.15499999999999</v>
          </cell>
          <cell r="G693">
            <v>118.28999999999999</v>
          </cell>
          <cell r="H693">
            <v>124.88589999999999</v>
          </cell>
          <cell r="I693">
            <v>133.7569</v>
          </cell>
          <cell r="J693">
            <v>141.2901</v>
          </cell>
          <cell r="K693">
            <v>149.37450000000001</v>
          </cell>
          <cell r="L693">
            <v>159.2345</v>
          </cell>
          <cell r="M693">
            <v>174.9118</v>
          </cell>
          <cell r="N693">
            <v>190.8852</v>
          </cell>
          <cell r="O693">
            <v>194.13729999999998</v>
          </cell>
          <cell r="P693">
            <v>201.9759</v>
          </cell>
          <cell r="Q693">
            <v>208.19989999999999</v>
          </cell>
          <cell r="R693">
            <v>216.3023</v>
          </cell>
        </row>
        <row r="694">
          <cell r="B694" t="str">
            <v>Identificação de anticorpos séricos irregulares antieritrocitários - painel de hemácias enzimático - em tubo</v>
          </cell>
          <cell r="C694">
            <v>0.1</v>
          </cell>
          <cell r="D694" t="str">
            <v>1A</v>
          </cell>
          <cell r="E694" t="str">
            <v>4,200</v>
          </cell>
          <cell r="F694">
            <v>49.1</v>
          </cell>
          <cell r="G694">
            <v>51.45</v>
          </cell>
          <cell r="H694">
            <v>54.314</v>
          </cell>
          <cell r="I694">
            <v>58.172000000000004</v>
          </cell>
          <cell r="J694">
            <v>61.472000000000001</v>
          </cell>
          <cell r="K694">
            <v>64.989000000000004</v>
          </cell>
          <cell r="L694">
            <v>69.278999999999996</v>
          </cell>
          <cell r="M694">
            <v>76.099999999999994</v>
          </cell>
          <cell r="N694">
            <v>83.05</v>
          </cell>
          <cell r="O694">
            <v>84.464000000000013</v>
          </cell>
          <cell r="P694">
            <v>87.957999999999998</v>
          </cell>
          <cell r="Q694">
            <v>90.84</v>
          </cell>
          <cell r="R694">
            <v>94.375</v>
          </cell>
        </row>
        <row r="695">
          <cell r="B695" t="str">
            <v>Identificação de anticorpos séricos irregulares antieritrocitários com painel de hemácias</v>
          </cell>
          <cell r="C695">
            <v>0.1</v>
          </cell>
          <cell r="D695" t="str">
            <v>1A</v>
          </cell>
          <cell r="E695" t="str">
            <v>3,910</v>
          </cell>
          <cell r="F695">
            <v>45.765000000000001</v>
          </cell>
          <cell r="G695">
            <v>47.97</v>
          </cell>
          <cell r="H695">
            <v>50.639700000000005</v>
          </cell>
          <cell r="I695">
            <v>54.236699999999999</v>
          </cell>
          <cell r="J695">
            <v>57.316300000000005</v>
          </cell>
          <cell r="K695">
            <v>60.595500000000008</v>
          </cell>
          <cell r="L695">
            <v>64.595500000000001</v>
          </cell>
          <cell r="M695">
            <v>70.955399999999997</v>
          </cell>
          <cell r="N695">
            <v>77.435599999999994</v>
          </cell>
          <cell r="O695">
            <v>78.753900000000016</v>
          </cell>
          <cell r="P695">
            <v>82.021699999999996</v>
          </cell>
          <cell r="Q695">
            <v>84.729700000000008</v>
          </cell>
          <cell r="R695">
            <v>88.026899999999998</v>
          </cell>
        </row>
        <row r="696">
          <cell r="B696" t="str">
            <v>Identificação de anticorpos séricos irregulares antieritrocitários com painel de hemácias - gel liss</v>
          </cell>
          <cell r="C696">
            <v>0.1</v>
          </cell>
          <cell r="D696" t="str">
            <v>1A</v>
          </cell>
          <cell r="E696" t="str">
            <v>4,200</v>
          </cell>
          <cell r="F696">
            <v>49.1</v>
          </cell>
          <cell r="G696">
            <v>51.45</v>
          </cell>
          <cell r="H696">
            <v>54.314</v>
          </cell>
          <cell r="I696">
            <v>58.172000000000004</v>
          </cell>
          <cell r="J696">
            <v>61.472000000000001</v>
          </cell>
          <cell r="K696">
            <v>64.989000000000004</v>
          </cell>
          <cell r="L696">
            <v>69.278999999999996</v>
          </cell>
          <cell r="M696">
            <v>76.099999999999994</v>
          </cell>
          <cell r="N696">
            <v>83.05</v>
          </cell>
          <cell r="O696">
            <v>84.464000000000013</v>
          </cell>
          <cell r="P696">
            <v>87.957999999999998</v>
          </cell>
          <cell r="Q696">
            <v>90.84</v>
          </cell>
          <cell r="R696">
            <v>94.375</v>
          </cell>
        </row>
        <row r="697">
          <cell r="B697" t="str">
            <v>Identificação de anticorpos séricos irregulares antieritrocitários com painel de hemácias tratadas por enzimas - em gel</v>
          </cell>
          <cell r="C697">
            <v>0.1</v>
          </cell>
          <cell r="D697" t="str">
            <v>1A</v>
          </cell>
          <cell r="E697" t="str">
            <v>4,600</v>
          </cell>
          <cell r="F697">
            <v>53.699999999999996</v>
          </cell>
          <cell r="G697">
            <v>56.249999999999993</v>
          </cell>
          <cell r="H697">
            <v>59.381999999999998</v>
          </cell>
          <cell r="I697">
            <v>63.599999999999994</v>
          </cell>
          <cell r="J697">
            <v>67.203999999999994</v>
          </cell>
          <cell r="K697">
            <v>71.048999999999992</v>
          </cell>
          <cell r="L697">
            <v>75.73899999999999</v>
          </cell>
          <cell r="M697">
            <v>83.195999999999984</v>
          </cell>
          <cell r="N697">
            <v>90.793999999999997</v>
          </cell>
          <cell r="O697">
            <v>92.34</v>
          </cell>
          <cell r="P697">
            <v>96.145999999999987</v>
          </cell>
          <cell r="Q697">
            <v>99.268000000000001</v>
          </cell>
          <cell r="R697">
            <v>103.13099999999999</v>
          </cell>
        </row>
        <row r="698">
          <cell r="B698" t="str">
            <v>Identificação de helmintos,  exame de fragmentos nas fezes</v>
          </cell>
          <cell r="C698">
            <v>0.04</v>
          </cell>
          <cell r="D698" t="str">
            <v>1A</v>
          </cell>
          <cell r="E698" t="str">
            <v>0,423</v>
          </cell>
          <cell r="F698">
            <v>5.1844999999999999</v>
          </cell>
          <cell r="G698">
            <v>5.4959999999999996</v>
          </cell>
          <cell r="H698">
            <v>5.79941</v>
          </cell>
          <cell r="I698">
            <v>6.2113099999999992</v>
          </cell>
          <cell r="J698">
            <v>6.57599</v>
          </cell>
          <cell r="K698">
            <v>6.9520499999999998</v>
          </cell>
          <cell r="L698">
            <v>7.4110499999999995</v>
          </cell>
          <cell r="M698">
            <v>8.1408199999999979</v>
          </cell>
          <cell r="N698">
            <v>8.8844799999999999</v>
          </cell>
          <cell r="O698">
            <v>9.0352700000000006</v>
          </cell>
          <cell r="P698">
            <v>9.4524099999999986</v>
          </cell>
          <cell r="Q698">
            <v>9.8510099999999987</v>
          </cell>
          <cell r="R698">
            <v>10.23427</v>
          </cell>
        </row>
        <row r="699">
          <cell r="B699" t="str">
            <v>Identificação de mutação por sequenciamento do DNA, por 100 pares de base sequenciadas, por amostra</v>
          </cell>
          <cell r="C699">
            <v>1</v>
          </cell>
          <cell r="D699" t="str">
            <v>2A</v>
          </cell>
          <cell r="E699" t="str">
            <v>8,000</v>
          </cell>
          <cell r="F699">
            <v>124</v>
          </cell>
          <cell r="G699">
            <v>138</v>
          </cell>
          <cell r="H699">
            <v>145.36000000000001</v>
          </cell>
          <cell r="I699">
            <v>155.67000000000002</v>
          </cell>
          <cell r="J699">
            <v>166.09</v>
          </cell>
          <cell r="K699">
            <v>175.58</v>
          </cell>
          <cell r="L699">
            <v>187.16</v>
          </cell>
          <cell r="M699">
            <v>205.62</v>
          </cell>
          <cell r="N699">
            <v>224.41</v>
          </cell>
          <cell r="O699">
            <v>228.18</v>
          </cell>
          <cell r="P699">
            <v>243.14</v>
          </cell>
          <cell r="Q699">
            <v>285.74</v>
          </cell>
          <cell r="R699">
            <v>318.02</v>
          </cell>
        </row>
        <row r="700">
          <cell r="B700" t="str">
            <v>Identificação de verme</v>
          </cell>
          <cell r="C700">
            <v>0.04</v>
          </cell>
          <cell r="D700" t="str">
            <v>1A</v>
          </cell>
          <cell r="E700">
            <v>2.9889999999999999</v>
          </cell>
          <cell r="F700">
            <v>34.6935</v>
          </cell>
          <cell r="G700">
            <v>36.287999999999997</v>
          </cell>
          <cell r="H700">
            <v>38.310629999999996</v>
          </cell>
          <cell r="I700">
            <v>41.031930000000003</v>
          </cell>
          <cell r="J700">
            <v>43.346769999999999</v>
          </cell>
          <cell r="K700">
            <v>45.826949999999997</v>
          </cell>
          <cell r="L700">
            <v>48.851949999999995</v>
          </cell>
          <cell r="M700">
            <v>53.661659999999991</v>
          </cell>
          <cell r="N700">
            <v>58.562239999999996</v>
          </cell>
          <cell r="O700">
            <v>59.559810000000006</v>
          </cell>
          <cell r="P700">
            <v>61.978429999999989</v>
          </cell>
          <cell r="Q700">
            <v>63.916629999999998</v>
          </cell>
          <cell r="R700">
            <v>66.40401</v>
          </cell>
        </row>
        <row r="701">
          <cell r="B701" t="str">
            <v>Identificação multiplex por PCR painel com 26 a 40 agentes</v>
          </cell>
          <cell r="C701">
            <v>0.75</v>
          </cell>
          <cell r="D701" t="str">
            <v>1A</v>
          </cell>
          <cell r="E701">
            <v>112.121</v>
          </cell>
          <cell r="F701">
            <v>1295.3915</v>
          </cell>
          <cell r="G701">
            <v>1353.327</v>
          </cell>
          <cell r="H701">
            <v>1428.8230699999999</v>
          </cell>
          <cell r="I701">
            <v>1530.3169700000001</v>
          </cell>
          <cell r="J701">
            <v>1616.3389299999999</v>
          </cell>
          <cell r="K701">
            <v>1708.82565</v>
          </cell>
          <cell r="L701">
            <v>1821.6216499999998</v>
          </cell>
          <cell r="M701">
            <v>2000.9665399999999</v>
          </cell>
          <cell r="N701">
            <v>2183.6975599999996</v>
          </cell>
          <cell r="O701">
            <v>2220.9074900000001</v>
          </cell>
          <cell r="P701">
            <v>2309.9968699999999</v>
          </cell>
          <cell r="Q701">
            <v>2379.9844699999999</v>
          </cell>
          <cell r="R701">
            <v>2472.60619</v>
          </cell>
        </row>
        <row r="702">
          <cell r="B702" t="str">
            <v>Identificação multiplex por PCR painel com até 25 agentes</v>
          </cell>
          <cell r="C702">
            <v>0.75</v>
          </cell>
          <cell r="D702" t="str">
            <v>1A</v>
          </cell>
          <cell r="E702">
            <v>89.652000000000001</v>
          </cell>
          <cell r="F702">
            <v>1036.998</v>
          </cell>
          <cell r="G702">
            <v>1083.6990000000001</v>
          </cell>
          <cell r="H702">
            <v>1144.14084</v>
          </cell>
          <cell r="I702">
            <v>1225.41264</v>
          </cell>
          <cell r="J702">
            <v>1294.35816</v>
          </cell>
          <cell r="K702">
            <v>1368.4203000000002</v>
          </cell>
          <cell r="L702">
            <v>1458.7473</v>
          </cell>
          <cell r="M702">
            <v>1602.3664799999999</v>
          </cell>
          <cell r="N702">
            <v>1748.6977200000001</v>
          </cell>
          <cell r="O702">
            <v>1778.49288</v>
          </cell>
          <cell r="P702">
            <v>1850.0564400000001</v>
          </cell>
          <cell r="Q702">
            <v>1906.5626400000001</v>
          </cell>
          <cell r="R702">
            <v>1980.7597800000001</v>
          </cell>
        </row>
        <row r="703">
          <cell r="B703" t="str">
            <v>Iduronato-2 sulfatase, dosagem</v>
          </cell>
          <cell r="C703">
            <v>0.25</v>
          </cell>
          <cell r="D703" t="str">
            <v>1A</v>
          </cell>
          <cell r="E703">
            <v>16.623999999999999</v>
          </cell>
          <cell r="F703">
            <v>193.17599999999999</v>
          </cell>
          <cell r="G703">
            <v>202.113</v>
          </cell>
          <cell r="H703">
            <v>213.37607999999997</v>
          </cell>
          <cell r="I703">
            <v>228.53267999999997</v>
          </cell>
          <cell r="J703">
            <v>241.43691999999999</v>
          </cell>
          <cell r="K703">
            <v>255.25110000000001</v>
          </cell>
          <cell r="L703">
            <v>272.10009999999994</v>
          </cell>
          <cell r="M703">
            <v>298.88975999999997</v>
          </cell>
          <cell r="N703">
            <v>326.18563999999998</v>
          </cell>
          <cell r="O703">
            <v>331.74155999999999</v>
          </cell>
          <cell r="P703">
            <v>345.25327999999996</v>
          </cell>
          <cell r="Q703">
            <v>356.13267999999999</v>
          </cell>
          <cell r="R703">
            <v>369.99185999999997</v>
          </cell>
        </row>
        <row r="704">
          <cell r="B704" t="str">
            <v>IgA na saliva, dosagem</v>
          </cell>
          <cell r="C704">
            <v>0.04</v>
          </cell>
          <cell r="D704" t="str">
            <v>1A</v>
          </cell>
          <cell r="E704" t="str">
            <v>1,413</v>
          </cell>
          <cell r="F704">
            <v>16.569500000000001</v>
          </cell>
          <cell r="G704">
            <v>17.376000000000001</v>
          </cell>
          <cell r="H704">
            <v>18.34271</v>
          </cell>
          <cell r="I704">
            <v>19.645610000000001</v>
          </cell>
          <cell r="J704">
            <v>20.762689999999999</v>
          </cell>
          <cell r="K704">
            <v>21.950550000000003</v>
          </cell>
          <cell r="L704">
            <v>23.399549999999998</v>
          </cell>
          <cell r="M704">
            <v>25.703419999999998</v>
          </cell>
          <cell r="N704">
            <v>28.050879999999999</v>
          </cell>
          <cell r="O704">
            <v>28.528370000000002</v>
          </cell>
          <cell r="P704">
            <v>29.71771</v>
          </cell>
          <cell r="Q704">
            <v>30.710310000000003</v>
          </cell>
          <cell r="R704">
            <v>31.905370000000005</v>
          </cell>
        </row>
        <row r="705">
          <cell r="B705" t="str">
            <v>IgA, dosagem</v>
          </cell>
          <cell r="C705">
            <v>0.01</v>
          </cell>
          <cell r="D705" t="str">
            <v>1A</v>
          </cell>
          <cell r="E705" t="str">
            <v>1,170</v>
          </cell>
          <cell r="F705">
            <v>13.534999999999998</v>
          </cell>
          <cell r="G705">
            <v>14.145</v>
          </cell>
          <cell r="H705">
            <v>14.933899999999998</v>
          </cell>
          <cell r="I705">
            <v>15.9947</v>
          </cell>
          <cell r="J705">
            <v>16.894699999999997</v>
          </cell>
          <cell r="K705">
            <v>17.8614</v>
          </cell>
          <cell r="L705">
            <v>19.040399999999998</v>
          </cell>
          <cell r="M705">
            <v>20.914999999999996</v>
          </cell>
          <cell r="N705">
            <v>22.824999999999999</v>
          </cell>
          <cell r="O705">
            <v>23.213899999999999</v>
          </cell>
          <cell r="P705">
            <v>24.148299999999995</v>
          </cell>
          <cell r="Q705">
            <v>24.886499999999998</v>
          </cell>
          <cell r="R705">
            <v>25.855</v>
          </cell>
        </row>
        <row r="706">
          <cell r="B706" t="str">
            <v>IgD, dosagem</v>
          </cell>
          <cell r="C706">
            <v>0.04</v>
          </cell>
          <cell r="D706" t="str">
            <v>1A</v>
          </cell>
          <cell r="E706" t="str">
            <v>2,484</v>
          </cell>
          <cell r="F706">
            <v>28.885999999999999</v>
          </cell>
          <cell r="G706">
            <v>30.228000000000002</v>
          </cell>
          <cell r="H706">
            <v>31.912280000000003</v>
          </cell>
          <cell r="I706">
            <v>34.179080000000006</v>
          </cell>
          <cell r="J706">
            <v>36.110120000000002</v>
          </cell>
          <cell r="K706">
            <v>38.176200000000001</v>
          </cell>
          <cell r="L706">
            <v>40.696199999999997</v>
          </cell>
          <cell r="M706">
            <v>44.702959999999997</v>
          </cell>
          <cell r="N706">
            <v>48.785440000000001</v>
          </cell>
          <cell r="O706">
            <v>49.616360000000007</v>
          </cell>
          <cell r="P706">
            <v>51.641079999999995</v>
          </cell>
          <cell r="Q706">
            <v>53.27628</v>
          </cell>
          <cell r="R706">
            <v>55.349560000000004</v>
          </cell>
        </row>
        <row r="707">
          <cell r="B707" t="str">
            <v>IgE, grupo específico, cada, dosagem</v>
          </cell>
          <cell r="C707">
            <v>0.04</v>
          </cell>
          <cell r="D707" t="str">
            <v>1A</v>
          </cell>
          <cell r="E707" t="str">
            <v>2,187</v>
          </cell>
          <cell r="F707">
            <v>25.470499999999998</v>
          </cell>
          <cell r="G707">
            <v>26.664000000000001</v>
          </cell>
          <cell r="H707">
            <v>28.149290000000001</v>
          </cell>
          <cell r="I707">
            <v>30.148789999999998</v>
          </cell>
          <cell r="J707">
            <v>31.854109999999995</v>
          </cell>
          <cell r="K707">
            <v>33.676649999999995</v>
          </cell>
          <cell r="L707">
            <v>35.899649999999994</v>
          </cell>
          <cell r="M707">
            <v>39.434179999999998</v>
          </cell>
          <cell r="N707">
            <v>43.035519999999998</v>
          </cell>
          <cell r="O707">
            <v>43.768430000000002</v>
          </cell>
          <cell r="P707">
            <v>45.561489999999992</v>
          </cell>
          <cell r="Q707">
            <v>47.01849</v>
          </cell>
          <cell r="R707">
            <v>48.848230000000001</v>
          </cell>
        </row>
        <row r="708">
          <cell r="B708" t="str">
            <v>IgE, por alérgeno (cada), dosagem</v>
          </cell>
          <cell r="C708">
            <v>0.04</v>
          </cell>
          <cell r="D708" t="str">
            <v>1A</v>
          </cell>
          <cell r="E708" t="str">
            <v>1,800</v>
          </cell>
          <cell r="F708">
            <v>21.02</v>
          </cell>
          <cell r="G708">
            <v>22.020000000000003</v>
          </cell>
          <cell r="H708">
            <v>23.246000000000002</v>
          </cell>
          <cell r="I708">
            <v>24.897200000000002</v>
          </cell>
          <cell r="J708">
            <v>26.308399999999999</v>
          </cell>
          <cell r="K708">
            <v>27.813600000000001</v>
          </cell>
          <cell r="L708">
            <v>29.649599999999996</v>
          </cell>
          <cell r="M708">
            <v>32.568799999999996</v>
          </cell>
          <cell r="N708">
            <v>35.543199999999999</v>
          </cell>
          <cell r="O708">
            <v>36.148400000000002</v>
          </cell>
          <cell r="P708">
            <v>37.639599999999994</v>
          </cell>
          <cell r="Q708">
            <v>38.864400000000003</v>
          </cell>
          <cell r="R708">
            <v>40.376800000000003</v>
          </cell>
        </row>
        <row r="709">
          <cell r="B709" t="str">
            <v>IgE, total, dosagem</v>
          </cell>
          <cell r="C709">
            <v>0.01</v>
          </cell>
          <cell r="D709" t="str">
            <v>1A</v>
          </cell>
          <cell r="E709" t="str">
            <v>2,041</v>
          </cell>
          <cell r="F709">
            <v>23.551499999999997</v>
          </cell>
          <cell r="G709">
            <v>24.596999999999998</v>
          </cell>
          <cell r="H709">
            <v>25.969469999999998</v>
          </cell>
          <cell r="I709">
            <v>27.814169999999997</v>
          </cell>
          <cell r="J709">
            <v>29.376129999999996</v>
          </cell>
          <cell r="K709">
            <v>31.05705</v>
          </cell>
          <cell r="L709">
            <v>33.107049999999994</v>
          </cell>
          <cell r="M709">
            <v>36.366539999999993</v>
          </cell>
          <cell r="N709">
            <v>39.687559999999998</v>
          </cell>
          <cell r="O709">
            <v>40.363890000000005</v>
          </cell>
          <cell r="P709">
            <v>41.977669999999996</v>
          </cell>
          <cell r="Q709">
            <v>43.23847</v>
          </cell>
          <cell r="R709">
            <v>44.921189999999996</v>
          </cell>
        </row>
        <row r="710">
          <cell r="B710" t="str">
            <v>IGF BP3 (proteína ligadora dos fatores de crescimento "insulin-like"), dosagem</v>
          </cell>
          <cell r="C710">
            <v>0.1</v>
          </cell>
          <cell r="D710" t="str">
            <v>1A</v>
          </cell>
          <cell r="E710" t="str">
            <v>5,330</v>
          </cell>
          <cell r="F710">
            <v>62.094999999999999</v>
          </cell>
          <cell r="G710">
            <v>65.010000000000005</v>
          </cell>
          <cell r="H710">
            <v>68.631099999999989</v>
          </cell>
          <cell r="I710">
            <v>73.506100000000004</v>
          </cell>
          <cell r="J710">
            <v>77.664900000000003</v>
          </cell>
          <cell r="K710">
            <v>82.108499999999992</v>
          </cell>
          <cell r="L710">
            <v>87.528499999999994</v>
          </cell>
          <cell r="M710">
            <v>96.146199999999993</v>
          </cell>
          <cell r="N710">
            <v>104.9268</v>
          </cell>
          <cell r="O710">
            <v>106.71370000000002</v>
          </cell>
          <cell r="P710">
            <v>111.08909999999999</v>
          </cell>
          <cell r="Q710">
            <v>114.6491</v>
          </cell>
          <cell r="R710">
            <v>119.11070000000001</v>
          </cell>
        </row>
        <row r="711">
          <cell r="B711" t="str">
            <v>IgG, dosagem</v>
          </cell>
          <cell r="C711">
            <v>0.01</v>
          </cell>
          <cell r="D711" t="str">
            <v>1A</v>
          </cell>
          <cell r="E711" t="str">
            <v>1,170</v>
          </cell>
          <cell r="F711">
            <v>13.534999999999998</v>
          </cell>
          <cell r="G711">
            <v>14.145</v>
          </cell>
          <cell r="H711">
            <v>14.933899999999998</v>
          </cell>
          <cell r="I711">
            <v>15.9947</v>
          </cell>
          <cell r="J711">
            <v>16.894699999999997</v>
          </cell>
          <cell r="K711">
            <v>17.8614</v>
          </cell>
          <cell r="L711">
            <v>19.040399999999998</v>
          </cell>
          <cell r="M711">
            <v>20.914999999999996</v>
          </cell>
          <cell r="N711">
            <v>22.824999999999999</v>
          </cell>
          <cell r="O711">
            <v>23.213899999999999</v>
          </cell>
          <cell r="P711">
            <v>24.148299999999995</v>
          </cell>
          <cell r="Q711">
            <v>24.886499999999998</v>
          </cell>
          <cell r="R711">
            <v>25.855</v>
          </cell>
        </row>
        <row r="712">
          <cell r="B712" t="str">
            <v>IgG, subclasses 1,2,3,4 (cada), dosagem</v>
          </cell>
          <cell r="C712">
            <v>0.25</v>
          </cell>
          <cell r="D712" t="str">
            <v>1A</v>
          </cell>
          <cell r="E712" t="str">
            <v>4,797</v>
          </cell>
          <cell r="F712">
            <v>57.165499999999994</v>
          </cell>
          <cell r="G712">
            <v>60.188999999999993</v>
          </cell>
          <cell r="H712">
            <v>63.527989999999996</v>
          </cell>
          <cell r="I712">
            <v>68.040289999999985</v>
          </cell>
          <cell r="J712">
            <v>71.956010000000006</v>
          </cell>
          <cell r="K712">
            <v>76.07204999999999</v>
          </cell>
          <cell r="L712">
            <v>81.094049999999996</v>
          </cell>
          <cell r="M712">
            <v>89.078779999999995</v>
          </cell>
          <cell r="N712">
            <v>97.214919999999992</v>
          </cell>
          <cell r="O712">
            <v>98.867930000000001</v>
          </cell>
          <cell r="P712">
            <v>103.15458999999998</v>
          </cell>
          <cell r="Q712">
            <v>106.93778999999999</v>
          </cell>
          <cell r="R712">
            <v>111.09882999999999</v>
          </cell>
        </row>
        <row r="713">
          <cell r="B713" t="str">
            <v>IgM, dosagem</v>
          </cell>
          <cell r="C713">
            <v>0.01</v>
          </cell>
          <cell r="D713" t="str">
            <v>1A</v>
          </cell>
          <cell r="E713" t="str">
            <v>1,170</v>
          </cell>
          <cell r="F713">
            <v>13.534999999999998</v>
          </cell>
          <cell r="G713">
            <v>14.145</v>
          </cell>
          <cell r="H713">
            <v>14.933899999999998</v>
          </cell>
          <cell r="I713">
            <v>15.9947</v>
          </cell>
          <cell r="J713">
            <v>16.894699999999997</v>
          </cell>
          <cell r="K713">
            <v>17.8614</v>
          </cell>
          <cell r="L713">
            <v>19.040399999999998</v>
          </cell>
          <cell r="M713">
            <v>20.914999999999996</v>
          </cell>
          <cell r="N713">
            <v>22.824999999999999</v>
          </cell>
          <cell r="O713">
            <v>23.213899999999999</v>
          </cell>
          <cell r="P713">
            <v>24.148299999999995</v>
          </cell>
          <cell r="Q713">
            <v>24.886499999999998</v>
          </cell>
          <cell r="R713">
            <v>25.855</v>
          </cell>
        </row>
        <row r="714">
          <cell r="B714" t="str">
            <v>Imipramina - desipramina, dosagem</v>
          </cell>
          <cell r="C714">
            <v>0.1</v>
          </cell>
          <cell r="D714" t="str">
            <v>1A</v>
          </cell>
          <cell r="E714" t="str">
            <v>3,267</v>
          </cell>
          <cell r="F714">
            <v>38.370499999999993</v>
          </cell>
          <cell r="G714">
            <v>40.253999999999998</v>
          </cell>
          <cell r="H714">
            <v>42.492890000000003</v>
          </cell>
          <cell r="I714">
            <v>45.511189999999999</v>
          </cell>
          <cell r="J714">
            <v>48.102110000000003</v>
          </cell>
          <cell r="K714">
            <v>50.854050000000001</v>
          </cell>
          <cell r="L714">
            <v>54.211049999999993</v>
          </cell>
          <cell r="M714">
            <v>59.548579999999994</v>
          </cell>
          <cell r="N714">
            <v>64.987120000000004</v>
          </cell>
          <cell r="O714">
            <v>66.093230000000005</v>
          </cell>
          <cell r="P714">
            <v>68.859489999999994</v>
          </cell>
          <cell r="Q714">
            <v>71.181690000000003</v>
          </cell>
          <cell r="R714">
            <v>73.951629999999994</v>
          </cell>
        </row>
        <row r="715">
          <cell r="B715" t="str">
            <v>Imunocomplexos circulantes, com células Raji, pesquisa e/ou dosagem</v>
          </cell>
          <cell r="C715">
            <v>0.04</v>
          </cell>
          <cell r="D715" t="str">
            <v>1A</v>
          </cell>
          <cell r="E715" t="str">
            <v>2,484</v>
          </cell>
          <cell r="F715">
            <v>28.885999999999999</v>
          </cell>
          <cell r="G715">
            <v>30.228000000000002</v>
          </cell>
          <cell r="H715">
            <v>31.912280000000003</v>
          </cell>
          <cell r="I715">
            <v>34.179080000000006</v>
          </cell>
          <cell r="J715">
            <v>36.110120000000002</v>
          </cell>
          <cell r="K715">
            <v>38.176200000000001</v>
          </cell>
          <cell r="L715">
            <v>40.696199999999997</v>
          </cell>
          <cell r="M715">
            <v>44.702959999999997</v>
          </cell>
          <cell r="N715">
            <v>48.785440000000001</v>
          </cell>
          <cell r="O715">
            <v>49.616360000000007</v>
          </cell>
          <cell r="P715">
            <v>51.641079999999995</v>
          </cell>
          <cell r="Q715">
            <v>53.27628</v>
          </cell>
          <cell r="R715">
            <v>55.349560000000004</v>
          </cell>
        </row>
        <row r="716">
          <cell r="B716" t="str">
            <v>Imunocomplexos circulantes, pesquisa e/ou dosagem</v>
          </cell>
          <cell r="C716">
            <v>0.04</v>
          </cell>
          <cell r="D716" t="str">
            <v>1A</v>
          </cell>
          <cell r="E716" t="str">
            <v>2,187</v>
          </cell>
          <cell r="F716">
            <v>25.470499999999998</v>
          </cell>
          <cell r="G716">
            <v>26.664000000000001</v>
          </cell>
          <cell r="H716">
            <v>28.149290000000001</v>
          </cell>
          <cell r="I716">
            <v>30.148789999999998</v>
          </cell>
          <cell r="J716">
            <v>31.854109999999995</v>
          </cell>
          <cell r="K716">
            <v>33.676649999999995</v>
          </cell>
          <cell r="L716">
            <v>35.899649999999994</v>
          </cell>
          <cell r="M716">
            <v>39.434179999999998</v>
          </cell>
          <cell r="N716">
            <v>43.035519999999998</v>
          </cell>
          <cell r="O716">
            <v>43.768430000000002</v>
          </cell>
          <cell r="P716">
            <v>45.561489999999992</v>
          </cell>
          <cell r="Q716">
            <v>47.01849</v>
          </cell>
          <cell r="R716">
            <v>48.848230000000001</v>
          </cell>
        </row>
        <row r="717">
          <cell r="B717" t="str">
            <v>Imunoeletroforese (estudo da gamopatia), pesquisa e/ou dosagem</v>
          </cell>
          <cell r="C717">
            <v>0.5</v>
          </cell>
          <cell r="D717" t="str">
            <v>1A</v>
          </cell>
          <cell r="E717" t="str">
            <v>12,168</v>
          </cell>
          <cell r="F717">
            <v>143.93199999999999</v>
          </cell>
          <cell r="G717">
            <v>151.26599999999999</v>
          </cell>
          <cell r="H717">
            <v>159.66855999999999</v>
          </cell>
          <cell r="I717">
            <v>171.00975999999997</v>
          </cell>
          <cell r="J717">
            <v>180.79743999999999</v>
          </cell>
          <cell r="K717">
            <v>191.14019999999999</v>
          </cell>
          <cell r="L717">
            <v>203.75819999999999</v>
          </cell>
          <cell r="M717">
            <v>223.82031999999998</v>
          </cell>
          <cell r="N717">
            <v>244.26247999999998</v>
          </cell>
          <cell r="O717">
            <v>248.41792000000001</v>
          </cell>
          <cell r="P717">
            <v>258.99895999999995</v>
          </cell>
          <cell r="Q717">
            <v>268.10975999999999</v>
          </cell>
          <cell r="R717">
            <v>278.54251999999997</v>
          </cell>
        </row>
        <row r="718">
          <cell r="B718" t="str">
            <v>Imunofenotipagem de subpopulações linfocitárias - Citômetro de Fluxo</v>
          </cell>
          <cell r="C718">
            <v>0.5</v>
          </cell>
          <cell r="D718" t="str">
            <v>1A</v>
          </cell>
          <cell r="E718">
            <v>27.582000000000001</v>
          </cell>
          <cell r="F718">
            <v>321.19299999999998</v>
          </cell>
          <cell r="G718">
            <v>336.23400000000004</v>
          </cell>
          <cell r="H718">
            <v>354.96393999999998</v>
          </cell>
          <cell r="I718">
            <v>380.17774000000003</v>
          </cell>
          <cell r="J718">
            <v>401.68006000000003</v>
          </cell>
          <cell r="K718">
            <v>424.66230000000002</v>
          </cell>
          <cell r="L718">
            <v>452.6943</v>
          </cell>
          <cell r="M718">
            <v>497.26467999999994</v>
          </cell>
          <cell r="N718">
            <v>542.67752000000007</v>
          </cell>
          <cell r="O718">
            <v>551.91958000000011</v>
          </cell>
          <cell r="P718">
            <v>574.52353999999991</v>
          </cell>
          <cell r="Q718">
            <v>592.88274000000001</v>
          </cell>
          <cell r="R718">
            <v>615.95497999999998</v>
          </cell>
        </row>
        <row r="719">
          <cell r="B719" t="str">
            <v>Imunofenotipagem para classificação de leucemias - Citômetro de Fluxo</v>
          </cell>
          <cell r="C719">
            <v>0.5</v>
          </cell>
          <cell r="D719" t="str">
            <v>1A</v>
          </cell>
          <cell r="E719">
            <v>72.5</v>
          </cell>
          <cell r="F719">
            <v>837.75</v>
          </cell>
          <cell r="G719">
            <v>875.25</v>
          </cell>
          <cell r="H719">
            <v>924.07500000000005</v>
          </cell>
          <cell r="I719">
            <v>989.71500000000003</v>
          </cell>
          <cell r="J719">
            <v>1045.355</v>
          </cell>
          <cell r="K719">
            <v>1105.17</v>
          </cell>
          <cell r="L719">
            <v>1178.1199999999999</v>
          </cell>
          <cell r="M719">
            <v>1294.1099999999999</v>
          </cell>
          <cell r="N719">
            <v>1412.29</v>
          </cell>
          <cell r="O719">
            <v>1436.355</v>
          </cell>
          <cell r="P719">
            <v>1493.9949999999999</v>
          </cell>
          <cell r="Q719">
            <v>1539.3050000000001</v>
          </cell>
          <cell r="R719">
            <v>1599.21</v>
          </cell>
        </row>
        <row r="720">
          <cell r="B720" t="str">
            <v>Imunofenotipagem para doença residual mínima (*)</v>
          </cell>
          <cell r="C720">
            <v>0.75</v>
          </cell>
          <cell r="D720" t="str">
            <v>1A</v>
          </cell>
          <cell r="E720" t="str">
            <v>24,066</v>
          </cell>
          <cell r="F720">
            <v>282.75900000000001</v>
          </cell>
          <cell r="G720">
            <v>296.66699999999997</v>
          </cell>
          <cell r="H720">
            <v>313.16622000000001</v>
          </cell>
          <cell r="I720">
            <v>335.41061999999999</v>
          </cell>
          <cell r="J720">
            <v>354.51077999999995</v>
          </cell>
          <cell r="K720">
            <v>374.79239999999999</v>
          </cell>
          <cell r="L720">
            <v>399.53339999999997</v>
          </cell>
          <cell r="M720">
            <v>438.87083999999993</v>
          </cell>
          <cell r="N720">
            <v>478.95276000000001</v>
          </cell>
          <cell r="O720">
            <v>487.10454000000004</v>
          </cell>
          <cell r="P720">
            <v>507.51101999999997</v>
          </cell>
          <cell r="Q720">
            <v>524.66561999999999</v>
          </cell>
          <cell r="R720">
            <v>545.08224000000007</v>
          </cell>
        </row>
        <row r="721">
          <cell r="B721" t="str">
            <v>Imunofenotipagem para hemoglobinúria paroxistica noturna (*)</v>
          </cell>
          <cell r="C721">
            <v>0.5</v>
          </cell>
          <cell r="D721" t="str">
            <v>1A</v>
          </cell>
          <cell r="E721" t="str">
            <v>21,276</v>
          </cell>
          <cell r="F721">
            <v>248.67400000000001</v>
          </cell>
          <cell r="G721">
            <v>260.56200000000001</v>
          </cell>
          <cell r="H721">
            <v>275.06691999999998</v>
          </cell>
          <cell r="I721">
            <v>294.60532000000001</v>
          </cell>
          <cell r="J721">
            <v>311.31508000000002</v>
          </cell>
          <cell r="K721">
            <v>329.12640000000005</v>
          </cell>
          <cell r="L721">
            <v>350.85239999999999</v>
          </cell>
          <cell r="M721">
            <v>385.39623999999992</v>
          </cell>
          <cell r="N721">
            <v>420.59335999999996</v>
          </cell>
          <cell r="O721">
            <v>427.75443999999999</v>
          </cell>
          <cell r="P721">
            <v>445.43971999999997</v>
          </cell>
          <cell r="Q721">
            <v>460.01532000000003</v>
          </cell>
          <cell r="R721">
            <v>477.91664000000003</v>
          </cell>
        </row>
        <row r="722">
          <cell r="B722" t="str">
            <v>Imunofenotipagem para leucemias agudas ou síndrome mielodisplásica (*)</v>
          </cell>
          <cell r="C722">
            <v>0.75</v>
          </cell>
          <cell r="D722" t="str">
            <v>1A</v>
          </cell>
          <cell r="E722" t="str">
            <v>48,492</v>
          </cell>
          <cell r="F722">
            <v>563.65800000000002</v>
          </cell>
          <cell r="G722">
            <v>589.779</v>
          </cell>
          <cell r="H722">
            <v>622.64364</v>
          </cell>
          <cell r="I722">
            <v>666.87144000000001</v>
          </cell>
          <cell r="J722">
            <v>704.53535999999997</v>
          </cell>
          <cell r="K722">
            <v>744.84629999999993</v>
          </cell>
          <cell r="L722">
            <v>794.01329999999984</v>
          </cell>
          <cell r="M722">
            <v>872.1880799999999</v>
          </cell>
          <cell r="N722">
            <v>951.84011999999984</v>
          </cell>
          <cell r="O722">
            <v>968.05248000000006</v>
          </cell>
          <cell r="P722">
            <v>1007.5112399999999</v>
          </cell>
          <cell r="Q722">
            <v>1039.3214399999999</v>
          </cell>
          <cell r="R722">
            <v>1079.7673799999998</v>
          </cell>
        </row>
        <row r="723">
          <cell r="B723" t="str">
            <v>Imunofenotipagem para linfoma não Hodgkin / síndrome linfoproliferativa crônica (*)</v>
          </cell>
          <cell r="C723">
            <v>0.5</v>
          </cell>
          <cell r="D723" t="str">
            <v>1A</v>
          </cell>
          <cell r="E723" t="str">
            <v>15,372</v>
          </cell>
          <cell r="F723">
            <v>180.77799999999999</v>
          </cell>
          <cell r="G723">
            <v>189.714</v>
          </cell>
          <cell r="H723">
            <v>200.26324</v>
          </cell>
          <cell r="I723">
            <v>214.48803999999998</v>
          </cell>
          <cell r="J723">
            <v>226.71075999999999</v>
          </cell>
          <cell r="K723">
            <v>239.6808</v>
          </cell>
          <cell r="L723">
            <v>255.50279999999998</v>
          </cell>
          <cell r="M723">
            <v>280.65927999999997</v>
          </cell>
          <cell r="N723">
            <v>306.29192</v>
          </cell>
          <cell r="O723">
            <v>311.50468000000001</v>
          </cell>
          <cell r="P723">
            <v>324.58483999999999</v>
          </cell>
          <cell r="Q723">
            <v>335.61804000000001</v>
          </cell>
          <cell r="R723">
            <v>348.67808000000002</v>
          </cell>
        </row>
        <row r="724">
          <cell r="B724" t="str">
            <v>Imunofenotipagem para perfil imune (*)</v>
          </cell>
          <cell r="C724">
            <v>0.5</v>
          </cell>
          <cell r="D724" t="str">
            <v>1A</v>
          </cell>
          <cell r="E724" t="str">
            <v>15,372</v>
          </cell>
          <cell r="F724">
            <v>180.77799999999999</v>
          </cell>
          <cell r="G724">
            <v>189.714</v>
          </cell>
          <cell r="H724">
            <v>200.26324</v>
          </cell>
          <cell r="I724">
            <v>214.48803999999998</v>
          </cell>
          <cell r="J724">
            <v>226.71075999999999</v>
          </cell>
          <cell r="K724">
            <v>239.6808</v>
          </cell>
          <cell r="L724">
            <v>255.50279999999998</v>
          </cell>
          <cell r="M724">
            <v>280.65927999999997</v>
          </cell>
          <cell r="N724">
            <v>306.29192</v>
          </cell>
          <cell r="O724">
            <v>311.50468000000001</v>
          </cell>
          <cell r="P724">
            <v>324.58483999999999</v>
          </cell>
          <cell r="Q724">
            <v>335.61804000000001</v>
          </cell>
          <cell r="R724">
            <v>348.67808000000002</v>
          </cell>
        </row>
        <row r="725">
          <cell r="B725" t="str">
            <v>Imunofenotipagem T e B</v>
          </cell>
          <cell r="C725">
            <v>0.25</v>
          </cell>
          <cell r="D725" t="str">
            <v>1A</v>
          </cell>
          <cell r="E725">
            <v>18.994</v>
          </cell>
          <cell r="F725">
            <v>220.43099999999998</v>
          </cell>
          <cell r="G725">
            <v>230.553</v>
          </cell>
          <cell r="H725">
            <v>243.40397999999999</v>
          </cell>
          <cell r="I725">
            <v>260.69358</v>
          </cell>
          <cell r="J725">
            <v>275.39901999999995</v>
          </cell>
          <cell r="K725">
            <v>291.15659999999997</v>
          </cell>
          <cell r="L725">
            <v>310.37559999999996</v>
          </cell>
          <cell r="M725">
            <v>340.93356</v>
          </cell>
          <cell r="N725">
            <v>372.06884000000002</v>
          </cell>
          <cell r="O725">
            <v>378.40686000000005</v>
          </cell>
          <cell r="P725">
            <v>393.76717999999994</v>
          </cell>
          <cell r="Q725">
            <v>406.06858</v>
          </cell>
          <cell r="R725">
            <v>421.87115999999997</v>
          </cell>
        </row>
        <row r="726">
          <cell r="B726" t="str">
            <v>Imunofixação - cada fração</v>
          </cell>
          <cell r="C726">
            <v>0.1</v>
          </cell>
          <cell r="D726" t="str">
            <v>1A</v>
          </cell>
          <cell r="E726" t="str">
            <v>3,267</v>
          </cell>
          <cell r="F726">
            <v>38.370499999999993</v>
          </cell>
          <cell r="G726">
            <v>40.253999999999998</v>
          </cell>
          <cell r="H726">
            <v>42.492890000000003</v>
          </cell>
          <cell r="I726">
            <v>45.511189999999999</v>
          </cell>
          <cell r="J726">
            <v>48.102110000000003</v>
          </cell>
          <cell r="K726">
            <v>50.854050000000001</v>
          </cell>
          <cell r="L726">
            <v>54.211049999999993</v>
          </cell>
          <cell r="M726">
            <v>59.548579999999994</v>
          </cell>
          <cell r="N726">
            <v>64.987120000000004</v>
          </cell>
          <cell r="O726">
            <v>66.093230000000005</v>
          </cell>
          <cell r="P726">
            <v>68.859489999999994</v>
          </cell>
          <cell r="Q726">
            <v>71.181690000000003</v>
          </cell>
          <cell r="R726">
            <v>73.951629999999994</v>
          </cell>
        </row>
        <row r="727">
          <cell r="B727" t="str">
            <v>Imunoglobulina (IGE), dosagem</v>
          </cell>
          <cell r="C727">
            <v>0.04</v>
          </cell>
          <cell r="D727" t="str">
            <v>1A</v>
          </cell>
          <cell r="E727" t="str">
            <v>2,041</v>
          </cell>
          <cell r="F727">
            <v>23.791499999999999</v>
          </cell>
          <cell r="G727">
            <v>24.911999999999999</v>
          </cell>
          <cell r="H727">
            <v>26.299469999999999</v>
          </cell>
          <cell r="I727">
            <v>28.167569999999998</v>
          </cell>
          <cell r="J727">
            <v>29.761929999999996</v>
          </cell>
          <cell r="K727">
            <v>31.464750000000002</v>
          </cell>
          <cell r="L727">
            <v>33.541749999999993</v>
          </cell>
          <cell r="M727">
            <v>36.844139999999996</v>
          </cell>
          <cell r="N727">
            <v>40.208959999999998</v>
          </cell>
          <cell r="O727">
            <v>40.893690000000007</v>
          </cell>
          <cell r="P727">
            <v>42.572869999999995</v>
          </cell>
          <cell r="Q727">
            <v>43.942270000000001</v>
          </cell>
          <cell r="R727">
            <v>45.652290000000001</v>
          </cell>
        </row>
        <row r="728">
          <cell r="B728" t="str">
            <v>Inclusão citomegálica, pesquisa de células com, na urina</v>
          </cell>
          <cell r="C728">
            <v>0.1</v>
          </cell>
          <cell r="D728" t="str">
            <v>1A</v>
          </cell>
          <cell r="E728" t="str">
            <v>3,474</v>
          </cell>
          <cell r="F728">
            <v>40.750999999999998</v>
          </cell>
          <cell r="G728">
            <v>42.738</v>
          </cell>
          <cell r="H728">
            <v>45.115580000000001</v>
          </cell>
          <cell r="I728">
            <v>48.320180000000001</v>
          </cell>
          <cell r="J728">
            <v>51.068420000000003</v>
          </cell>
          <cell r="K728">
            <v>53.990100000000005</v>
          </cell>
          <cell r="L728">
            <v>57.554099999999998</v>
          </cell>
          <cell r="M728">
            <v>63.220759999999999</v>
          </cell>
          <cell r="N728">
            <v>68.994640000000004</v>
          </cell>
          <cell r="O728">
            <v>70.169060000000016</v>
          </cell>
          <cell r="P728">
            <v>73.096779999999995</v>
          </cell>
          <cell r="Q728">
            <v>75.543180000000007</v>
          </cell>
          <cell r="R728">
            <v>78.482860000000002</v>
          </cell>
        </row>
        <row r="729">
          <cell r="B729" t="str">
            <v>Índice de ácido úrico / creatinina</v>
          </cell>
          <cell r="C729">
            <v>0.01</v>
          </cell>
          <cell r="D729" t="str">
            <v>1A</v>
          </cell>
          <cell r="E729">
            <v>1.18</v>
          </cell>
          <cell r="F729">
            <v>13.649999999999999</v>
          </cell>
          <cell r="G729">
            <v>14.265000000000001</v>
          </cell>
          <cell r="H729">
            <v>15.060599999999999</v>
          </cell>
          <cell r="I729">
            <v>16.130399999999998</v>
          </cell>
          <cell r="J729">
            <v>17.037999999999997</v>
          </cell>
          <cell r="K729">
            <v>18.012899999999998</v>
          </cell>
          <cell r="L729">
            <v>19.201899999999998</v>
          </cell>
          <cell r="M729">
            <v>21.092399999999994</v>
          </cell>
          <cell r="N729">
            <v>23.018599999999999</v>
          </cell>
          <cell r="O729">
            <v>23.410800000000002</v>
          </cell>
          <cell r="P729">
            <v>24.352999999999998</v>
          </cell>
          <cell r="Q729">
            <v>25.097200000000001</v>
          </cell>
          <cell r="R729">
            <v>26.073899999999998</v>
          </cell>
        </row>
        <row r="730">
          <cell r="B730" t="str">
            <v>Índice de cálcio / creatinina</v>
          </cell>
          <cell r="C730">
            <v>0.01</v>
          </cell>
          <cell r="D730" t="str">
            <v>1A</v>
          </cell>
          <cell r="E730">
            <v>1.2629999999999999</v>
          </cell>
          <cell r="F730">
            <v>14.6045</v>
          </cell>
          <cell r="G730">
            <v>15.260999999999999</v>
          </cell>
          <cell r="H730">
            <v>16.112209999999997</v>
          </cell>
          <cell r="I730">
            <v>17.256709999999998</v>
          </cell>
          <cell r="J730">
            <v>18.227389999999996</v>
          </cell>
          <cell r="K730">
            <v>19.270349999999997</v>
          </cell>
          <cell r="L730">
            <v>20.542349999999995</v>
          </cell>
          <cell r="M730">
            <v>22.564819999999994</v>
          </cell>
          <cell r="N730">
            <v>24.625479999999996</v>
          </cell>
          <cell r="O730">
            <v>25.045069999999999</v>
          </cell>
          <cell r="P730">
            <v>26.052009999999996</v>
          </cell>
          <cell r="Q730">
            <v>26.84601</v>
          </cell>
          <cell r="R730">
            <v>27.89077</v>
          </cell>
        </row>
        <row r="731">
          <cell r="B731" t="str">
            <v>Índice de imunoprodução (eletrof. e IgG em soro e líquor)</v>
          </cell>
          <cell r="C731">
            <v>0.04</v>
          </cell>
          <cell r="D731" t="str">
            <v>1A</v>
          </cell>
          <cell r="E731" t="str">
            <v>2,250</v>
          </cell>
          <cell r="F731">
            <v>26.195</v>
          </cell>
          <cell r="G731">
            <v>27.42</v>
          </cell>
          <cell r="H731">
            <v>28.947500000000002</v>
          </cell>
          <cell r="I731">
            <v>31.003699999999998</v>
          </cell>
          <cell r="J731">
            <v>32.756900000000002</v>
          </cell>
          <cell r="K731">
            <v>34.631099999999996</v>
          </cell>
          <cell r="L731">
            <v>36.917099999999998</v>
          </cell>
          <cell r="M731">
            <v>40.5518</v>
          </cell>
          <cell r="N731">
            <v>44.255200000000002</v>
          </cell>
          <cell r="O731">
            <v>45.008900000000004</v>
          </cell>
          <cell r="P731">
            <v>46.851099999999995</v>
          </cell>
          <cell r="Q731">
            <v>48.3459</v>
          </cell>
          <cell r="R731">
            <v>50.2273</v>
          </cell>
        </row>
        <row r="732">
          <cell r="B732" t="str">
            <v>Índice de proteína / creatinina</v>
          </cell>
          <cell r="C732">
            <v>0.01</v>
          </cell>
          <cell r="D732" t="str">
            <v>1A</v>
          </cell>
          <cell r="E732">
            <v>1.208</v>
          </cell>
          <cell r="F732">
            <v>13.972</v>
          </cell>
          <cell r="G732">
            <v>14.600999999999999</v>
          </cell>
          <cell r="H732">
            <v>15.41536</v>
          </cell>
          <cell r="I732">
            <v>16.510359999999999</v>
          </cell>
          <cell r="J732">
            <v>17.439239999999998</v>
          </cell>
          <cell r="K732">
            <v>18.437100000000001</v>
          </cell>
          <cell r="L732">
            <v>19.654099999999996</v>
          </cell>
          <cell r="M732">
            <v>21.589119999999998</v>
          </cell>
          <cell r="N732">
            <v>23.560679999999998</v>
          </cell>
          <cell r="O732">
            <v>23.962120000000002</v>
          </cell>
          <cell r="P732">
            <v>24.926159999999996</v>
          </cell>
          <cell r="Q732">
            <v>25.687159999999999</v>
          </cell>
          <cell r="R732">
            <v>26.686820000000001</v>
          </cell>
        </row>
        <row r="733">
          <cell r="B733" t="str">
            <v>Índice de saturação de ferro</v>
          </cell>
          <cell r="C733">
            <v>0.01</v>
          </cell>
          <cell r="D733" t="str">
            <v>1A</v>
          </cell>
          <cell r="E733">
            <v>1.133</v>
          </cell>
          <cell r="F733">
            <v>13.109500000000001</v>
          </cell>
          <cell r="G733">
            <v>13.701000000000001</v>
          </cell>
          <cell r="H733">
            <v>14.465109999999999</v>
          </cell>
          <cell r="I733">
            <v>15.492610000000001</v>
          </cell>
          <cell r="J733">
            <v>16.36449</v>
          </cell>
          <cell r="K733">
            <v>17.300850000000001</v>
          </cell>
          <cell r="L733">
            <v>18.44285</v>
          </cell>
          <cell r="M733">
            <v>20.258619999999997</v>
          </cell>
          <cell r="N733">
            <v>22.10868</v>
          </cell>
          <cell r="O733">
            <v>22.485370000000003</v>
          </cell>
          <cell r="P733">
            <v>23.390909999999998</v>
          </cell>
          <cell r="Q733">
            <v>24.106909999999999</v>
          </cell>
          <cell r="R733">
            <v>25.045070000000003</v>
          </cell>
        </row>
        <row r="734">
          <cell r="B734" t="str">
            <v>Índice de tiroxina livre (ITL), dosagem</v>
          </cell>
          <cell r="C734">
            <v>0.01</v>
          </cell>
          <cell r="D734" t="str">
            <v>1A</v>
          </cell>
          <cell r="E734" t="str">
            <v>2,553</v>
          </cell>
          <cell r="F734">
            <v>29.439499999999999</v>
          </cell>
          <cell r="G734">
            <v>30.741</v>
          </cell>
          <cell r="H734">
            <v>32.456510000000002</v>
          </cell>
          <cell r="I734">
            <v>34.762010000000004</v>
          </cell>
          <cell r="J734">
            <v>36.713090000000001</v>
          </cell>
          <cell r="K734">
            <v>38.813850000000002</v>
          </cell>
          <cell r="L734">
            <v>41.375849999999993</v>
          </cell>
          <cell r="M734">
            <v>45.449419999999996</v>
          </cell>
          <cell r="N734">
            <v>49.599879999999999</v>
          </cell>
          <cell r="O734">
            <v>50.445170000000005</v>
          </cell>
          <cell r="P734">
            <v>52.458309999999997</v>
          </cell>
          <cell r="Q734">
            <v>54.026310000000002</v>
          </cell>
          <cell r="R734">
            <v>56.128869999999999</v>
          </cell>
          <cell r="S734">
            <v>21</v>
          </cell>
          <cell r="T734">
            <v>25</v>
          </cell>
          <cell r="U734">
            <v>32</v>
          </cell>
        </row>
        <row r="735">
          <cell r="B735" t="str">
            <v>Inibidor de C1 esterase, pesquisa e/ou dosagem</v>
          </cell>
          <cell r="C735">
            <v>0.04</v>
          </cell>
          <cell r="D735" t="str">
            <v>1A</v>
          </cell>
          <cell r="E735" t="str">
            <v>2,484</v>
          </cell>
          <cell r="F735">
            <v>28.885999999999999</v>
          </cell>
          <cell r="G735">
            <v>30.228000000000002</v>
          </cell>
          <cell r="H735">
            <v>31.912280000000003</v>
          </cell>
          <cell r="I735">
            <v>34.179080000000006</v>
          </cell>
          <cell r="J735">
            <v>36.110120000000002</v>
          </cell>
          <cell r="K735">
            <v>38.176200000000001</v>
          </cell>
          <cell r="L735">
            <v>40.696199999999997</v>
          </cell>
          <cell r="M735">
            <v>44.702959999999997</v>
          </cell>
          <cell r="N735">
            <v>48.785440000000001</v>
          </cell>
          <cell r="O735">
            <v>49.616360000000007</v>
          </cell>
          <cell r="P735">
            <v>51.641079999999995</v>
          </cell>
          <cell r="Q735">
            <v>53.27628</v>
          </cell>
          <cell r="R735">
            <v>55.349560000000004</v>
          </cell>
        </row>
        <row r="736">
          <cell r="B736" t="str">
            <v>Inibidor do TPA (PAI), pesquisa e/ou dosagem</v>
          </cell>
          <cell r="C736">
            <v>0.5</v>
          </cell>
          <cell r="D736" t="str">
            <v>1A</v>
          </cell>
          <cell r="E736" t="str">
            <v>12,686</v>
          </cell>
          <cell r="F736">
            <v>149.88900000000001</v>
          </cell>
          <cell r="G736">
            <v>157.482</v>
          </cell>
          <cell r="H736">
            <v>166.23161999999999</v>
          </cell>
          <cell r="I736">
            <v>178.03901999999999</v>
          </cell>
          <cell r="J736">
            <v>188.22038000000001</v>
          </cell>
          <cell r="K736">
            <v>198.9879</v>
          </cell>
          <cell r="L736">
            <v>212.12389999999999</v>
          </cell>
          <cell r="M736">
            <v>233.00963999999999</v>
          </cell>
          <cell r="N736">
            <v>254.29095999999998</v>
          </cell>
          <cell r="O736">
            <v>258.61734000000001</v>
          </cell>
          <cell r="P736">
            <v>269.60242</v>
          </cell>
          <cell r="Q736">
            <v>279.02402000000001</v>
          </cell>
          <cell r="R736">
            <v>289.88154000000003</v>
          </cell>
        </row>
        <row r="737">
          <cell r="B737" t="str">
            <v>Inibidor dos fatores da hemostasia, triagem</v>
          </cell>
          <cell r="C737">
            <v>0.5</v>
          </cell>
          <cell r="D737" t="str">
            <v>1A</v>
          </cell>
          <cell r="E737" t="str">
            <v>11,250</v>
          </cell>
          <cell r="F737">
            <v>133.375</v>
          </cell>
          <cell r="G737">
            <v>140.25</v>
          </cell>
          <cell r="H737">
            <v>148.03749999999999</v>
          </cell>
          <cell r="I737">
            <v>158.55249999999998</v>
          </cell>
          <cell r="J737">
            <v>167.64250000000001</v>
          </cell>
          <cell r="K737">
            <v>177.23249999999999</v>
          </cell>
          <cell r="L737">
            <v>188.93249999999998</v>
          </cell>
          <cell r="M737">
            <v>207.535</v>
          </cell>
          <cell r="N737">
            <v>226.48999999999998</v>
          </cell>
          <cell r="O737">
            <v>230.34250000000003</v>
          </cell>
          <cell r="P737">
            <v>240.20749999999998</v>
          </cell>
          <cell r="Q737">
            <v>248.76749999999998</v>
          </cell>
          <cell r="R737">
            <v>258.44749999999999</v>
          </cell>
        </row>
        <row r="738">
          <cell r="B738" t="str">
            <v>Insulina livre</v>
          </cell>
          <cell r="C738">
            <v>0.5</v>
          </cell>
          <cell r="D738" t="str">
            <v>1A</v>
          </cell>
          <cell r="E738">
            <v>39.691000000000003</v>
          </cell>
          <cell r="F738">
            <v>460.44650000000001</v>
          </cell>
          <cell r="G738">
            <v>481.54200000000003</v>
          </cell>
          <cell r="H738">
            <v>508.38497000000001</v>
          </cell>
          <cell r="I738">
            <v>544.49687000000006</v>
          </cell>
          <cell r="J738">
            <v>575.20203000000004</v>
          </cell>
          <cell r="K738">
            <v>608.11365000000001</v>
          </cell>
          <cell r="L738">
            <v>648.25464999999997</v>
          </cell>
          <cell r="M738">
            <v>712.07834000000003</v>
          </cell>
          <cell r="N738">
            <v>777.1077600000001</v>
          </cell>
          <cell r="O738">
            <v>790.34579000000019</v>
          </cell>
          <cell r="P738">
            <v>822.39476999999999</v>
          </cell>
          <cell r="Q738">
            <v>848.01937000000009</v>
          </cell>
          <cell r="R738">
            <v>881.02098999999998</v>
          </cell>
        </row>
        <row r="739">
          <cell r="B739" t="str">
            <v>Insulina total e livre</v>
          </cell>
          <cell r="C739">
            <v>0.5</v>
          </cell>
          <cell r="D739" t="str">
            <v>1A</v>
          </cell>
          <cell r="E739">
            <v>37.814</v>
          </cell>
          <cell r="F739">
            <v>438.86099999999999</v>
          </cell>
          <cell r="G739">
            <v>459.01800000000003</v>
          </cell>
          <cell r="H739">
            <v>484.60338000000002</v>
          </cell>
          <cell r="I739">
            <v>519.02598</v>
          </cell>
          <cell r="J739">
            <v>548.30462</v>
          </cell>
          <cell r="K739">
            <v>579.6771</v>
          </cell>
          <cell r="L739">
            <v>617.94110000000001</v>
          </cell>
          <cell r="M739">
            <v>678.78035999999997</v>
          </cell>
          <cell r="N739">
            <v>740.76904000000002</v>
          </cell>
          <cell r="O739">
            <v>753.3876600000001</v>
          </cell>
          <cell r="P739">
            <v>783.97257999999988</v>
          </cell>
          <cell r="Q739">
            <v>808.47098000000005</v>
          </cell>
          <cell r="R739">
            <v>839.93345999999997</v>
          </cell>
        </row>
        <row r="740">
          <cell r="B740" t="str">
            <v>Insulina, dosagem</v>
          </cell>
          <cell r="C740">
            <v>0.01</v>
          </cell>
          <cell r="D740" t="str">
            <v>1A</v>
          </cell>
          <cell r="E740" t="str">
            <v>2,170</v>
          </cell>
          <cell r="F740">
            <v>25.034999999999997</v>
          </cell>
          <cell r="G740">
            <v>26.145</v>
          </cell>
          <cell r="H740">
            <v>27.603899999999999</v>
          </cell>
          <cell r="I740">
            <v>29.564699999999998</v>
          </cell>
          <cell r="J740">
            <v>31.224699999999999</v>
          </cell>
          <cell r="K740">
            <v>33.011400000000002</v>
          </cell>
          <cell r="L740">
            <v>35.190399999999997</v>
          </cell>
          <cell r="M740">
            <v>38.654999999999994</v>
          </cell>
          <cell r="N740">
            <v>42.184999999999995</v>
          </cell>
          <cell r="O740">
            <v>42.9039</v>
          </cell>
          <cell r="P740">
            <v>44.618299999999998</v>
          </cell>
          <cell r="Q740">
            <v>45.956499999999998</v>
          </cell>
          <cell r="R740">
            <v>47.744999999999997</v>
          </cell>
        </row>
        <row r="741">
          <cell r="B741" t="str">
            <v>Interpretação e elaboração do laudo da análise genética, por amostra</v>
          </cell>
          <cell r="C741">
            <v>1</v>
          </cell>
          <cell r="D741" t="str">
            <v>6A</v>
          </cell>
          <cell r="E741" t="str">
            <v>7,790</v>
          </cell>
          <cell r="F741">
            <v>289.58499999999998</v>
          </cell>
          <cell r="G741">
            <v>359.98</v>
          </cell>
          <cell r="H741">
            <v>379.69929999999999</v>
          </cell>
          <cell r="I741">
            <v>406.58030000000002</v>
          </cell>
          <cell r="J741">
            <v>429.28069999999997</v>
          </cell>
          <cell r="K741">
            <v>453.73850000000004</v>
          </cell>
          <cell r="L741">
            <v>483.64849999999996</v>
          </cell>
          <cell r="M741">
            <v>531.46460000000002</v>
          </cell>
          <cell r="N741">
            <v>580.06439999999998</v>
          </cell>
          <cell r="O741">
            <v>589.63509999999997</v>
          </cell>
          <cell r="P741">
            <v>824.07130000000006</v>
          </cell>
          <cell r="Q741">
            <v>1282.5052999999998</v>
          </cell>
          <cell r="R741">
            <v>1803.8231000000001</v>
          </cell>
        </row>
        <row r="742">
          <cell r="B742" t="str">
            <v>Investigação da presença de anti-A ou anti-B, em soro ou plasma de neonato, come métodos que incluam uma fase antiglobulínica</v>
          </cell>
          <cell r="C742">
            <v>0.1</v>
          </cell>
          <cell r="D742" t="str">
            <v>1A</v>
          </cell>
          <cell r="E742">
            <v>2.17</v>
          </cell>
          <cell r="F742">
            <v>25.754999999999999</v>
          </cell>
          <cell r="G742">
            <v>27.09</v>
          </cell>
          <cell r="H742">
            <v>28.593900000000001</v>
          </cell>
          <cell r="I742">
            <v>30.6249</v>
          </cell>
          <cell r="J742">
            <v>32.382100000000001</v>
          </cell>
          <cell r="K742">
            <v>34.234500000000004</v>
          </cell>
          <cell r="L742">
            <v>36.494499999999995</v>
          </cell>
          <cell r="M742">
            <v>40.087799999999994</v>
          </cell>
          <cell r="N742">
            <v>43.749199999999995</v>
          </cell>
          <cell r="O742">
            <v>44.493299999999998</v>
          </cell>
          <cell r="P742">
            <v>46.4039</v>
          </cell>
          <cell r="Q742">
            <v>48.067899999999995</v>
          </cell>
          <cell r="R742">
            <v>49.938299999999998</v>
          </cell>
        </row>
        <row r="743">
          <cell r="B743" t="str">
            <v>Iodo protéico (PBI), dosagem</v>
          </cell>
          <cell r="C743">
            <v>0.01</v>
          </cell>
          <cell r="D743" t="str">
            <v>1A</v>
          </cell>
          <cell r="E743" t="str">
            <v>2,041</v>
          </cell>
          <cell r="F743">
            <v>23.551499999999997</v>
          </cell>
          <cell r="G743">
            <v>24.596999999999998</v>
          </cell>
          <cell r="H743">
            <v>25.969469999999998</v>
          </cell>
          <cell r="I743">
            <v>27.814169999999997</v>
          </cell>
          <cell r="J743">
            <v>29.376129999999996</v>
          </cell>
          <cell r="K743">
            <v>31.05705</v>
          </cell>
          <cell r="L743">
            <v>33.107049999999994</v>
          </cell>
          <cell r="M743">
            <v>36.366539999999993</v>
          </cell>
          <cell r="N743">
            <v>39.687559999999998</v>
          </cell>
          <cell r="O743">
            <v>40.363890000000005</v>
          </cell>
          <cell r="P743">
            <v>41.977669999999996</v>
          </cell>
          <cell r="Q743">
            <v>43.23847</v>
          </cell>
          <cell r="R743">
            <v>44.921189999999996</v>
          </cell>
        </row>
        <row r="744">
          <cell r="B744" t="str">
            <v>Iontoforese para a coleta de suor, com dosagem de cloro</v>
          </cell>
          <cell r="C744">
            <v>0.1</v>
          </cell>
          <cell r="D744" t="str">
            <v>1A</v>
          </cell>
          <cell r="E744" t="str">
            <v>3,267</v>
          </cell>
          <cell r="F744">
            <v>38.370499999999993</v>
          </cell>
          <cell r="G744">
            <v>40.253999999999998</v>
          </cell>
          <cell r="H744">
            <v>42.492890000000003</v>
          </cell>
          <cell r="I744">
            <v>45.511189999999999</v>
          </cell>
          <cell r="J744">
            <v>48.102110000000003</v>
          </cell>
          <cell r="K744">
            <v>50.854050000000001</v>
          </cell>
          <cell r="L744">
            <v>54.211049999999993</v>
          </cell>
          <cell r="M744">
            <v>59.548579999999994</v>
          </cell>
          <cell r="N744">
            <v>64.987120000000004</v>
          </cell>
          <cell r="O744">
            <v>66.093230000000005</v>
          </cell>
          <cell r="P744">
            <v>68.859489999999994</v>
          </cell>
          <cell r="Q744">
            <v>71.181690000000003</v>
          </cell>
          <cell r="R744">
            <v>73.951629999999994</v>
          </cell>
        </row>
        <row r="745">
          <cell r="B745" t="str">
            <v>Irradiação de componentes hemoterápicos</v>
          </cell>
          <cell r="C745">
            <v>0.1</v>
          </cell>
          <cell r="D745" t="str">
            <v>1A</v>
          </cell>
          <cell r="E745" t="str">
            <v>3,080</v>
          </cell>
          <cell r="F745">
            <v>36.22</v>
          </cell>
          <cell r="G745">
            <v>38.01</v>
          </cell>
          <cell r="H745">
            <v>40.123600000000003</v>
          </cell>
          <cell r="I745">
            <v>42.973599999999998</v>
          </cell>
          <cell r="J745">
            <v>45.422400000000003</v>
          </cell>
          <cell r="K745">
            <v>48.021000000000001</v>
          </cell>
          <cell r="L745">
            <v>51.190999999999995</v>
          </cell>
          <cell r="M745">
            <v>56.231199999999994</v>
          </cell>
          <cell r="N745">
            <v>61.366799999999998</v>
          </cell>
          <cell r="O745">
            <v>62.411200000000001</v>
          </cell>
          <cell r="P745">
            <v>65.031599999999997</v>
          </cell>
          <cell r="Q745">
            <v>67.241600000000005</v>
          </cell>
          <cell r="R745">
            <v>69.858199999999997</v>
          </cell>
        </row>
        <row r="746">
          <cell r="B746" t="str">
            <v>Isolamento de microorganismos especiais</v>
          </cell>
          <cell r="C746">
            <v>0.1</v>
          </cell>
          <cell r="D746" t="str">
            <v>1A</v>
          </cell>
          <cell r="E746">
            <v>11.7</v>
          </cell>
          <cell r="F746">
            <v>135.35</v>
          </cell>
          <cell r="G746">
            <v>141.44999999999999</v>
          </cell>
          <cell r="H746">
            <v>149.339</v>
          </cell>
          <cell r="I746">
            <v>159.947</v>
          </cell>
          <cell r="J746">
            <v>168.947</v>
          </cell>
          <cell r="K746">
            <v>178.614</v>
          </cell>
          <cell r="L746">
            <v>190.404</v>
          </cell>
          <cell r="M746">
            <v>209.14999999999998</v>
          </cell>
          <cell r="N746">
            <v>228.24999999999997</v>
          </cell>
          <cell r="O746">
            <v>232.13899999999998</v>
          </cell>
          <cell r="P746">
            <v>241.48299999999998</v>
          </cell>
          <cell r="Q746">
            <v>248.86499999999998</v>
          </cell>
          <cell r="R746">
            <v>258.55</v>
          </cell>
        </row>
        <row r="747">
          <cell r="B747" t="str">
            <v>Isomerase fosfohexose, dosagem</v>
          </cell>
          <cell r="C747">
            <v>0.01</v>
          </cell>
          <cell r="D747" t="str">
            <v>1A</v>
          </cell>
          <cell r="E747" t="str">
            <v>0,720</v>
          </cell>
          <cell r="F747">
            <v>8.36</v>
          </cell>
          <cell r="G747">
            <v>8.745000000000001</v>
          </cell>
          <cell r="H747">
            <v>9.2323999999999984</v>
          </cell>
          <cell r="I747">
            <v>9.8882000000000012</v>
          </cell>
          <cell r="J747">
            <v>10.446200000000001</v>
          </cell>
          <cell r="K747">
            <v>11.043899999999999</v>
          </cell>
          <cell r="L747">
            <v>11.772899999999998</v>
          </cell>
          <cell r="M747">
            <v>12.931999999999999</v>
          </cell>
          <cell r="N747">
            <v>14.113</v>
          </cell>
          <cell r="O747">
            <v>14.353400000000001</v>
          </cell>
          <cell r="P747">
            <v>14.936799999999998</v>
          </cell>
          <cell r="Q747">
            <v>15.404999999999999</v>
          </cell>
          <cell r="R747">
            <v>16.0045</v>
          </cell>
        </row>
        <row r="748">
          <cell r="B748" t="str">
            <v>Isoniazida, dosagem</v>
          </cell>
          <cell r="C748">
            <v>0.1</v>
          </cell>
          <cell r="D748" t="str">
            <v>1A</v>
          </cell>
          <cell r="E748" t="str">
            <v>3,267</v>
          </cell>
          <cell r="F748">
            <v>38.370499999999993</v>
          </cell>
          <cell r="G748">
            <v>40.253999999999998</v>
          </cell>
          <cell r="H748">
            <v>42.492890000000003</v>
          </cell>
          <cell r="I748">
            <v>45.511189999999999</v>
          </cell>
          <cell r="J748">
            <v>48.102110000000003</v>
          </cell>
          <cell r="K748">
            <v>50.854050000000001</v>
          </cell>
          <cell r="L748">
            <v>54.211049999999993</v>
          </cell>
          <cell r="M748">
            <v>59.548579999999994</v>
          </cell>
          <cell r="N748">
            <v>64.987120000000004</v>
          </cell>
          <cell r="O748">
            <v>66.093230000000005</v>
          </cell>
          <cell r="P748">
            <v>68.859489999999994</v>
          </cell>
          <cell r="Q748">
            <v>71.181690000000003</v>
          </cell>
          <cell r="R748">
            <v>73.951629999999994</v>
          </cell>
        </row>
        <row r="749">
          <cell r="B749" t="str">
            <v>Isospora, pesquisa de antígeno</v>
          </cell>
          <cell r="C749">
            <v>0.04</v>
          </cell>
          <cell r="D749" t="str">
            <v>1A</v>
          </cell>
          <cell r="E749" t="str">
            <v>0,693</v>
          </cell>
          <cell r="F749">
            <v>8.2894999999999985</v>
          </cell>
          <cell r="G749">
            <v>8.7359999999999989</v>
          </cell>
          <cell r="H749">
            <v>9.2203099999999996</v>
          </cell>
          <cell r="I749">
            <v>9.8752099999999992</v>
          </cell>
          <cell r="J749">
            <v>10.445089999999999</v>
          </cell>
          <cell r="K749">
            <v>11.042549999999999</v>
          </cell>
          <cell r="L749">
            <v>11.771549999999998</v>
          </cell>
          <cell r="M749">
            <v>12.930619999999998</v>
          </cell>
          <cell r="N749">
            <v>14.111679999999998</v>
          </cell>
          <cell r="O749">
            <v>14.351570000000001</v>
          </cell>
          <cell r="P749">
            <v>14.979309999999998</v>
          </cell>
          <cell r="Q749">
            <v>15.539909999999999</v>
          </cell>
          <cell r="R749">
            <v>16.144570000000002</v>
          </cell>
        </row>
        <row r="750">
          <cell r="B750" t="str">
            <v>Ito (cancro mole), IDeR</v>
          </cell>
          <cell r="C750">
            <v>0.04</v>
          </cell>
          <cell r="D750" t="str">
            <v>1A</v>
          </cell>
          <cell r="E750" t="str">
            <v>0,720</v>
          </cell>
          <cell r="F750">
            <v>8.6</v>
          </cell>
          <cell r="G750">
            <v>9.06</v>
          </cell>
          <cell r="H750">
            <v>9.5623999999999985</v>
          </cell>
          <cell r="I750">
            <v>10.2416</v>
          </cell>
          <cell r="J750">
            <v>10.832000000000001</v>
          </cell>
          <cell r="K750">
            <v>11.451599999999999</v>
          </cell>
          <cell r="L750">
            <v>12.207599999999998</v>
          </cell>
          <cell r="M750">
            <v>13.409599999999998</v>
          </cell>
          <cell r="N750">
            <v>14.634399999999999</v>
          </cell>
          <cell r="O750">
            <v>14.8832</v>
          </cell>
          <cell r="P750">
            <v>15.531999999999998</v>
          </cell>
          <cell r="Q750">
            <v>16.108799999999999</v>
          </cell>
          <cell r="R750">
            <v>16.735599999999998</v>
          </cell>
        </row>
        <row r="751">
          <cell r="B751" t="str">
            <v>Itraconazol</v>
          </cell>
          <cell r="C751">
            <v>0.5</v>
          </cell>
          <cell r="D751" t="str">
            <v>1A</v>
          </cell>
          <cell r="E751">
            <v>46.292000000000002</v>
          </cell>
          <cell r="F751">
            <v>536.35800000000006</v>
          </cell>
          <cell r="G751">
            <v>560.75400000000002</v>
          </cell>
          <cell r="H751">
            <v>592.01963999999998</v>
          </cell>
          <cell r="I751">
            <v>634.07244000000003</v>
          </cell>
          <cell r="J751">
            <v>669.79435999999998</v>
          </cell>
          <cell r="K751">
            <v>708.11879999999996</v>
          </cell>
          <cell r="L751">
            <v>754.86079999999993</v>
          </cell>
          <cell r="M751">
            <v>829.18007999999998</v>
          </cell>
          <cell r="N751">
            <v>904.90312000000006</v>
          </cell>
          <cell r="O751">
            <v>920.31948000000011</v>
          </cell>
          <cell r="P751">
            <v>957.5172399999999</v>
          </cell>
          <cell r="Q751">
            <v>987.10244000000012</v>
          </cell>
          <cell r="R751">
            <v>1025.5168800000001</v>
          </cell>
        </row>
        <row r="752">
          <cell r="B752" t="str">
            <v>Kveim (sarcoidose), IDeR</v>
          </cell>
          <cell r="C752">
            <v>0.04</v>
          </cell>
          <cell r="D752" t="str">
            <v>1A</v>
          </cell>
          <cell r="E752" t="str">
            <v>0,720</v>
          </cell>
          <cell r="F752">
            <v>8.6</v>
          </cell>
          <cell r="G752">
            <v>9.06</v>
          </cell>
          <cell r="H752">
            <v>9.5623999999999985</v>
          </cell>
          <cell r="I752">
            <v>10.2416</v>
          </cell>
          <cell r="J752">
            <v>10.832000000000001</v>
          </cell>
          <cell r="K752">
            <v>11.451599999999999</v>
          </cell>
          <cell r="L752">
            <v>12.207599999999998</v>
          </cell>
          <cell r="M752">
            <v>13.409599999999998</v>
          </cell>
          <cell r="N752">
            <v>14.634399999999999</v>
          </cell>
          <cell r="O752">
            <v>14.8832</v>
          </cell>
          <cell r="P752">
            <v>15.531999999999998</v>
          </cell>
          <cell r="Q752">
            <v>16.108799999999999</v>
          </cell>
          <cell r="R752">
            <v>16.735599999999998</v>
          </cell>
        </row>
        <row r="753">
          <cell r="B753" t="str">
            <v>Lactogênico placentário hormônio, dosagem</v>
          </cell>
          <cell r="C753">
            <v>0.1</v>
          </cell>
          <cell r="D753" t="str">
            <v>1A</v>
          </cell>
          <cell r="E753" t="str">
            <v>5,330</v>
          </cell>
          <cell r="F753">
            <v>62.094999999999999</v>
          </cell>
          <cell r="G753">
            <v>65.010000000000005</v>
          </cell>
          <cell r="H753">
            <v>68.631099999999989</v>
          </cell>
          <cell r="I753">
            <v>73.506100000000004</v>
          </cell>
          <cell r="J753">
            <v>77.664900000000003</v>
          </cell>
          <cell r="K753">
            <v>82.108499999999992</v>
          </cell>
          <cell r="L753">
            <v>87.528499999999994</v>
          </cell>
          <cell r="M753">
            <v>96.146199999999993</v>
          </cell>
          <cell r="N753">
            <v>104.9268</v>
          </cell>
          <cell r="O753">
            <v>106.71370000000002</v>
          </cell>
          <cell r="P753">
            <v>111.08909999999999</v>
          </cell>
          <cell r="Q753">
            <v>114.6491</v>
          </cell>
          <cell r="R753">
            <v>119.11070000000001</v>
          </cell>
        </row>
        <row r="754">
          <cell r="B754" t="str">
            <v>Lactose, teste de tolerância</v>
          </cell>
          <cell r="C754">
            <v>0.1</v>
          </cell>
          <cell r="D754" t="str">
            <v>1A</v>
          </cell>
          <cell r="E754" t="str">
            <v>2,097</v>
          </cell>
          <cell r="F754">
            <v>24.915500000000002</v>
          </cell>
          <cell r="G754">
            <v>26.214000000000002</v>
          </cell>
          <cell r="H754">
            <v>27.668990000000001</v>
          </cell>
          <cell r="I754">
            <v>29.63429</v>
          </cell>
          <cell r="J754">
            <v>31.336010000000002</v>
          </cell>
          <cell r="K754">
            <v>33.128549999999997</v>
          </cell>
          <cell r="L754">
            <v>35.315549999999995</v>
          </cell>
          <cell r="M754">
            <v>38.792779999999993</v>
          </cell>
          <cell r="N754">
            <v>42.335919999999994</v>
          </cell>
          <cell r="O754">
            <v>43.055930000000004</v>
          </cell>
          <cell r="P754">
            <v>44.909590000000001</v>
          </cell>
          <cell r="Q754">
            <v>46.529790000000006</v>
          </cell>
          <cell r="R754">
            <v>48.340330000000002</v>
          </cell>
        </row>
        <row r="755">
          <cell r="B755" t="str">
            <v>Lamotrigina, pesquisa e/ou dosagem</v>
          </cell>
          <cell r="C755">
            <v>0.75</v>
          </cell>
          <cell r="D755" t="str">
            <v>1A</v>
          </cell>
          <cell r="E755" t="str">
            <v>27,684</v>
          </cell>
          <cell r="F755">
            <v>324.36599999999999</v>
          </cell>
          <cell r="G755">
            <v>340.08300000000003</v>
          </cell>
          <cell r="H755">
            <v>359.00628</v>
          </cell>
          <cell r="I755">
            <v>384.50688000000002</v>
          </cell>
          <cell r="J755">
            <v>406.35672</v>
          </cell>
          <cell r="K755">
            <v>429.60509999999999</v>
          </cell>
          <cell r="L755">
            <v>457.96409999999997</v>
          </cell>
          <cell r="M755">
            <v>503.05415999999997</v>
          </cell>
          <cell r="N755">
            <v>548.99723999999992</v>
          </cell>
          <cell r="O755">
            <v>558.34296000000006</v>
          </cell>
          <cell r="P755">
            <v>581.57147999999995</v>
          </cell>
          <cell r="Q755">
            <v>600.89688000000001</v>
          </cell>
          <cell r="R755">
            <v>624.28026000000011</v>
          </cell>
        </row>
        <row r="756">
          <cell r="B756" t="str">
            <v>Larvas (fezes), pesquisa</v>
          </cell>
          <cell r="C756">
            <v>0.04</v>
          </cell>
          <cell r="D756" t="str">
            <v>1A</v>
          </cell>
          <cell r="E756" t="str">
            <v>0,657</v>
          </cell>
          <cell r="F756">
            <v>7.8755000000000006</v>
          </cell>
          <cell r="G756">
            <v>8.3040000000000003</v>
          </cell>
          <cell r="H756">
            <v>8.7641899999999993</v>
          </cell>
          <cell r="I756">
            <v>9.3866899999999998</v>
          </cell>
          <cell r="J756">
            <v>9.9292100000000012</v>
          </cell>
          <cell r="K756">
            <v>10.49715</v>
          </cell>
          <cell r="L756">
            <v>11.190149999999999</v>
          </cell>
          <cell r="M756">
            <v>12.291979999999999</v>
          </cell>
          <cell r="N756">
            <v>13.414720000000001</v>
          </cell>
          <cell r="O756">
            <v>13.642730000000002</v>
          </cell>
          <cell r="P756">
            <v>14.24239</v>
          </cell>
          <cell r="Q756">
            <v>14.78139</v>
          </cell>
          <cell r="R756">
            <v>15.356530000000001</v>
          </cell>
        </row>
        <row r="757">
          <cell r="B757" t="str">
            <v>LCR ambulatorial rotina (aspectos cor + índice de cor + contagem global e  específica  de leucócitos e  hemácias + citologia  oncótica + proteína + glicose + cloro + eletroforese  com    concentração + IgG + reações para neurocisticercose (2) + reações para neuroles (2)</v>
          </cell>
          <cell r="C757">
            <v>0.25</v>
          </cell>
          <cell r="D757" t="str">
            <v>1A</v>
          </cell>
          <cell r="E757" t="str">
            <v>8,694</v>
          </cell>
          <cell r="F757">
            <v>101.98100000000001</v>
          </cell>
          <cell r="G757">
            <v>106.953</v>
          </cell>
          <cell r="H757">
            <v>112.90298000000001</v>
          </cell>
          <cell r="I757">
            <v>120.92258000000001</v>
          </cell>
          <cell r="J757">
            <v>127.80002000000002</v>
          </cell>
          <cell r="K757">
            <v>135.11160000000001</v>
          </cell>
          <cell r="L757">
            <v>144.03059999999999</v>
          </cell>
          <cell r="M757">
            <v>158.21155999999999</v>
          </cell>
          <cell r="N757">
            <v>172.66084000000001</v>
          </cell>
          <cell r="O757">
            <v>175.59986000000001</v>
          </cell>
          <cell r="P757">
            <v>182.92618000000002</v>
          </cell>
          <cell r="Q757">
            <v>189.04758000000004</v>
          </cell>
          <cell r="R757">
            <v>196.40416000000002</v>
          </cell>
        </row>
        <row r="758">
          <cell r="B758" t="str">
            <v>LCR hospitalar neurologia (aspectos cor + índices de cor + contagem global e específica de  leucócitos e hemácias + proteína + glicose + cloro + reações para  neurocisticercose (2) + reações para  neurolues (2) + bacterioscopia + cultura + látex para bactérias</v>
          </cell>
          <cell r="C758">
            <v>0.25</v>
          </cell>
          <cell r="D758" t="str">
            <v>1A</v>
          </cell>
          <cell r="E758" t="str">
            <v>11,538</v>
          </cell>
          <cell r="F758">
            <v>134.68700000000001</v>
          </cell>
          <cell r="G758">
            <v>141.08100000000002</v>
          </cell>
          <cell r="H758">
            <v>148.93646000000001</v>
          </cell>
          <cell r="I758">
            <v>159.51566</v>
          </cell>
          <cell r="J758">
            <v>168.55454</v>
          </cell>
          <cell r="K758">
            <v>178.19820000000001</v>
          </cell>
          <cell r="L758">
            <v>189.96119999999999</v>
          </cell>
          <cell r="M758">
            <v>208.66411999999997</v>
          </cell>
          <cell r="N758">
            <v>227.72067999999999</v>
          </cell>
          <cell r="O758">
            <v>231.59822</v>
          </cell>
          <cell r="P758">
            <v>241.14286000000001</v>
          </cell>
          <cell r="Q758">
            <v>248.97066000000001</v>
          </cell>
          <cell r="R758">
            <v>258.65931999999998</v>
          </cell>
        </row>
        <row r="759">
          <cell r="B759" t="str">
            <v>LCR pronto socorro (aspectos cor + índice  de cor + contagem  global  e  específica  de  leucócitos  e hemácias + proteína  + glicose + cloro + lactato + bacterioscopia + cultura + látex para bactérias)</v>
          </cell>
          <cell r="C759">
            <v>0.25</v>
          </cell>
          <cell r="D759" t="str">
            <v>1A</v>
          </cell>
          <cell r="E759" t="str">
            <v>8,694</v>
          </cell>
          <cell r="F759">
            <v>101.98100000000001</v>
          </cell>
          <cell r="G759">
            <v>106.953</v>
          </cell>
          <cell r="H759">
            <v>112.90298000000001</v>
          </cell>
          <cell r="I759">
            <v>120.92258000000001</v>
          </cell>
          <cell r="J759">
            <v>127.80002000000002</v>
          </cell>
          <cell r="K759">
            <v>135.11160000000001</v>
          </cell>
          <cell r="L759">
            <v>144.03059999999999</v>
          </cell>
          <cell r="M759">
            <v>158.21155999999999</v>
          </cell>
          <cell r="N759">
            <v>172.66084000000001</v>
          </cell>
          <cell r="O759">
            <v>175.59986000000001</v>
          </cell>
          <cell r="P759">
            <v>182.92618000000002</v>
          </cell>
          <cell r="Q759">
            <v>189.04758000000004</v>
          </cell>
          <cell r="R759">
            <v>196.40416000000002</v>
          </cell>
        </row>
        <row r="760">
          <cell r="B760" t="str">
            <v>Legionella - IgG e IgM (cada), pesquisa</v>
          </cell>
          <cell r="C760">
            <v>0.1</v>
          </cell>
          <cell r="D760" t="str">
            <v>1A</v>
          </cell>
          <cell r="E760" t="str">
            <v>5,094</v>
          </cell>
          <cell r="F760">
            <v>59.381</v>
          </cell>
          <cell r="G760">
            <v>62.177999999999997</v>
          </cell>
          <cell r="H760">
            <v>65.640979999999999</v>
          </cell>
          <cell r="I760">
            <v>70.303579999999997</v>
          </cell>
          <cell r="J760">
            <v>74.283020000000008</v>
          </cell>
          <cell r="K760">
            <v>78.533100000000005</v>
          </cell>
          <cell r="L760">
            <v>83.717100000000002</v>
          </cell>
          <cell r="M760">
            <v>91.959559999999996</v>
          </cell>
          <cell r="N760">
            <v>100.35784</v>
          </cell>
          <cell r="O760">
            <v>102.06686000000002</v>
          </cell>
          <cell r="P760">
            <v>106.25818</v>
          </cell>
          <cell r="Q760">
            <v>109.67658000000002</v>
          </cell>
          <cell r="R760">
            <v>113.94466000000001</v>
          </cell>
        </row>
        <row r="761">
          <cell r="B761" t="str">
            <v>Leishmania, pesquisa</v>
          </cell>
          <cell r="C761">
            <v>0.04</v>
          </cell>
          <cell r="D761" t="str">
            <v>1A</v>
          </cell>
          <cell r="E761" t="str">
            <v>5,195</v>
          </cell>
          <cell r="F761">
            <v>60.062500000000007</v>
          </cell>
          <cell r="G761">
            <v>62.760000000000005</v>
          </cell>
          <cell r="H761">
            <v>66.260649999999998</v>
          </cell>
          <cell r="I761">
            <v>70.967349999999996</v>
          </cell>
          <cell r="J761">
            <v>74.958749999999995</v>
          </cell>
          <cell r="K761">
            <v>79.24785</v>
          </cell>
          <cell r="L761">
            <v>84.478849999999994</v>
          </cell>
          <cell r="M761">
            <v>92.796099999999996</v>
          </cell>
          <cell r="N761">
            <v>101.27040000000001</v>
          </cell>
          <cell r="O761">
            <v>102.99595000000001</v>
          </cell>
          <cell r="P761">
            <v>107.13525</v>
          </cell>
          <cell r="Q761">
            <v>110.39705000000001</v>
          </cell>
          <cell r="R761">
            <v>114.69335000000001</v>
          </cell>
        </row>
        <row r="762">
          <cell r="B762" t="str">
            <v>Leishmaniose - IgG e IgM (cada), pesquisa</v>
          </cell>
          <cell r="C762">
            <v>0.04</v>
          </cell>
          <cell r="D762" t="str">
            <v>1A</v>
          </cell>
          <cell r="E762" t="str">
            <v>1,800</v>
          </cell>
          <cell r="F762">
            <v>21.02</v>
          </cell>
          <cell r="G762">
            <v>22.020000000000003</v>
          </cell>
          <cell r="H762">
            <v>23.246000000000002</v>
          </cell>
          <cell r="I762">
            <v>24.897200000000002</v>
          </cell>
          <cell r="J762">
            <v>26.308399999999999</v>
          </cell>
          <cell r="K762">
            <v>27.813600000000001</v>
          </cell>
          <cell r="L762">
            <v>29.649599999999996</v>
          </cell>
          <cell r="M762">
            <v>32.568799999999996</v>
          </cell>
          <cell r="N762">
            <v>35.543199999999999</v>
          </cell>
          <cell r="O762">
            <v>36.148400000000002</v>
          </cell>
          <cell r="P762">
            <v>37.639599999999994</v>
          </cell>
          <cell r="Q762">
            <v>38.864400000000003</v>
          </cell>
          <cell r="R762">
            <v>40.376800000000003</v>
          </cell>
        </row>
        <row r="763">
          <cell r="B763" t="str">
            <v>Leptina, dosagem</v>
          </cell>
          <cell r="C763">
            <v>0.1</v>
          </cell>
          <cell r="D763" t="str">
            <v>1A</v>
          </cell>
          <cell r="E763" t="str">
            <v>5,330</v>
          </cell>
          <cell r="F763">
            <v>62.094999999999999</v>
          </cell>
          <cell r="G763">
            <v>65.010000000000005</v>
          </cell>
          <cell r="H763">
            <v>68.631099999999989</v>
          </cell>
          <cell r="I763">
            <v>73.506100000000004</v>
          </cell>
          <cell r="J763">
            <v>77.664900000000003</v>
          </cell>
          <cell r="K763">
            <v>82.108499999999992</v>
          </cell>
          <cell r="L763">
            <v>87.528499999999994</v>
          </cell>
          <cell r="M763">
            <v>96.146199999999993</v>
          </cell>
          <cell r="N763">
            <v>104.9268</v>
          </cell>
          <cell r="O763">
            <v>106.71370000000002</v>
          </cell>
          <cell r="P763">
            <v>111.08909999999999</v>
          </cell>
          <cell r="Q763">
            <v>114.6491</v>
          </cell>
          <cell r="R763">
            <v>119.11070000000001</v>
          </cell>
        </row>
        <row r="764">
          <cell r="B764" t="str">
            <v>Leptospira (campo escuro após concentração), pesquisa</v>
          </cell>
          <cell r="C764">
            <v>0.04</v>
          </cell>
          <cell r="D764" t="str">
            <v>1A</v>
          </cell>
          <cell r="E764" t="str">
            <v>0,693</v>
          </cell>
          <cell r="F764">
            <v>8.2894999999999985</v>
          </cell>
          <cell r="G764">
            <v>8.7359999999999989</v>
          </cell>
          <cell r="H764">
            <v>9.2203099999999996</v>
          </cell>
          <cell r="I764">
            <v>9.8752099999999992</v>
          </cell>
          <cell r="J764">
            <v>10.445089999999999</v>
          </cell>
          <cell r="K764">
            <v>11.042549999999999</v>
          </cell>
          <cell r="L764">
            <v>11.771549999999998</v>
          </cell>
          <cell r="M764">
            <v>12.930619999999998</v>
          </cell>
          <cell r="N764">
            <v>14.111679999999998</v>
          </cell>
          <cell r="O764">
            <v>14.351570000000001</v>
          </cell>
          <cell r="P764">
            <v>14.979309999999998</v>
          </cell>
          <cell r="Q764">
            <v>15.539909999999999</v>
          </cell>
          <cell r="R764">
            <v>16.144570000000002</v>
          </cell>
        </row>
        <row r="765">
          <cell r="B765" t="str">
            <v>Leptospirose - IgG, pesquisa</v>
          </cell>
          <cell r="C765">
            <v>0.04</v>
          </cell>
          <cell r="D765" t="str">
            <v>1A</v>
          </cell>
          <cell r="E765" t="str">
            <v>2,187</v>
          </cell>
          <cell r="F765">
            <v>25.470499999999998</v>
          </cell>
          <cell r="G765">
            <v>26.664000000000001</v>
          </cell>
          <cell r="H765">
            <v>28.149290000000001</v>
          </cell>
          <cell r="I765">
            <v>30.148789999999998</v>
          </cell>
          <cell r="J765">
            <v>31.854109999999995</v>
          </cell>
          <cell r="K765">
            <v>33.676649999999995</v>
          </cell>
          <cell r="L765">
            <v>35.899649999999994</v>
          </cell>
          <cell r="M765">
            <v>39.434179999999998</v>
          </cell>
          <cell r="N765">
            <v>43.035519999999998</v>
          </cell>
          <cell r="O765">
            <v>43.768430000000002</v>
          </cell>
          <cell r="P765">
            <v>45.561489999999992</v>
          </cell>
          <cell r="Q765">
            <v>47.01849</v>
          </cell>
          <cell r="R765">
            <v>48.848230000000001</v>
          </cell>
        </row>
        <row r="766">
          <cell r="B766" t="str">
            <v>Leptospirose - IgM, pesquisa</v>
          </cell>
          <cell r="C766">
            <v>0.04</v>
          </cell>
          <cell r="D766" t="str">
            <v>1A</v>
          </cell>
          <cell r="E766" t="str">
            <v>2,484</v>
          </cell>
          <cell r="F766">
            <v>28.885999999999999</v>
          </cell>
          <cell r="G766">
            <v>30.228000000000002</v>
          </cell>
          <cell r="H766">
            <v>31.912280000000003</v>
          </cell>
          <cell r="I766">
            <v>34.179080000000006</v>
          </cell>
          <cell r="J766">
            <v>36.110120000000002</v>
          </cell>
          <cell r="K766">
            <v>38.176200000000001</v>
          </cell>
          <cell r="L766">
            <v>40.696199999999997</v>
          </cell>
          <cell r="M766">
            <v>44.702959999999997</v>
          </cell>
          <cell r="N766">
            <v>48.785440000000001</v>
          </cell>
          <cell r="O766">
            <v>49.616360000000007</v>
          </cell>
          <cell r="P766">
            <v>51.641079999999995</v>
          </cell>
          <cell r="Q766">
            <v>53.27628</v>
          </cell>
          <cell r="R766">
            <v>55.349560000000004</v>
          </cell>
        </row>
        <row r="767">
          <cell r="B767" t="str">
            <v>Leptospirose, aglutinação, pesquisa</v>
          </cell>
          <cell r="C767">
            <v>0.04</v>
          </cell>
          <cell r="D767" t="str">
            <v>1A</v>
          </cell>
          <cell r="E767" t="str">
            <v>1,800</v>
          </cell>
          <cell r="F767">
            <v>21.02</v>
          </cell>
          <cell r="G767">
            <v>22.020000000000003</v>
          </cell>
          <cell r="H767">
            <v>23.246000000000002</v>
          </cell>
          <cell r="I767">
            <v>24.897200000000002</v>
          </cell>
          <cell r="J767">
            <v>26.308399999999999</v>
          </cell>
          <cell r="K767">
            <v>27.813600000000001</v>
          </cell>
          <cell r="L767">
            <v>29.649599999999996</v>
          </cell>
          <cell r="M767">
            <v>32.568799999999996</v>
          </cell>
          <cell r="N767">
            <v>35.543199999999999</v>
          </cell>
          <cell r="O767">
            <v>36.148400000000002</v>
          </cell>
          <cell r="P767">
            <v>37.639599999999994</v>
          </cell>
          <cell r="Q767">
            <v>38.864400000000003</v>
          </cell>
          <cell r="R767">
            <v>40.376800000000003</v>
          </cell>
        </row>
        <row r="768">
          <cell r="B768" t="str">
            <v>Leucino aminopeptidase, dosagem</v>
          </cell>
          <cell r="C768">
            <v>0.01</v>
          </cell>
          <cell r="D768" t="str">
            <v>1A</v>
          </cell>
          <cell r="E768" t="str">
            <v>0,720</v>
          </cell>
          <cell r="F768">
            <v>8.36</v>
          </cell>
          <cell r="G768">
            <v>8.745000000000001</v>
          </cell>
          <cell r="H768">
            <v>9.2323999999999984</v>
          </cell>
          <cell r="I768">
            <v>9.8882000000000012</v>
          </cell>
          <cell r="J768">
            <v>10.446200000000001</v>
          </cell>
          <cell r="K768">
            <v>11.043899999999999</v>
          </cell>
          <cell r="L768">
            <v>11.772899999999998</v>
          </cell>
          <cell r="M768">
            <v>12.931999999999999</v>
          </cell>
          <cell r="N768">
            <v>14.113</v>
          </cell>
          <cell r="O768">
            <v>14.353400000000001</v>
          </cell>
          <cell r="P768">
            <v>14.936799999999998</v>
          </cell>
          <cell r="Q768">
            <v>15.404999999999999</v>
          </cell>
          <cell r="R768">
            <v>16.0045</v>
          </cell>
        </row>
        <row r="769">
          <cell r="B769" t="str">
            <v>Leucócitos e hemácias, pesquisa nas fezes</v>
          </cell>
          <cell r="C769">
            <v>0.04</v>
          </cell>
          <cell r="D769" t="str">
            <v>1A</v>
          </cell>
          <cell r="E769" t="str">
            <v>0,423</v>
          </cell>
          <cell r="F769">
            <v>5.1844999999999999</v>
          </cell>
          <cell r="G769">
            <v>5.4959999999999996</v>
          </cell>
          <cell r="H769">
            <v>5.79941</v>
          </cell>
          <cell r="I769">
            <v>6.2113099999999992</v>
          </cell>
          <cell r="J769">
            <v>6.57599</v>
          </cell>
          <cell r="K769">
            <v>6.9520499999999998</v>
          </cell>
          <cell r="L769">
            <v>7.4110499999999995</v>
          </cell>
          <cell r="M769">
            <v>8.1408199999999979</v>
          </cell>
          <cell r="N769">
            <v>8.8844799999999999</v>
          </cell>
          <cell r="O769">
            <v>9.0352700000000006</v>
          </cell>
          <cell r="P769">
            <v>9.4524099999999986</v>
          </cell>
          <cell r="Q769">
            <v>9.8510099999999987</v>
          </cell>
          <cell r="R769">
            <v>10.23427</v>
          </cell>
        </row>
        <row r="770">
          <cell r="B770" t="str">
            <v>Leucócitos, contagem</v>
          </cell>
          <cell r="C770">
            <v>0.01</v>
          </cell>
          <cell r="D770" t="str">
            <v>1A</v>
          </cell>
          <cell r="E770" t="str">
            <v>0,630</v>
          </cell>
          <cell r="F770">
            <v>7.3250000000000002</v>
          </cell>
          <cell r="G770">
            <v>7.6650000000000009</v>
          </cell>
          <cell r="H770">
            <v>8.0921000000000003</v>
          </cell>
          <cell r="I770">
            <v>8.6669000000000018</v>
          </cell>
          <cell r="J770">
            <v>9.1565000000000012</v>
          </cell>
          <cell r="K770">
            <v>9.6804000000000006</v>
          </cell>
          <cell r="L770">
            <v>10.319399999999998</v>
          </cell>
          <cell r="M770">
            <v>11.3354</v>
          </cell>
          <cell r="N770">
            <v>12.3706</v>
          </cell>
          <cell r="O770">
            <v>12.581300000000001</v>
          </cell>
          <cell r="P770">
            <v>13.094499999999998</v>
          </cell>
          <cell r="Q770">
            <v>13.508700000000001</v>
          </cell>
          <cell r="R770">
            <v>14.034400000000002</v>
          </cell>
        </row>
        <row r="771">
          <cell r="B771" t="str">
            <v>Leveduras, pesquisa nas fezes</v>
          </cell>
          <cell r="C771">
            <v>0.04</v>
          </cell>
          <cell r="D771" t="str">
            <v>1A</v>
          </cell>
          <cell r="E771" t="str">
            <v>0,423</v>
          </cell>
          <cell r="F771">
            <v>5.1844999999999999</v>
          </cell>
          <cell r="G771">
            <v>5.4959999999999996</v>
          </cell>
          <cell r="H771">
            <v>5.79941</v>
          </cell>
          <cell r="I771">
            <v>6.2113099999999992</v>
          </cell>
          <cell r="J771">
            <v>6.57599</v>
          </cell>
          <cell r="K771">
            <v>6.9520499999999998</v>
          </cell>
          <cell r="L771">
            <v>7.4110499999999995</v>
          </cell>
          <cell r="M771">
            <v>8.1408199999999979</v>
          </cell>
          <cell r="N771">
            <v>8.8844799999999999</v>
          </cell>
          <cell r="O771">
            <v>9.0352700000000006</v>
          </cell>
          <cell r="P771">
            <v>9.4524099999999986</v>
          </cell>
          <cell r="Q771">
            <v>9.8510099999999987</v>
          </cell>
          <cell r="R771">
            <v>10.23427</v>
          </cell>
        </row>
        <row r="772">
          <cell r="B772" t="str">
            <v>Levetiracetam, dosagem</v>
          </cell>
          <cell r="C772">
            <v>0.25</v>
          </cell>
          <cell r="D772" t="str">
            <v>1A</v>
          </cell>
          <cell r="E772">
            <v>22.79</v>
          </cell>
          <cell r="F772">
            <v>264.08499999999998</v>
          </cell>
          <cell r="G772">
            <v>276.10500000000002</v>
          </cell>
          <cell r="H772">
            <v>291.49930000000001</v>
          </cell>
          <cell r="I772">
            <v>312.20529999999997</v>
          </cell>
          <cell r="J772">
            <v>329.79569999999995</v>
          </cell>
          <cell r="K772">
            <v>348.666</v>
          </cell>
          <cell r="L772">
            <v>371.68099999999998</v>
          </cell>
          <cell r="M772">
            <v>408.27459999999996</v>
          </cell>
          <cell r="N772">
            <v>445.55939999999998</v>
          </cell>
          <cell r="O772">
            <v>453.15010000000001</v>
          </cell>
          <cell r="P772">
            <v>471.47129999999993</v>
          </cell>
          <cell r="Q772">
            <v>486.05029999999999</v>
          </cell>
          <cell r="R772">
            <v>504.96559999999999</v>
          </cell>
        </row>
        <row r="773">
          <cell r="B773" t="str">
            <v>Lidocaina, dosagem</v>
          </cell>
          <cell r="C773">
            <v>0.1</v>
          </cell>
          <cell r="D773" t="str">
            <v>1A</v>
          </cell>
          <cell r="E773" t="str">
            <v>3,267</v>
          </cell>
          <cell r="F773">
            <v>38.370499999999993</v>
          </cell>
          <cell r="G773">
            <v>40.253999999999998</v>
          </cell>
          <cell r="H773">
            <v>42.492890000000003</v>
          </cell>
          <cell r="I773">
            <v>45.511189999999999</v>
          </cell>
          <cell r="J773">
            <v>48.102110000000003</v>
          </cell>
          <cell r="K773">
            <v>50.854050000000001</v>
          </cell>
          <cell r="L773">
            <v>54.211049999999993</v>
          </cell>
          <cell r="M773">
            <v>59.548579999999994</v>
          </cell>
          <cell r="N773">
            <v>64.987120000000004</v>
          </cell>
          <cell r="O773">
            <v>66.093230000000005</v>
          </cell>
          <cell r="P773">
            <v>68.859489999999994</v>
          </cell>
          <cell r="Q773">
            <v>71.181690000000003</v>
          </cell>
          <cell r="R773">
            <v>73.951629999999994</v>
          </cell>
        </row>
        <row r="774">
          <cell r="B774" t="str">
            <v>Linfócitos T "helper" contagem de (IF com OKT-4) (CD-4+) citometria de fluxo</v>
          </cell>
          <cell r="C774">
            <v>0.1</v>
          </cell>
          <cell r="D774" t="str">
            <v>1A</v>
          </cell>
          <cell r="E774" t="str">
            <v>3,600</v>
          </cell>
          <cell r="F774">
            <v>42.199999999999996</v>
          </cell>
          <cell r="G774">
            <v>44.25</v>
          </cell>
          <cell r="H774">
            <v>46.712000000000003</v>
          </cell>
          <cell r="I774">
            <v>50.03</v>
          </cell>
          <cell r="J774">
            <v>52.874000000000002</v>
          </cell>
          <cell r="K774">
            <v>55.899000000000001</v>
          </cell>
          <cell r="L774">
            <v>59.588999999999992</v>
          </cell>
          <cell r="M774">
            <v>65.456000000000003</v>
          </cell>
          <cell r="N774">
            <v>71.433999999999997</v>
          </cell>
          <cell r="O774">
            <v>72.650000000000006</v>
          </cell>
          <cell r="P774">
            <v>75.675999999999988</v>
          </cell>
          <cell r="Q774">
            <v>78.198000000000008</v>
          </cell>
          <cell r="R774">
            <v>81.241</v>
          </cell>
        </row>
        <row r="775">
          <cell r="B775" t="str">
            <v>Linfócitos T supressores contagem de (IF com OKT-8) (D-8) citometria de fluxo</v>
          </cell>
          <cell r="C775">
            <v>0.1</v>
          </cell>
          <cell r="D775" t="str">
            <v>1A</v>
          </cell>
          <cell r="E775" t="str">
            <v>3,600</v>
          </cell>
          <cell r="F775">
            <v>42.199999999999996</v>
          </cell>
          <cell r="G775">
            <v>44.25</v>
          </cell>
          <cell r="H775">
            <v>46.712000000000003</v>
          </cell>
          <cell r="I775">
            <v>50.03</v>
          </cell>
          <cell r="J775">
            <v>52.874000000000002</v>
          </cell>
          <cell r="K775">
            <v>55.899000000000001</v>
          </cell>
          <cell r="L775">
            <v>59.588999999999992</v>
          </cell>
          <cell r="M775">
            <v>65.456000000000003</v>
          </cell>
          <cell r="N775">
            <v>71.433999999999997</v>
          </cell>
          <cell r="O775">
            <v>72.650000000000006</v>
          </cell>
          <cell r="P775">
            <v>75.675999999999988</v>
          </cell>
          <cell r="Q775">
            <v>78.198000000000008</v>
          </cell>
          <cell r="R775">
            <v>81.241</v>
          </cell>
        </row>
        <row r="776">
          <cell r="B776" t="str">
            <v>Linfonodo, exame de esfregaço de aspirado</v>
          </cell>
          <cell r="C776">
            <v>1</v>
          </cell>
          <cell r="D776" t="str">
            <v>1A</v>
          </cell>
          <cell r="E776" t="str">
            <v>8,270</v>
          </cell>
          <cell r="F776">
            <v>103.10499999999999</v>
          </cell>
          <cell r="G776">
            <v>109.74</v>
          </cell>
          <cell r="H776">
            <v>115.78089999999999</v>
          </cell>
          <cell r="I776">
            <v>124.0039</v>
          </cell>
          <cell r="J776">
            <v>131.3691</v>
          </cell>
          <cell r="K776">
            <v>138.88049999999998</v>
          </cell>
          <cell r="L776">
            <v>148.0505</v>
          </cell>
          <cell r="M776">
            <v>162.62979999999996</v>
          </cell>
          <cell r="N776">
            <v>177.48719999999997</v>
          </cell>
          <cell r="O776">
            <v>180.49629999999999</v>
          </cell>
          <cell r="P776">
            <v>189.12689999999998</v>
          </cell>
          <cell r="Q776">
            <v>197.7089</v>
          </cell>
          <cell r="R776">
            <v>205.40029999999999</v>
          </cell>
        </row>
        <row r="777">
          <cell r="B777" t="str">
            <v>Lipase lipoprotéica, dosagem</v>
          </cell>
          <cell r="C777">
            <v>0.1</v>
          </cell>
          <cell r="D777" t="str">
            <v>1A</v>
          </cell>
          <cell r="E777" t="str">
            <v>1,764</v>
          </cell>
          <cell r="F777">
            <v>21.086000000000002</v>
          </cell>
          <cell r="G777">
            <v>22.218</v>
          </cell>
          <cell r="H777">
            <v>23.44988</v>
          </cell>
          <cell r="I777">
            <v>25.115480000000002</v>
          </cell>
          <cell r="J777">
            <v>26.564120000000003</v>
          </cell>
          <cell r="K777">
            <v>28.083600000000004</v>
          </cell>
          <cell r="L777">
            <v>29.9376</v>
          </cell>
          <cell r="M777">
            <v>32.885359999999999</v>
          </cell>
          <cell r="N777">
            <v>35.889040000000001</v>
          </cell>
          <cell r="O777">
            <v>36.499160000000003</v>
          </cell>
          <cell r="P777">
            <v>38.09308</v>
          </cell>
          <cell r="Q777">
            <v>39.513480000000001</v>
          </cell>
          <cell r="R777">
            <v>41.050959999999996</v>
          </cell>
        </row>
        <row r="778">
          <cell r="B778" t="str">
            <v>Lipase, dosagem</v>
          </cell>
          <cell r="C778">
            <v>0.01</v>
          </cell>
          <cell r="D778" t="str">
            <v>1A</v>
          </cell>
          <cell r="E778" t="str">
            <v>0,720</v>
          </cell>
          <cell r="F778">
            <v>8.36</v>
          </cell>
          <cell r="G778">
            <v>8.745000000000001</v>
          </cell>
          <cell r="H778">
            <v>9.2323999999999984</v>
          </cell>
          <cell r="I778">
            <v>9.8882000000000012</v>
          </cell>
          <cell r="J778">
            <v>10.446200000000001</v>
          </cell>
          <cell r="K778">
            <v>11.043899999999999</v>
          </cell>
          <cell r="L778">
            <v>11.772899999999998</v>
          </cell>
          <cell r="M778">
            <v>12.931999999999999</v>
          </cell>
          <cell r="N778">
            <v>14.113</v>
          </cell>
          <cell r="O778">
            <v>14.353400000000001</v>
          </cell>
          <cell r="P778">
            <v>14.936799999999998</v>
          </cell>
          <cell r="Q778">
            <v>15.404999999999999</v>
          </cell>
          <cell r="R778">
            <v>16.0045</v>
          </cell>
        </row>
        <row r="779">
          <cell r="B779" t="str">
            <v>Lipídios totais, dosagem</v>
          </cell>
          <cell r="C779">
            <v>0.01</v>
          </cell>
          <cell r="D779" t="str">
            <v>1A</v>
          </cell>
          <cell r="E779" t="str">
            <v>0,702</v>
          </cell>
          <cell r="F779">
            <v>8.1530000000000005</v>
          </cell>
          <cell r="G779">
            <v>8.5289999999999999</v>
          </cell>
          <cell r="H779">
            <v>9.0043399999999991</v>
          </cell>
          <cell r="I779">
            <v>9.6439400000000006</v>
          </cell>
          <cell r="J779">
            <v>10.18826</v>
          </cell>
          <cell r="K779">
            <v>10.771199999999999</v>
          </cell>
          <cell r="L779">
            <v>11.482199999999999</v>
          </cell>
          <cell r="M779">
            <v>12.612679999999999</v>
          </cell>
          <cell r="N779">
            <v>13.764519999999999</v>
          </cell>
          <cell r="O779">
            <v>13.998980000000001</v>
          </cell>
          <cell r="P779">
            <v>14.568339999999997</v>
          </cell>
          <cell r="Q779">
            <v>15.025739999999999</v>
          </cell>
          <cell r="R779">
            <v>15.610480000000001</v>
          </cell>
        </row>
        <row r="780">
          <cell r="B780" t="str">
            <v>Lipóides, pesquisa na urina</v>
          </cell>
          <cell r="C780">
            <v>0.04</v>
          </cell>
          <cell r="D780" t="str">
            <v>1A</v>
          </cell>
          <cell r="E780" t="str">
            <v>0,450</v>
          </cell>
          <cell r="F780">
            <v>5.4950000000000001</v>
          </cell>
          <cell r="G780">
            <v>5.82</v>
          </cell>
          <cell r="H780">
            <v>6.1415000000000006</v>
          </cell>
          <cell r="I780">
            <v>6.5777000000000001</v>
          </cell>
          <cell r="J780">
            <v>6.9629000000000003</v>
          </cell>
          <cell r="K780">
            <v>7.3610999999999995</v>
          </cell>
          <cell r="L780">
            <v>7.8470999999999993</v>
          </cell>
          <cell r="M780">
            <v>8.6197999999999997</v>
          </cell>
          <cell r="N780">
            <v>9.4071999999999996</v>
          </cell>
          <cell r="O780">
            <v>9.5669000000000004</v>
          </cell>
          <cell r="P780">
            <v>10.005099999999999</v>
          </cell>
          <cell r="Q780">
            <v>10.4199</v>
          </cell>
          <cell r="R780">
            <v>10.8253</v>
          </cell>
        </row>
        <row r="781">
          <cell r="B781" t="str">
            <v>Lipoproteína (a) - Lp (a), dosagem</v>
          </cell>
          <cell r="C781">
            <v>0.01</v>
          </cell>
          <cell r="D781" t="str">
            <v>1A</v>
          </cell>
          <cell r="E781" t="str">
            <v>1,764</v>
          </cell>
          <cell r="F781">
            <v>20.366</v>
          </cell>
          <cell r="G781">
            <v>21.273</v>
          </cell>
          <cell r="H781">
            <v>22.459879999999998</v>
          </cell>
          <cell r="I781">
            <v>24.05528</v>
          </cell>
          <cell r="J781">
            <v>25.40672</v>
          </cell>
          <cell r="K781">
            <v>26.860500000000002</v>
          </cell>
          <cell r="L781">
            <v>28.633499999999998</v>
          </cell>
          <cell r="M781">
            <v>31.452559999999995</v>
          </cell>
          <cell r="N781">
            <v>34.324840000000002</v>
          </cell>
          <cell r="O781">
            <v>34.909760000000006</v>
          </cell>
          <cell r="P781">
            <v>36.307479999999998</v>
          </cell>
          <cell r="Q781">
            <v>37.402079999999998</v>
          </cell>
          <cell r="R781">
            <v>38.857659999999996</v>
          </cell>
        </row>
        <row r="782">
          <cell r="B782" t="str">
            <v>Líquido amniótico, cariótipo com bandas</v>
          </cell>
          <cell r="C782">
            <v>1</v>
          </cell>
          <cell r="D782" t="str">
            <v>3B</v>
          </cell>
          <cell r="E782" t="str">
            <v>56,340</v>
          </cell>
          <cell r="F782">
            <v>735.91000000000008</v>
          </cell>
          <cell r="G782">
            <v>793.08</v>
          </cell>
          <cell r="H782">
            <v>837.82780000000002</v>
          </cell>
          <cell r="I782">
            <v>897.30380000000002</v>
          </cell>
          <cell r="J782">
            <v>947.49220000000003</v>
          </cell>
          <cell r="K782">
            <v>1001.6610000000001</v>
          </cell>
          <cell r="L782">
            <v>1067.761</v>
          </cell>
          <cell r="M782">
            <v>1172.9715999999999</v>
          </cell>
          <cell r="N782">
            <v>1280.1124</v>
          </cell>
          <cell r="O782">
            <v>1301.8446000000001</v>
          </cell>
          <cell r="P782">
            <v>1415.3798000000002</v>
          </cell>
          <cell r="Q782">
            <v>1584.5638000000001</v>
          </cell>
          <cell r="R782">
            <v>1805.2326</v>
          </cell>
        </row>
        <row r="783">
          <cell r="B783" t="str">
            <v>Líquido amniótico, vilosidades coriônicas, subcultura para dosagens bioquímicas e/ou moleculares (adicional)</v>
          </cell>
          <cell r="C783">
            <v>1</v>
          </cell>
          <cell r="D783" t="str">
            <v>1C</v>
          </cell>
          <cell r="E783" t="str">
            <v>42,500</v>
          </cell>
          <cell r="F783">
            <v>512.75</v>
          </cell>
          <cell r="G783">
            <v>541.5</v>
          </cell>
          <cell r="H783">
            <v>571.47500000000002</v>
          </cell>
          <cell r="I783">
            <v>612.05500000000006</v>
          </cell>
          <cell r="J783">
            <v>647.60500000000002</v>
          </cell>
          <cell r="K783">
            <v>684.65499999999997</v>
          </cell>
          <cell r="L783">
            <v>729.84499999999991</v>
          </cell>
          <cell r="M783">
            <v>801.71999999999991</v>
          </cell>
          <cell r="N783">
            <v>874.93999999999994</v>
          </cell>
          <cell r="O783">
            <v>889.81500000000005</v>
          </cell>
          <cell r="P783">
            <v>929.50499999999988</v>
          </cell>
          <cell r="Q783">
            <v>977.68500000000006</v>
          </cell>
          <cell r="R783">
            <v>1026.7550000000001</v>
          </cell>
        </row>
        <row r="784">
          <cell r="B784" t="str">
            <v>Líquido pleural citológico</v>
          </cell>
          <cell r="C784">
            <v>0.04</v>
          </cell>
          <cell r="D784" t="str">
            <v>1C</v>
          </cell>
          <cell r="E784">
            <v>6.4130000000000003</v>
          </cell>
          <cell r="F784">
            <v>74.709499999999991</v>
          </cell>
          <cell r="G784">
            <v>78.216000000000008</v>
          </cell>
          <cell r="H784">
            <v>82.572710000000001</v>
          </cell>
          <cell r="I784">
            <v>88.437610000000006</v>
          </cell>
          <cell r="J784">
            <v>93.441490000000002</v>
          </cell>
          <cell r="K784">
            <v>98.788150000000016</v>
          </cell>
          <cell r="L784">
            <v>105.30874999999999</v>
          </cell>
          <cell r="M784">
            <v>115.67741999999998</v>
          </cell>
          <cell r="N784">
            <v>126.24128</v>
          </cell>
          <cell r="O784">
            <v>128.39157</v>
          </cell>
          <cell r="P784">
            <v>133.65531000000001</v>
          </cell>
          <cell r="Q784">
            <v>138.41031000000001</v>
          </cell>
          <cell r="R784">
            <v>144.23777000000001</v>
          </cell>
        </row>
        <row r="785">
          <cell r="B785" t="str">
            <v>Listeriose, reação sorológica</v>
          </cell>
          <cell r="C785">
            <v>0.04</v>
          </cell>
          <cell r="D785" t="str">
            <v>1A</v>
          </cell>
          <cell r="E785" t="str">
            <v>1,800</v>
          </cell>
          <cell r="F785">
            <v>21.02</v>
          </cell>
          <cell r="G785">
            <v>22.020000000000003</v>
          </cell>
          <cell r="H785">
            <v>23.246000000000002</v>
          </cell>
          <cell r="I785">
            <v>24.897200000000002</v>
          </cell>
          <cell r="J785">
            <v>26.308399999999999</v>
          </cell>
          <cell r="K785">
            <v>27.813600000000001</v>
          </cell>
          <cell r="L785">
            <v>29.649599999999996</v>
          </cell>
          <cell r="M785">
            <v>32.568799999999996</v>
          </cell>
          <cell r="N785">
            <v>35.543199999999999</v>
          </cell>
          <cell r="O785">
            <v>36.148400000000002</v>
          </cell>
          <cell r="P785">
            <v>37.639599999999994</v>
          </cell>
          <cell r="Q785">
            <v>38.864400000000003</v>
          </cell>
          <cell r="R785">
            <v>40.376800000000003</v>
          </cell>
        </row>
        <row r="786">
          <cell r="B786" t="str">
            <v>Lítio, dosagem</v>
          </cell>
          <cell r="C786">
            <v>0.01</v>
          </cell>
          <cell r="D786" t="str">
            <v>1A</v>
          </cell>
          <cell r="E786" t="str">
            <v>0,540</v>
          </cell>
          <cell r="F786">
            <v>6.2900000000000009</v>
          </cell>
          <cell r="G786">
            <v>6.5850000000000009</v>
          </cell>
          <cell r="H786">
            <v>6.9518000000000004</v>
          </cell>
          <cell r="I786">
            <v>7.4456000000000007</v>
          </cell>
          <cell r="J786">
            <v>7.8668000000000005</v>
          </cell>
          <cell r="K786">
            <v>8.3169000000000004</v>
          </cell>
          <cell r="L786">
            <v>8.8658999999999999</v>
          </cell>
          <cell r="M786">
            <v>9.7387999999999995</v>
          </cell>
          <cell r="N786">
            <v>10.6282</v>
          </cell>
          <cell r="O786">
            <v>10.809200000000002</v>
          </cell>
          <cell r="P786">
            <v>11.2522</v>
          </cell>
          <cell r="Q786">
            <v>11.612400000000001</v>
          </cell>
          <cell r="R786">
            <v>12.064300000000001</v>
          </cell>
        </row>
        <row r="787">
          <cell r="B787" t="str">
            <v>Lorazepam, dosagem</v>
          </cell>
          <cell r="C787">
            <v>0.25</v>
          </cell>
          <cell r="D787" t="str">
            <v>1A</v>
          </cell>
          <cell r="E787">
            <v>19.140999999999998</v>
          </cell>
          <cell r="F787">
            <v>222.12149999999997</v>
          </cell>
          <cell r="G787">
            <v>232.31699999999998</v>
          </cell>
          <cell r="H787">
            <v>245.26646999999997</v>
          </cell>
          <cell r="I787">
            <v>262.68836999999996</v>
          </cell>
          <cell r="J787">
            <v>277.50552999999996</v>
          </cell>
          <cell r="K787">
            <v>293.38364999999993</v>
          </cell>
          <cell r="L787">
            <v>312.74964999999997</v>
          </cell>
          <cell r="M787">
            <v>343.54133999999993</v>
          </cell>
          <cell r="N787">
            <v>374.91476</v>
          </cell>
          <cell r="O787">
            <v>381.30128999999999</v>
          </cell>
          <cell r="P787">
            <v>396.7762699999999</v>
          </cell>
          <cell r="Q787">
            <v>409.16586999999998</v>
          </cell>
          <cell r="R787">
            <v>425.08898999999997</v>
          </cell>
        </row>
        <row r="788">
          <cell r="B788" t="str">
            <v>Lyme - IgG, pesquisa e/ou dosagem</v>
          </cell>
          <cell r="C788">
            <v>0.1</v>
          </cell>
          <cell r="D788" t="str">
            <v>1A</v>
          </cell>
          <cell r="E788" t="str">
            <v>3,294</v>
          </cell>
          <cell r="F788">
            <v>38.680999999999997</v>
          </cell>
          <cell r="G788">
            <v>40.577999999999996</v>
          </cell>
          <cell r="H788">
            <v>42.834980000000002</v>
          </cell>
          <cell r="I788">
            <v>45.877580000000002</v>
          </cell>
          <cell r="J788">
            <v>48.489020000000004</v>
          </cell>
          <cell r="K788">
            <v>51.263100000000001</v>
          </cell>
          <cell r="L788">
            <v>54.647099999999995</v>
          </cell>
          <cell r="M788">
            <v>60.027559999999994</v>
          </cell>
          <cell r="N788">
            <v>65.509839999999997</v>
          </cell>
          <cell r="O788">
            <v>66.624860000000012</v>
          </cell>
          <cell r="P788">
            <v>69.412179999999992</v>
          </cell>
          <cell r="Q788">
            <v>71.750579999999999</v>
          </cell>
          <cell r="R788">
            <v>74.542659999999998</v>
          </cell>
        </row>
        <row r="789">
          <cell r="B789" t="str">
            <v>Lyme - IgM, pesquisa e/ou dosagem</v>
          </cell>
          <cell r="C789">
            <v>0.1</v>
          </cell>
          <cell r="D789" t="str">
            <v>1A</v>
          </cell>
          <cell r="E789" t="str">
            <v>3,294</v>
          </cell>
          <cell r="F789">
            <v>38.680999999999997</v>
          </cell>
          <cell r="G789">
            <v>40.577999999999996</v>
          </cell>
          <cell r="H789">
            <v>42.834980000000002</v>
          </cell>
          <cell r="I789">
            <v>45.877580000000002</v>
          </cell>
          <cell r="J789">
            <v>48.489020000000004</v>
          </cell>
          <cell r="K789">
            <v>51.263100000000001</v>
          </cell>
          <cell r="L789">
            <v>54.647099999999995</v>
          </cell>
          <cell r="M789">
            <v>60.027559999999994</v>
          </cell>
          <cell r="N789">
            <v>65.509839999999997</v>
          </cell>
          <cell r="O789">
            <v>66.624860000000012</v>
          </cell>
          <cell r="P789">
            <v>69.412179999999992</v>
          </cell>
          <cell r="Q789">
            <v>71.750579999999999</v>
          </cell>
          <cell r="R789">
            <v>74.542659999999998</v>
          </cell>
        </row>
        <row r="790">
          <cell r="B790" t="str">
            <v>Lyme por Western Blot</v>
          </cell>
          <cell r="C790">
            <v>0.5</v>
          </cell>
          <cell r="D790" t="str">
            <v>1A</v>
          </cell>
          <cell r="E790">
            <v>58.838999999999999</v>
          </cell>
          <cell r="F790">
            <v>680.64850000000001</v>
          </cell>
          <cell r="G790">
            <v>711.31799999999998</v>
          </cell>
          <cell r="H790">
            <v>750.99013000000002</v>
          </cell>
          <cell r="I790">
            <v>804.33523000000002</v>
          </cell>
          <cell r="J790">
            <v>849.59286999999995</v>
          </cell>
          <cell r="K790">
            <v>898.20584999999994</v>
          </cell>
          <cell r="L790">
            <v>957.49484999999993</v>
          </cell>
          <cell r="M790">
            <v>1051.76386</v>
          </cell>
          <cell r="N790">
            <v>1147.81304</v>
          </cell>
          <cell r="O790">
            <v>1167.3699099999999</v>
          </cell>
          <cell r="P790">
            <v>1214.3543299999999</v>
          </cell>
          <cell r="Q790">
            <v>1251.4677300000001</v>
          </cell>
          <cell r="R790">
            <v>1300.1707099999999</v>
          </cell>
        </row>
        <row r="791">
          <cell r="B791" t="str">
            <v>Macroprolactina, dosagem</v>
          </cell>
          <cell r="C791">
            <v>0.1</v>
          </cell>
          <cell r="D791" t="str">
            <v>1A</v>
          </cell>
          <cell r="E791" t="str">
            <v>6,930</v>
          </cell>
          <cell r="F791">
            <v>80.49499999999999</v>
          </cell>
          <cell r="G791">
            <v>84.21</v>
          </cell>
          <cell r="H791">
            <v>88.903099999999995</v>
          </cell>
          <cell r="I791">
            <v>95.218099999999993</v>
          </cell>
          <cell r="J791">
            <v>100.5929</v>
          </cell>
          <cell r="K791">
            <v>106.34849999999999</v>
          </cell>
          <cell r="L791">
            <v>113.36849999999998</v>
          </cell>
          <cell r="M791">
            <v>124.53019999999998</v>
          </cell>
          <cell r="N791">
            <v>135.90279999999998</v>
          </cell>
          <cell r="O791">
            <v>138.21770000000001</v>
          </cell>
          <cell r="P791">
            <v>143.84109999999998</v>
          </cell>
          <cell r="Q791">
            <v>148.36109999999999</v>
          </cell>
          <cell r="R791">
            <v>154.13470000000001</v>
          </cell>
        </row>
        <row r="792">
          <cell r="B792" t="str">
            <v>Magnésio, dosagem</v>
          </cell>
          <cell r="C792">
            <v>0.01</v>
          </cell>
          <cell r="D792" t="str">
            <v>1A</v>
          </cell>
          <cell r="E792" t="str">
            <v>0,387</v>
          </cell>
          <cell r="F792">
            <v>4.5305</v>
          </cell>
          <cell r="G792">
            <v>4.7490000000000006</v>
          </cell>
          <cell r="H792">
            <v>5.0132900000000005</v>
          </cell>
          <cell r="I792">
            <v>5.3693900000000001</v>
          </cell>
          <cell r="J792">
            <v>5.6743100000000002</v>
          </cell>
          <cell r="K792">
            <v>5.9989500000000007</v>
          </cell>
          <cell r="L792">
            <v>6.3949499999999997</v>
          </cell>
          <cell r="M792">
            <v>7.0245799999999994</v>
          </cell>
          <cell r="N792">
            <v>7.6661200000000003</v>
          </cell>
          <cell r="O792">
            <v>7.7966300000000004</v>
          </cell>
          <cell r="P792">
            <v>8.1202899999999989</v>
          </cell>
          <cell r="Q792">
            <v>8.3886900000000004</v>
          </cell>
          <cell r="R792">
            <v>8.7151300000000003</v>
          </cell>
        </row>
        <row r="793">
          <cell r="B793" t="str">
            <v>Malária - IgG, pesquisa e/ou dosagem</v>
          </cell>
          <cell r="C793">
            <v>0.04</v>
          </cell>
          <cell r="D793" t="str">
            <v>1A</v>
          </cell>
          <cell r="E793" t="str">
            <v>1,800</v>
          </cell>
          <cell r="F793">
            <v>21.02</v>
          </cell>
          <cell r="G793">
            <v>22.020000000000003</v>
          </cell>
          <cell r="H793">
            <v>23.246000000000002</v>
          </cell>
          <cell r="I793">
            <v>24.897200000000002</v>
          </cell>
          <cell r="J793">
            <v>26.308399999999999</v>
          </cell>
          <cell r="K793">
            <v>27.813600000000001</v>
          </cell>
          <cell r="L793">
            <v>29.649599999999996</v>
          </cell>
          <cell r="M793">
            <v>32.568799999999996</v>
          </cell>
          <cell r="N793">
            <v>35.543199999999999</v>
          </cell>
          <cell r="O793">
            <v>36.148400000000002</v>
          </cell>
          <cell r="P793">
            <v>37.639599999999994</v>
          </cell>
          <cell r="Q793">
            <v>38.864400000000003</v>
          </cell>
          <cell r="R793">
            <v>40.376800000000003</v>
          </cell>
        </row>
        <row r="794">
          <cell r="B794" t="str">
            <v>Malária - IgM, pesquisa e/ou dosagem</v>
          </cell>
          <cell r="C794">
            <v>0.04</v>
          </cell>
          <cell r="D794" t="str">
            <v>1A</v>
          </cell>
          <cell r="E794" t="str">
            <v>2,187</v>
          </cell>
          <cell r="F794">
            <v>25.470499999999998</v>
          </cell>
          <cell r="G794">
            <v>26.664000000000001</v>
          </cell>
          <cell r="H794">
            <v>28.149290000000001</v>
          </cell>
          <cell r="I794">
            <v>30.148789999999998</v>
          </cell>
          <cell r="J794">
            <v>31.854109999999995</v>
          </cell>
          <cell r="K794">
            <v>33.676649999999995</v>
          </cell>
          <cell r="L794">
            <v>35.899649999999994</v>
          </cell>
          <cell r="M794">
            <v>39.434179999999998</v>
          </cell>
          <cell r="N794">
            <v>43.035519999999998</v>
          </cell>
          <cell r="O794">
            <v>43.768430000000002</v>
          </cell>
          <cell r="P794">
            <v>45.561489999999992</v>
          </cell>
          <cell r="Q794">
            <v>47.01849</v>
          </cell>
          <cell r="R794">
            <v>48.848230000000001</v>
          </cell>
        </row>
        <row r="795">
          <cell r="B795" t="str">
            <v>Maltose, teste de tolerância</v>
          </cell>
          <cell r="C795">
            <v>0.1</v>
          </cell>
          <cell r="D795" t="str">
            <v>1A</v>
          </cell>
          <cell r="E795" t="str">
            <v>2,097</v>
          </cell>
          <cell r="F795">
            <v>24.915500000000002</v>
          </cell>
          <cell r="G795">
            <v>26.214000000000002</v>
          </cell>
          <cell r="H795">
            <v>27.668990000000001</v>
          </cell>
          <cell r="I795">
            <v>29.63429</v>
          </cell>
          <cell r="J795">
            <v>31.336010000000002</v>
          </cell>
          <cell r="K795">
            <v>33.128549999999997</v>
          </cell>
          <cell r="L795">
            <v>35.315549999999995</v>
          </cell>
          <cell r="M795">
            <v>38.792779999999993</v>
          </cell>
          <cell r="N795">
            <v>42.335919999999994</v>
          </cell>
          <cell r="O795">
            <v>43.055930000000004</v>
          </cell>
          <cell r="P795">
            <v>44.909590000000001</v>
          </cell>
          <cell r="Q795">
            <v>46.529790000000006</v>
          </cell>
          <cell r="R795">
            <v>48.340330000000002</v>
          </cell>
        </row>
        <row r="796">
          <cell r="B796" t="str">
            <v>Manganês sérico, dosagem</v>
          </cell>
          <cell r="C796">
            <v>0.04</v>
          </cell>
          <cell r="D796" t="str">
            <v>1A</v>
          </cell>
          <cell r="E796">
            <v>2.86</v>
          </cell>
          <cell r="F796">
            <v>33.21</v>
          </cell>
          <cell r="G796">
            <v>34.74</v>
          </cell>
          <cell r="H796">
            <v>36.676199999999994</v>
          </cell>
          <cell r="I796">
            <v>39.281400000000005</v>
          </cell>
          <cell r="J796">
            <v>41.498199999999997</v>
          </cell>
          <cell r="K796">
            <v>43.872599999999998</v>
          </cell>
          <cell r="L796">
            <v>46.768599999999992</v>
          </cell>
          <cell r="M796">
            <v>51.373199999999997</v>
          </cell>
          <cell r="N796">
            <v>56.064799999999998</v>
          </cell>
          <cell r="O796">
            <v>57.019800000000004</v>
          </cell>
          <cell r="P796">
            <v>59.337799999999994</v>
          </cell>
          <cell r="Q796">
            <v>61.198599999999999</v>
          </cell>
          <cell r="R796">
            <v>63.580199999999998</v>
          </cell>
        </row>
        <row r="797">
          <cell r="B797" t="str">
            <v>Mantoux, IDeR</v>
          </cell>
          <cell r="C797">
            <v>0.04</v>
          </cell>
          <cell r="D797" t="str">
            <v>1A</v>
          </cell>
          <cell r="E797" t="str">
            <v>0,720</v>
          </cell>
          <cell r="F797">
            <v>8.6</v>
          </cell>
          <cell r="G797">
            <v>9.06</v>
          </cell>
          <cell r="H797">
            <v>9.5623999999999985</v>
          </cell>
          <cell r="I797">
            <v>10.2416</v>
          </cell>
          <cell r="J797">
            <v>10.832000000000001</v>
          </cell>
          <cell r="K797">
            <v>11.451599999999999</v>
          </cell>
          <cell r="L797">
            <v>12.207599999999998</v>
          </cell>
          <cell r="M797">
            <v>13.409599999999998</v>
          </cell>
          <cell r="N797">
            <v>14.634399999999999</v>
          </cell>
          <cell r="O797">
            <v>14.8832</v>
          </cell>
          <cell r="P797">
            <v>15.531999999999998</v>
          </cell>
          <cell r="Q797">
            <v>16.108799999999999</v>
          </cell>
          <cell r="R797">
            <v>16.735599999999998</v>
          </cell>
        </row>
        <row r="798">
          <cell r="B798" t="str">
            <v>Maprotilina, dosagem</v>
          </cell>
          <cell r="C798">
            <v>0.25</v>
          </cell>
          <cell r="D798" t="str">
            <v>1A</v>
          </cell>
          <cell r="E798">
            <v>21.971</v>
          </cell>
          <cell r="F798">
            <v>254.66650000000001</v>
          </cell>
          <cell r="G798">
            <v>266.27699999999999</v>
          </cell>
          <cell r="H798">
            <v>281.12257</v>
          </cell>
          <cell r="I798">
            <v>301.09147000000002</v>
          </cell>
          <cell r="J798">
            <v>318.05942999999996</v>
          </cell>
          <cell r="K798">
            <v>336.25815</v>
          </cell>
          <cell r="L798">
            <v>358.45414999999997</v>
          </cell>
          <cell r="M798">
            <v>393.74554000000001</v>
          </cell>
          <cell r="N798">
            <v>429.70356000000004</v>
          </cell>
          <cell r="O798">
            <v>437.02399000000003</v>
          </cell>
          <cell r="P798">
            <v>454.70636999999994</v>
          </cell>
          <cell r="Q798">
            <v>468.79397</v>
          </cell>
          <cell r="R798">
            <v>487.03769</v>
          </cell>
        </row>
        <row r="799">
          <cell r="B799" t="str">
            <v>Marcadores bioquímicos extras, além de BHCG, AFP e PAPP-A, para avaliação do risco fetal, por marcador, por amostra</v>
          </cell>
          <cell r="C799">
            <v>1</v>
          </cell>
          <cell r="D799" t="str">
            <v>1A</v>
          </cell>
          <cell r="E799" t="str">
            <v>9,000</v>
          </cell>
          <cell r="F799">
            <v>111.5</v>
          </cell>
          <cell r="G799">
            <v>118.5</v>
          </cell>
          <cell r="H799">
            <v>125.03</v>
          </cell>
          <cell r="I799">
            <v>133.91</v>
          </cell>
          <cell r="J799">
            <v>141.82999999999998</v>
          </cell>
          <cell r="K799">
            <v>149.94</v>
          </cell>
          <cell r="L799">
            <v>159.84</v>
          </cell>
          <cell r="M799">
            <v>175.57999999999998</v>
          </cell>
          <cell r="N799">
            <v>191.62</v>
          </cell>
          <cell r="O799">
            <v>194.87</v>
          </cell>
          <cell r="P799">
            <v>204.07</v>
          </cell>
          <cell r="Q799">
            <v>213.09</v>
          </cell>
          <cell r="R799">
            <v>221.38</v>
          </cell>
        </row>
        <row r="800">
          <cell r="B800" t="str">
            <v>Marcadores cardíacos diagnósticos</v>
          </cell>
          <cell r="C800">
            <v>0.25</v>
          </cell>
          <cell r="D800" t="str">
            <v>1A</v>
          </cell>
          <cell r="E800">
            <v>21.111000000000001</v>
          </cell>
          <cell r="F800">
            <v>244.7765</v>
          </cell>
          <cell r="G800">
            <v>255.95699999999999</v>
          </cell>
          <cell r="H800">
            <v>270.22637000000003</v>
          </cell>
          <cell r="I800">
            <v>289.42126999999999</v>
          </cell>
          <cell r="J800">
            <v>305.73562999999996</v>
          </cell>
          <cell r="K800">
            <v>323.22915</v>
          </cell>
          <cell r="L800">
            <v>344.56514999999996</v>
          </cell>
          <cell r="M800">
            <v>378.48914000000002</v>
          </cell>
          <cell r="N800">
            <v>413.05396000000002</v>
          </cell>
          <cell r="O800">
            <v>420.09059000000008</v>
          </cell>
          <cell r="P800">
            <v>437.10216999999994</v>
          </cell>
          <cell r="Q800">
            <v>450.67377000000005</v>
          </cell>
          <cell r="R800">
            <v>468.21229</v>
          </cell>
        </row>
        <row r="801">
          <cell r="B801" t="str">
            <v>Marcadores tumorais (CA 19.9, CA 125, CA 72-4, CA 15-3, etc.) cada, dosagem</v>
          </cell>
          <cell r="C801">
            <v>0.1</v>
          </cell>
          <cell r="D801" t="str">
            <v>1A</v>
          </cell>
          <cell r="E801" t="str">
            <v>3,294</v>
          </cell>
          <cell r="F801">
            <v>38.680999999999997</v>
          </cell>
          <cell r="G801">
            <v>40.577999999999996</v>
          </cell>
          <cell r="H801">
            <v>42.834980000000002</v>
          </cell>
          <cell r="I801">
            <v>45.877580000000002</v>
          </cell>
          <cell r="J801">
            <v>48.489020000000004</v>
          </cell>
          <cell r="K801">
            <v>51.263100000000001</v>
          </cell>
          <cell r="L801">
            <v>54.647099999999995</v>
          </cell>
          <cell r="M801">
            <v>60.027559999999994</v>
          </cell>
          <cell r="N801">
            <v>65.509839999999997</v>
          </cell>
          <cell r="O801">
            <v>66.624860000000012</v>
          </cell>
          <cell r="P801">
            <v>69.412179999999992</v>
          </cell>
          <cell r="Q801">
            <v>71.750579999999999</v>
          </cell>
          <cell r="R801">
            <v>74.542659999999998</v>
          </cell>
        </row>
        <row r="802">
          <cell r="B802" t="str">
            <v>Material descartável (kit) e soluções para utilização de processadora automática de sangue / auto transfusão intra-operatória</v>
          </cell>
          <cell r="C802">
            <v>0.1</v>
          </cell>
          <cell r="D802" t="str">
            <v>1A</v>
          </cell>
          <cell r="E802" t="str">
            <v>104,000</v>
          </cell>
          <cell r="F802">
            <v>1196.8</v>
          </cell>
          <cell r="G802">
            <v>1249.05</v>
          </cell>
          <cell r="H802">
            <v>1318.78</v>
          </cell>
          <cell r="I802">
            <v>1412.4580000000001</v>
          </cell>
          <cell r="J802">
            <v>1491.606</v>
          </cell>
          <cell r="K802">
            <v>1576.9590000000001</v>
          </cell>
          <cell r="L802">
            <v>1681.049</v>
          </cell>
          <cell r="M802">
            <v>1846.5519999999999</v>
          </cell>
          <cell r="N802">
            <v>2015.1780000000001</v>
          </cell>
          <cell r="O802">
            <v>2049.5260000000003</v>
          </cell>
          <cell r="P802">
            <v>2130.864</v>
          </cell>
          <cell r="Q802">
            <v>2193.6260000000002</v>
          </cell>
          <cell r="R802">
            <v>2278.9969999999998</v>
          </cell>
        </row>
        <row r="803">
          <cell r="B803" t="str">
            <v>Material descartável (kit) e soluções para utilização de processadora automática de sangue/aférese</v>
          </cell>
          <cell r="C803">
            <v>0.1</v>
          </cell>
          <cell r="D803" t="str">
            <v>1A</v>
          </cell>
          <cell r="E803" t="str">
            <v>100,000</v>
          </cell>
          <cell r="F803">
            <v>1150.8</v>
          </cell>
          <cell r="G803">
            <v>1201.05</v>
          </cell>
          <cell r="H803">
            <v>1268.0999999999999</v>
          </cell>
          <cell r="I803">
            <v>1358.1780000000001</v>
          </cell>
          <cell r="J803">
            <v>1434.2860000000001</v>
          </cell>
          <cell r="K803">
            <v>1516.3589999999999</v>
          </cell>
          <cell r="L803">
            <v>1616.4489999999998</v>
          </cell>
          <cell r="M803">
            <v>1775.5919999999999</v>
          </cell>
          <cell r="N803">
            <v>1937.7380000000001</v>
          </cell>
          <cell r="O803">
            <v>1970.7660000000003</v>
          </cell>
          <cell r="P803">
            <v>2048.9839999999999</v>
          </cell>
          <cell r="Q803">
            <v>2109.346</v>
          </cell>
          <cell r="R803">
            <v>2191.4369999999999</v>
          </cell>
        </row>
        <row r="804">
          <cell r="B804" t="str">
            <v>Material descartável contendo kit para sistema integrado de FEC e solução fotossensibilizante</v>
          </cell>
          <cell r="C804">
            <v>0.1</v>
          </cell>
          <cell r="D804" t="str">
            <v>1A</v>
          </cell>
          <cell r="E804">
            <v>759</v>
          </cell>
          <cell r="F804">
            <v>8729.2999999999993</v>
          </cell>
          <cell r="G804">
            <v>9109.0499999999993</v>
          </cell>
          <cell r="H804">
            <v>9617.630000000001</v>
          </cell>
          <cell r="I804">
            <v>10300.808000000001</v>
          </cell>
          <cell r="J804">
            <v>10877.755999999999</v>
          </cell>
          <cell r="K804">
            <v>11500.209000000001</v>
          </cell>
          <cell r="L804">
            <v>12259.298999999999</v>
          </cell>
          <cell r="M804">
            <v>13466.251999999999</v>
          </cell>
          <cell r="N804">
            <v>14695.977999999999</v>
          </cell>
          <cell r="O804">
            <v>14946.476000000001</v>
          </cell>
          <cell r="P804">
            <v>15538.714</v>
          </cell>
          <cell r="Q804">
            <v>15994.476000000001</v>
          </cell>
          <cell r="R804">
            <v>16616.947000000004</v>
          </cell>
        </row>
        <row r="805">
          <cell r="B805" t="str">
            <v>Maturidade pulmonar fetal</v>
          </cell>
          <cell r="C805">
            <v>0.1</v>
          </cell>
          <cell r="D805" t="str">
            <v>1A</v>
          </cell>
          <cell r="E805" t="str">
            <v>3,267</v>
          </cell>
          <cell r="F805">
            <v>38.370499999999993</v>
          </cell>
          <cell r="G805">
            <v>40.253999999999998</v>
          </cell>
          <cell r="H805">
            <v>42.492890000000003</v>
          </cell>
          <cell r="I805">
            <v>45.511189999999999</v>
          </cell>
          <cell r="J805">
            <v>48.102110000000003</v>
          </cell>
          <cell r="K805">
            <v>50.854050000000001</v>
          </cell>
          <cell r="L805">
            <v>54.211049999999993</v>
          </cell>
          <cell r="M805">
            <v>59.548579999999994</v>
          </cell>
          <cell r="N805">
            <v>64.987120000000004</v>
          </cell>
          <cell r="O805">
            <v>66.093230000000005</v>
          </cell>
          <cell r="P805">
            <v>68.859489999999994</v>
          </cell>
          <cell r="Q805">
            <v>71.181690000000003</v>
          </cell>
          <cell r="R805">
            <v>73.951629999999994</v>
          </cell>
        </row>
        <row r="806">
          <cell r="B806" t="str">
            <v>MCA (antígeno cárcino-mamário), pesquisa e/ou dosagem</v>
          </cell>
          <cell r="C806">
            <v>0.1</v>
          </cell>
          <cell r="D806" t="str">
            <v>1A</v>
          </cell>
          <cell r="E806" t="str">
            <v>3,294</v>
          </cell>
          <cell r="F806">
            <v>38.680999999999997</v>
          </cell>
          <cell r="G806">
            <v>40.577999999999996</v>
          </cell>
          <cell r="H806">
            <v>42.834980000000002</v>
          </cell>
          <cell r="I806">
            <v>45.877580000000002</v>
          </cell>
          <cell r="J806">
            <v>48.489020000000004</v>
          </cell>
          <cell r="K806">
            <v>51.263100000000001</v>
          </cell>
          <cell r="L806">
            <v>54.647099999999995</v>
          </cell>
          <cell r="M806">
            <v>60.027559999999994</v>
          </cell>
          <cell r="N806">
            <v>65.509839999999997</v>
          </cell>
          <cell r="O806">
            <v>66.624860000000012</v>
          </cell>
          <cell r="P806">
            <v>69.412179999999992</v>
          </cell>
          <cell r="Q806">
            <v>71.750579999999999</v>
          </cell>
          <cell r="R806">
            <v>74.542659999999998</v>
          </cell>
        </row>
        <row r="807">
          <cell r="B807" t="str">
            <v>Medula óssea, aspiração para mielograma ou microbiológico</v>
          </cell>
          <cell r="C807">
            <v>1</v>
          </cell>
          <cell r="D807" t="str">
            <v>1A</v>
          </cell>
          <cell r="E807" t="str">
            <v>8,270</v>
          </cell>
          <cell r="F807">
            <v>103.10499999999999</v>
          </cell>
          <cell r="G807">
            <v>109.74</v>
          </cell>
          <cell r="H807">
            <v>115.78089999999999</v>
          </cell>
          <cell r="I807">
            <v>124.0039</v>
          </cell>
          <cell r="J807">
            <v>131.3691</v>
          </cell>
          <cell r="K807">
            <v>138.88049999999998</v>
          </cell>
          <cell r="L807">
            <v>148.0505</v>
          </cell>
          <cell r="M807">
            <v>162.62979999999996</v>
          </cell>
          <cell r="N807">
            <v>177.48719999999997</v>
          </cell>
          <cell r="O807">
            <v>180.49629999999999</v>
          </cell>
          <cell r="P807">
            <v>189.12689999999998</v>
          </cell>
          <cell r="Q807">
            <v>197.7089</v>
          </cell>
          <cell r="R807">
            <v>205.40029999999999</v>
          </cell>
        </row>
        <row r="808">
          <cell r="B808" t="str">
            <v>Melanina, pesquisa na urina</v>
          </cell>
          <cell r="C808">
            <v>0.01</v>
          </cell>
          <cell r="D808" t="str">
            <v>1A</v>
          </cell>
          <cell r="E808" t="str">
            <v>0,603</v>
          </cell>
          <cell r="F808">
            <v>7.0145</v>
          </cell>
          <cell r="G808">
            <v>7.3410000000000002</v>
          </cell>
          <cell r="H808">
            <v>7.7500099999999996</v>
          </cell>
          <cell r="I808">
            <v>8.3005100000000009</v>
          </cell>
          <cell r="J808">
            <v>8.7695900000000009</v>
          </cell>
          <cell r="K808">
            <v>9.27135</v>
          </cell>
          <cell r="L808">
            <v>9.8833499999999983</v>
          </cell>
          <cell r="M808">
            <v>10.856419999999998</v>
          </cell>
          <cell r="N808">
            <v>11.84788</v>
          </cell>
          <cell r="O808">
            <v>12.049670000000001</v>
          </cell>
          <cell r="P808">
            <v>12.541809999999998</v>
          </cell>
          <cell r="Q808">
            <v>12.93981</v>
          </cell>
          <cell r="R808">
            <v>13.44337</v>
          </cell>
        </row>
        <row r="809">
          <cell r="B809" t="str">
            <v>Meta-hemoglobina (para anilina nitrobenzeno), pesquisa</v>
          </cell>
          <cell r="C809">
            <v>0.04</v>
          </cell>
          <cell r="D809" t="str">
            <v>1A</v>
          </cell>
          <cell r="E809" t="str">
            <v>0,900</v>
          </cell>
          <cell r="F809">
            <v>10.67</v>
          </cell>
          <cell r="G809">
            <v>11.22</v>
          </cell>
          <cell r="H809">
            <v>11.843</v>
          </cell>
          <cell r="I809">
            <v>12.684200000000001</v>
          </cell>
          <cell r="J809">
            <v>13.4114</v>
          </cell>
          <cell r="K809">
            <v>14.178599999999999</v>
          </cell>
          <cell r="L809">
            <v>15.114599999999998</v>
          </cell>
          <cell r="M809">
            <v>16.602799999999998</v>
          </cell>
          <cell r="N809">
            <v>18.119199999999999</v>
          </cell>
          <cell r="O809">
            <v>18.427399999999999</v>
          </cell>
          <cell r="P809">
            <v>19.2166</v>
          </cell>
          <cell r="Q809">
            <v>19.901400000000002</v>
          </cell>
          <cell r="R809">
            <v>20.675800000000002</v>
          </cell>
        </row>
        <row r="810">
          <cell r="B810" t="str">
            <v>Meta-hemoglobina, determinação da</v>
          </cell>
          <cell r="C810">
            <v>0.01</v>
          </cell>
          <cell r="D810" t="str">
            <v>1A</v>
          </cell>
          <cell r="E810" t="str">
            <v>0,837</v>
          </cell>
          <cell r="F810">
            <v>9.7054999999999989</v>
          </cell>
          <cell r="G810">
            <v>10.149000000000001</v>
          </cell>
          <cell r="H810">
            <v>10.714789999999999</v>
          </cell>
          <cell r="I810">
            <v>11.47589</v>
          </cell>
          <cell r="J810">
            <v>12.122809999999999</v>
          </cell>
          <cell r="K810">
            <v>12.81645</v>
          </cell>
          <cell r="L810">
            <v>13.662449999999998</v>
          </cell>
          <cell r="M810">
            <v>15.007579999999999</v>
          </cell>
          <cell r="N810">
            <v>16.378119999999999</v>
          </cell>
          <cell r="O810">
            <v>16.657130000000002</v>
          </cell>
          <cell r="P810">
            <v>17.331789999999998</v>
          </cell>
          <cell r="Q810">
            <v>17.870190000000001</v>
          </cell>
          <cell r="R810">
            <v>18.565629999999999</v>
          </cell>
        </row>
        <row r="811">
          <cell r="B811" t="str">
            <v>Metais Al, As, Cd, Cr, Mn, Hg, Ni, Zn, Co, outro (s) absorção atômica (cada), pesquisa e/ou dosagem</v>
          </cell>
          <cell r="C811">
            <v>0.1</v>
          </cell>
          <cell r="D811" t="str">
            <v>1A</v>
          </cell>
          <cell r="E811" t="str">
            <v>2,727</v>
          </cell>
          <cell r="F811">
            <v>32.160499999999999</v>
          </cell>
          <cell r="G811">
            <v>33.773999999999994</v>
          </cell>
          <cell r="H811">
            <v>35.651089999999996</v>
          </cell>
          <cell r="I811">
            <v>38.183389999999996</v>
          </cell>
          <cell r="J811">
            <v>40.363909999999997</v>
          </cell>
          <cell r="K811">
            <v>42.673050000000003</v>
          </cell>
          <cell r="L811">
            <v>45.490049999999989</v>
          </cell>
          <cell r="M811">
            <v>49.968979999999995</v>
          </cell>
          <cell r="N811">
            <v>54.532719999999998</v>
          </cell>
          <cell r="O811">
            <v>55.460630000000002</v>
          </cell>
          <cell r="P811">
            <v>57.805689999999998</v>
          </cell>
          <cell r="Q811">
            <v>59.803889999999996</v>
          </cell>
          <cell r="R811">
            <v>62.131029999999996</v>
          </cell>
        </row>
        <row r="812">
          <cell r="B812" t="str">
            <v>Metanefrinas urinária após clonidina</v>
          </cell>
          <cell r="C812">
            <v>0.04</v>
          </cell>
          <cell r="D812" t="str">
            <v>1A</v>
          </cell>
          <cell r="E812">
            <v>6.0259999999999998</v>
          </cell>
          <cell r="F812">
            <v>69.618999999999986</v>
          </cell>
          <cell r="G812">
            <v>72.731999999999999</v>
          </cell>
          <cell r="H812">
            <v>76.789419999999993</v>
          </cell>
          <cell r="I812">
            <v>82.244019999999992</v>
          </cell>
          <cell r="J812">
            <v>86.866979999999998</v>
          </cell>
          <cell r="K812">
            <v>91.837499999999991</v>
          </cell>
          <cell r="L812">
            <v>97.899499999999989</v>
          </cell>
          <cell r="M812">
            <v>107.53803999999998</v>
          </cell>
          <cell r="N812">
            <v>117.35856</v>
          </cell>
          <cell r="O812">
            <v>119.35834000000001</v>
          </cell>
          <cell r="P812">
            <v>124.14581999999999</v>
          </cell>
          <cell r="Q812">
            <v>127.90622</v>
          </cell>
          <cell r="R812">
            <v>132.88394</v>
          </cell>
        </row>
        <row r="813">
          <cell r="B813" t="str">
            <v>Metanefrinas urinárias, dosagem</v>
          </cell>
          <cell r="C813">
            <v>0.1</v>
          </cell>
          <cell r="D813" t="str">
            <v>1A</v>
          </cell>
          <cell r="E813" t="str">
            <v>3,267</v>
          </cell>
          <cell r="F813">
            <v>38.370499999999993</v>
          </cell>
          <cell r="G813">
            <v>40.253999999999998</v>
          </cell>
          <cell r="H813">
            <v>42.492890000000003</v>
          </cell>
          <cell r="I813">
            <v>45.511189999999999</v>
          </cell>
          <cell r="J813">
            <v>48.102110000000003</v>
          </cell>
          <cell r="K813">
            <v>50.854050000000001</v>
          </cell>
          <cell r="L813">
            <v>54.211049999999993</v>
          </cell>
          <cell r="M813">
            <v>59.548579999999994</v>
          </cell>
          <cell r="N813">
            <v>64.987120000000004</v>
          </cell>
          <cell r="O813">
            <v>66.093230000000005</v>
          </cell>
          <cell r="P813">
            <v>68.859489999999994</v>
          </cell>
          <cell r="Q813">
            <v>71.181690000000003</v>
          </cell>
          <cell r="R813">
            <v>73.951629999999994</v>
          </cell>
        </row>
        <row r="814">
          <cell r="B814" t="str">
            <v>Metanol, pesquisa e/ou dosagem</v>
          </cell>
          <cell r="C814">
            <v>0.1</v>
          </cell>
          <cell r="D814" t="str">
            <v>1A</v>
          </cell>
          <cell r="E814" t="str">
            <v>1,647</v>
          </cell>
          <cell r="F814">
            <v>19.740500000000001</v>
          </cell>
          <cell r="G814">
            <v>20.814</v>
          </cell>
          <cell r="H814">
            <v>21.967490000000002</v>
          </cell>
          <cell r="I814">
            <v>23.527790000000003</v>
          </cell>
          <cell r="J814">
            <v>24.887510000000002</v>
          </cell>
          <cell r="K814">
            <v>26.311050000000002</v>
          </cell>
          <cell r="L814">
            <v>28.04805</v>
          </cell>
          <cell r="M814">
            <v>30.809779999999996</v>
          </cell>
          <cell r="N814">
            <v>33.623919999999998</v>
          </cell>
          <cell r="O814">
            <v>34.195430000000002</v>
          </cell>
          <cell r="P814">
            <v>35.698090000000001</v>
          </cell>
          <cell r="Q814">
            <v>37.048289999999994</v>
          </cell>
          <cell r="R814">
            <v>38.489829999999998</v>
          </cell>
        </row>
        <row r="815">
          <cell r="B815" t="str">
            <v>Metil Etil Cetona, pesquisa e/ou dosagem</v>
          </cell>
          <cell r="C815">
            <v>0.1</v>
          </cell>
          <cell r="D815" t="str">
            <v>1A</v>
          </cell>
          <cell r="E815" t="str">
            <v>2,727</v>
          </cell>
          <cell r="F815">
            <v>32.160499999999999</v>
          </cell>
          <cell r="G815">
            <v>33.773999999999994</v>
          </cell>
          <cell r="H815">
            <v>35.651089999999996</v>
          </cell>
          <cell r="I815">
            <v>38.183389999999996</v>
          </cell>
          <cell r="J815">
            <v>40.363909999999997</v>
          </cell>
          <cell r="K815">
            <v>42.673050000000003</v>
          </cell>
          <cell r="L815">
            <v>45.490049999999989</v>
          </cell>
          <cell r="M815">
            <v>49.968979999999995</v>
          </cell>
          <cell r="N815">
            <v>54.532719999999998</v>
          </cell>
          <cell r="O815">
            <v>55.460630000000002</v>
          </cell>
          <cell r="P815">
            <v>57.805689999999998</v>
          </cell>
          <cell r="Q815">
            <v>59.803889999999996</v>
          </cell>
          <cell r="R815">
            <v>62.131029999999996</v>
          </cell>
        </row>
        <row r="816">
          <cell r="B816" t="str">
            <v>Micoplasma pneumoniae - IgG, pesquisa</v>
          </cell>
          <cell r="C816">
            <v>0.1</v>
          </cell>
          <cell r="D816" t="str">
            <v>1A</v>
          </cell>
          <cell r="E816" t="str">
            <v>4,050</v>
          </cell>
          <cell r="F816">
            <v>47.374999999999993</v>
          </cell>
          <cell r="G816">
            <v>49.649999999999991</v>
          </cell>
          <cell r="H816">
            <v>52.413499999999999</v>
          </cell>
          <cell r="I816">
            <v>56.136499999999998</v>
          </cell>
          <cell r="J816">
            <v>59.322499999999998</v>
          </cell>
          <cell r="K816">
            <v>62.716500000000003</v>
          </cell>
          <cell r="L816">
            <v>66.856499999999983</v>
          </cell>
          <cell r="M816">
            <v>73.438999999999993</v>
          </cell>
          <cell r="N816">
            <v>80.146000000000001</v>
          </cell>
          <cell r="O816">
            <v>81.510500000000008</v>
          </cell>
          <cell r="P816">
            <v>84.887499999999989</v>
          </cell>
          <cell r="Q816">
            <v>87.679500000000004</v>
          </cell>
          <cell r="R816">
            <v>91.091499999999996</v>
          </cell>
        </row>
        <row r="817">
          <cell r="B817" t="str">
            <v>Micoplasma pneumoniae - IgM, pesquisa</v>
          </cell>
          <cell r="C817">
            <v>0.25</v>
          </cell>
          <cell r="D817" t="str">
            <v>1A</v>
          </cell>
          <cell r="E817" t="str">
            <v>4,797</v>
          </cell>
          <cell r="F817">
            <v>57.165499999999994</v>
          </cell>
          <cell r="G817">
            <v>60.188999999999993</v>
          </cell>
          <cell r="H817">
            <v>63.527989999999996</v>
          </cell>
          <cell r="I817">
            <v>68.040289999999985</v>
          </cell>
          <cell r="J817">
            <v>71.956010000000006</v>
          </cell>
          <cell r="K817">
            <v>76.07204999999999</v>
          </cell>
          <cell r="L817">
            <v>81.094049999999996</v>
          </cell>
          <cell r="M817">
            <v>89.078779999999995</v>
          </cell>
          <cell r="N817">
            <v>97.214919999999992</v>
          </cell>
          <cell r="O817">
            <v>98.867930000000001</v>
          </cell>
          <cell r="P817">
            <v>103.15458999999998</v>
          </cell>
          <cell r="Q817">
            <v>106.93778999999999</v>
          </cell>
          <cell r="R817">
            <v>111.09882999999999</v>
          </cell>
        </row>
        <row r="818">
          <cell r="B818" t="str">
            <v>Microalbuminúriam, dosagem</v>
          </cell>
          <cell r="C818">
            <v>0.1</v>
          </cell>
          <cell r="D818" t="str">
            <v>1A</v>
          </cell>
          <cell r="E818" t="str">
            <v>1,764</v>
          </cell>
          <cell r="F818">
            <v>21.086000000000002</v>
          </cell>
          <cell r="G818">
            <v>22.218</v>
          </cell>
          <cell r="H818">
            <v>23.44988</v>
          </cell>
          <cell r="I818">
            <v>25.115480000000002</v>
          </cell>
          <cell r="J818">
            <v>26.564120000000003</v>
          </cell>
          <cell r="K818">
            <v>28.083600000000004</v>
          </cell>
          <cell r="L818">
            <v>29.9376</v>
          </cell>
          <cell r="M818">
            <v>32.885359999999999</v>
          </cell>
          <cell r="N818">
            <v>35.889040000000001</v>
          </cell>
          <cell r="O818">
            <v>36.499160000000003</v>
          </cell>
          <cell r="P818">
            <v>38.09308</v>
          </cell>
          <cell r="Q818">
            <v>39.513480000000001</v>
          </cell>
          <cell r="R818">
            <v>41.050959999999996</v>
          </cell>
        </row>
        <row r="819">
          <cell r="B819" t="str">
            <v>Microesferócitos, pesquisa de</v>
          </cell>
          <cell r="C819">
            <v>0.04</v>
          </cell>
          <cell r="D819" t="str">
            <v>1A</v>
          </cell>
          <cell r="E819">
            <v>5.9640000000000004</v>
          </cell>
          <cell r="F819">
            <v>68.905999999999992</v>
          </cell>
          <cell r="G819">
            <v>71.988000000000014</v>
          </cell>
          <cell r="H819">
            <v>76.003880000000009</v>
          </cell>
          <cell r="I819">
            <v>81.402680000000004</v>
          </cell>
          <cell r="J819">
            <v>85.978520000000003</v>
          </cell>
          <cell r="K819">
            <v>90.898200000000003</v>
          </cell>
          <cell r="L819">
            <v>96.898200000000003</v>
          </cell>
          <cell r="M819">
            <v>106.43816</v>
          </cell>
          <cell r="N819">
            <v>116.15824000000001</v>
          </cell>
          <cell r="O819">
            <v>118.13756000000002</v>
          </cell>
          <cell r="P819">
            <v>122.87667999999999</v>
          </cell>
          <cell r="Q819">
            <v>126.59988000000001</v>
          </cell>
          <cell r="R819">
            <v>131.52676</v>
          </cell>
        </row>
        <row r="820">
          <cell r="B820" t="str">
            <v>Microorganismos - teste de sensibilidade a drogas MIC, por droga testada</v>
          </cell>
          <cell r="C820">
            <v>0.25</v>
          </cell>
          <cell r="D820" t="str">
            <v>1A</v>
          </cell>
          <cell r="E820" t="str">
            <v>5,697</v>
          </cell>
          <cell r="F820">
            <v>67.515500000000003</v>
          </cell>
          <cell r="G820">
            <v>70.989000000000004</v>
          </cell>
          <cell r="H820">
            <v>74.930989999999994</v>
          </cell>
          <cell r="I820">
            <v>80.253289999999993</v>
          </cell>
          <cell r="J820">
            <v>84.853010000000012</v>
          </cell>
          <cell r="K820">
            <v>89.707049999999995</v>
          </cell>
          <cell r="L820">
            <v>95.629049999999992</v>
          </cell>
          <cell r="M820">
            <v>105.04478</v>
          </cell>
          <cell r="N820">
            <v>114.63892</v>
          </cell>
          <cell r="O820">
            <v>116.58893000000002</v>
          </cell>
          <cell r="P820">
            <v>121.57758999999999</v>
          </cell>
          <cell r="Q820">
            <v>125.90079</v>
          </cell>
          <cell r="R820">
            <v>130.79982999999999</v>
          </cell>
        </row>
        <row r="821">
          <cell r="B821" t="str">
            <v>Microsporídia, pesquisa nas fezes</v>
          </cell>
          <cell r="C821">
            <v>0.04</v>
          </cell>
          <cell r="D821" t="str">
            <v>1A</v>
          </cell>
          <cell r="E821" t="str">
            <v>0,693</v>
          </cell>
          <cell r="F821">
            <v>8.2894999999999985</v>
          </cell>
          <cell r="G821">
            <v>8.7359999999999989</v>
          </cell>
          <cell r="H821">
            <v>9.2203099999999996</v>
          </cell>
          <cell r="I821">
            <v>9.8752099999999992</v>
          </cell>
          <cell r="J821">
            <v>10.445089999999999</v>
          </cell>
          <cell r="K821">
            <v>11.042549999999999</v>
          </cell>
          <cell r="L821">
            <v>11.771549999999998</v>
          </cell>
          <cell r="M821">
            <v>12.930619999999998</v>
          </cell>
          <cell r="N821">
            <v>14.111679999999998</v>
          </cell>
          <cell r="O821">
            <v>14.351570000000001</v>
          </cell>
          <cell r="P821">
            <v>14.979309999999998</v>
          </cell>
          <cell r="Q821">
            <v>15.539909999999999</v>
          </cell>
          <cell r="R821">
            <v>16.144570000000002</v>
          </cell>
        </row>
        <row r="822">
          <cell r="B822" t="str">
            <v>Midazolam, dosagem</v>
          </cell>
          <cell r="C822">
            <v>0.5</v>
          </cell>
          <cell r="D822" t="str">
            <v>1A</v>
          </cell>
          <cell r="E822">
            <v>59.322000000000003</v>
          </cell>
          <cell r="F822">
            <v>686.20299999999997</v>
          </cell>
          <cell r="G822">
            <v>717.11400000000003</v>
          </cell>
          <cell r="H822">
            <v>757.10973999999999</v>
          </cell>
          <cell r="I822">
            <v>810.88954000000001</v>
          </cell>
          <cell r="J822">
            <v>856.51426000000004</v>
          </cell>
          <cell r="K822">
            <v>905.52330000000006</v>
          </cell>
          <cell r="L822">
            <v>965.2953</v>
          </cell>
          <cell r="M822">
            <v>1060.3322800000001</v>
          </cell>
          <cell r="N822">
            <v>1157.16392</v>
          </cell>
          <cell r="O822">
            <v>1176.8801800000001</v>
          </cell>
          <cell r="P822">
            <v>1224.24134</v>
          </cell>
          <cell r="Q822">
            <v>1261.64454</v>
          </cell>
          <cell r="R822">
            <v>1310.7435800000001</v>
          </cell>
        </row>
        <row r="823">
          <cell r="B823" t="str">
            <v>Mielograma</v>
          </cell>
          <cell r="C823">
            <v>0.1</v>
          </cell>
          <cell r="D823" t="str">
            <v>1A</v>
          </cell>
          <cell r="E823" t="str">
            <v>5,004</v>
          </cell>
          <cell r="F823">
            <v>58.345999999999989</v>
          </cell>
          <cell r="G823">
            <v>61.097999999999992</v>
          </cell>
          <cell r="H823">
            <v>64.500679999999988</v>
          </cell>
          <cell r="I823">
            <v>69.082279999999997</v>
          </cell>
          <cell r="J823">
            <v>72.993319999999997</v>
          </cell>
          <cell r="K823">
            <v>77.169599999999988</v>
          </cell>
          <cell r="L823">
            <v>82.263599999999983</v>
          </cell>
          <cell r="M823">
            <v>90.362959999999987</v>
          </cell>
          <cell r="N823">
            <v>98.615439999999992</v>
          </cell>
          <cell r="O823">
            <v>100.29476</v>
          </cell>
          <cell r="P823">
            <v>104.41587999999997</v>
          </cell>
          <cell r="Q823">
            <v>107.78027999999999</v>
          </cell>
          <cell r="R823">
            <v>111.97456</v>
          </cell>
        </row>
        <row r="824">
          <cell r="B824" t="str">
            <v>Mioglobina, dosagem</v>
          </cell>
          <cell r="C824">
            <v>0.1</v>
          </cell>
          <cell r="D824" t="str">
            <v>1A</v>
          </cell>
          <cell r="E824" t="str">
            <v>3,267</v>
          </cell>
          <cell r="F824">
            <v>38.370499999999993</v>
          </cell>
          <cell r="G824">
            <v>40.253999999999998</v>
          </cell>
          <cell r="H824">
            <v>42.492890000000003</v>
          </cell>
          <cell r="I824">
            <v>45.511189999999999</v>
          </cell>
          <cell r="J824">
            <v>48.102110000000003</v>
          </cell>
          <cell r="K824">
            <v>50.854050000000001</v>
          </cell>
          <cell r="L824">
            <v>54.211049999999993</v>
          </cell>
          <cell r="M824">
            <v>59.548579999999994</v>
          </cell>
          <cell r="N824">
            <v>64.987120000000004</v>
          </cell>
          <cell r="O824">
            <v>66.093230000000005</v>
          </cell>
          <cell r="P824">
            <v>68.859489999999994</v>
          </cell>
          <cell r="Q824">
            <v>71.181690000000003</v>
          </cell>
          <cell r="R824">
            <v>73.951629999999994</v>
          </cell>
        </row>
        <row r="825">
          <cell r="B825" t="str">
            <v>Mioglobina, pesquisa na urina</v>
          </cell>
          <cell r="C825">
            <v>0.1</v>
          </cell>
          <cell r="D825" t="str">
            <v>1A</v>
          </cell>
          <cell r="E825" t="str">
            <v>3,267</v>
          </cell>
          <cell r="F825">
            <v>38.370499999999993</v>
          </cell>
          <cell r="G825">
            <v>40.253999999999998</v>
          </cell>
          <cell r="H825">
            <v>42.492890000000003</v>
          </cell>
          <cell r="I825">
            <v>45.511189999999999</v>
          </cell>
          <cell r="J825">
            <v>48.102110000000003</v>
          </cell>
          <cell r="K825">
            <v>50.854050000000001</v>
          </cell>
          <cell r="L825">
            <v>54.211049999999993</v>
          </cell>
          <cell r="M825">
            <v>59.548579999999994</v>
          </cell>
          <cell r="N825">
            <v>64.987120000000004</v>
          </cell>
          <cell r="O825">
            <v>66.093230000000005</v>
          </cell>
          <cell r="P825">
            <v>68.859489999999994</v>
          </cell>
          <cell r="Q825">
            <v>71.181690000000003</v>
          </cell>
          <cell r="R825">
            <v>73.951629999999994</v>
          </cell>
        </row>
        <row r="826">
          <cell r="B826" t="str">
            <v>Mononucleose - Epstein BARR - IgG, pesquisa e/ou dosagem</v>
          </cell>
          <cell r="C826">
            <v>0.04</v>
          </cell>
          <cell r="D826" t="str">
            <v>1A</v>
          </cell>
          <cell r="E826" t="str">
            <v>1,800</v>
          </cell>
          <cell r="F826">
            <v>21.02</v>
          </cell>
          <cell r="G826">
            <v>22.020000000000003</v>
          </cell>
          <cell r="H826">
            <v>23.246000000000002</v>
          </cell>
          <cell r="I826">
            <v>24.897200000000002</v>
          </cell>
          <cell r="J826">
            <v>26.308399999999999</v>
          </cell>
          <cell r="K826">
            <v>27.813600000000001</v>
          </cell>
          <cell r="L826">
            <v>29.649599999999996</v>
          </cell>
          <cell r="M826">
            <v>32.568799999999996</v>
          </cell>
          <cell r="N826">
            <v>35.543199999999999</v>
          </cell>
          <cell r="O826">
            <v>36.148400000000002</v>
          </cell>
          <cell r="P826">
            <v>37.639599999999994</v>
          </cell>
          <cell r="Q826">
            <v>38.864400000000003</v>
          </cell>
          <cell r="R826">
            <v>40.376800000000003</v>
          </cell>
        </row>
        <row r="827">
          <cell r="B827" t="str">
            <v>Mononucleose, anti-VCA (EBV) IgG, pesquisa e/ou dosagem</v>
          </cell>
          <cell r="C827">
            <v>0.04</v>
          </cell>
          <cell r="D827" t="str">
            <v>1A</v>
          </cell>
          <cell r="E827" t="str">
            <v>2,187</v>
          </cell>
          <cell r="F827">
            <v>25.470499999999998</v>
          </cell>
          <cell r="G827">
            <v>26.664000000000001</v>
          </cell>
          <cell r="H827">
            <v>28.149290000000001</v>
          </cell>
          <cell r="I827">
            <v>30.148789999999998</v>
          </cell>
          <cell r="J827">
            <v>31.854109999999995</v>
          </cell>
          <cell r="K827">
            <v>33.676649999999995</v>
          </cell>
          <cell r="L827">
            <v>35.899649999999994</v>
          </cell>
          <cell r="M827">
            <v>39.434179999999998</v>
          </cell>
          <cell r="N827">
            <v>43.035519999999998</v>
          </cell>
          <cell r="O827">
            <v>43.768430000000002</v>
          </cell>
          <cell r="P827">
            <v>45.561489999999992</v>
          </cell>
          <cell r="Q827">
            <v>47.01849</v>
          </cell>
          <cell r="R827">
            <v>48.848230000000001</v>
          </cell>
        </row>
        <row r="828">
          <cell r="B828" t="str">
            <v>Mononucleose, anti-VCA (EBV) IgM, pesquisa e/ou dosagem</v>
          </cell>
          <cell r="C828">
            <v>0.04</v>
          </cell>
          <cell r="D828" t="str">
            <v>1A</v>
          </cell>
          <cell r="E828" t="str">
            <v>2,484</v>
          </cell>
          <cell r="F828">
            <v>28.885999999999999</v>
          </cell>
          <cell r="G828">
            <v>30.228000000000002</v>
          </cell>
          <cell r="H828">
            <v>31.912280000000003</v>
          </cell>
          <cell r="I828">
            <v>34.179080000000006</v>
          </cell>
          <cell r="J828">
            <v>36.110120000000002</v>
          </cell>
          <cell r="K828">
            <v>38.176200000000001</v>
          </cell>
          <cell r="L828">
            <v>40.696199999999997</v>
          </cell>
          <cell r="M828">
            <v>44.702959999999997</v>
          </cell>
          <cell r="N828">
            <v>48.785440000000001</v>
          </cell>
          <cell r="O828">
            <v>49.616360000000007</v>
          </cell>
          <cell r="P828">
            <v>51.641079999999995</v>
          </cell>
          <cell r="Q828">
            <v>53.27628</v>
          </cell>
          <cell r="R828">
            <v>55.349560000000004</v>
          </cell>
        </row>
        <row r="829">
          <cell r="B829" t="str">
            <v>Mononucleose, sorologia para (Monoteste ou Paul-Bunnel), cada</v>
          </cell>
          <cell r="C829">
            <v>0.04</v>
          </cell>
          <cell r="D829" t="str">
            <v>1A</v>
          </cell>
          <cell r="E829" t="str">
            <v>1,800</v>
          </cell>
          <cell r="F829">
            <v>21.02</v>
          </cell>
          <cell r="G829">
            <v>22.020000000000003</v>
          </cell>
          <cell r="H829">
            <v>23.246000000000002</v>
          </cell>
          <cell r="I829">
            <v>24.897200000000002</v>
          </cell>
          <cell r="J829">
            <v>26.308399999999999</v>
          </cell>
          <cell r="K829">
            <v>27.813600000000001</v>
          </cell>
          <cell r="L829">
            <v>29.649599999999996</v>
          </cell>
          <cell r="M829">
            <v>32.568799999999996</v>
          </cell>
          <cell r="N829">
            <v>35.543199999999999</v>
          </cell>
          <cell r="O829">
            <v>36.148400000000002</v>
          </cell>
          <cell r="P829">
            <v>37.639599999999994</v>
          </cell>
          <cell r="Q829">
            <v>38.864400000000003</v>
          </cell>
          <cell r="R829">
            <v>40.376800000000003</v>
          </cell>
        </row>
        <row r="830">
          <cell r="B830" t="str">
            <v>Montenegro, IDeR</v>
          </cell>
          <cell r="C830">
            <v>0.04</v>
          </cell>
          <cell r="D830" t="str">
            <v>1A</v>
          </cell>
          <cell r="E830" t="str">
            <v>0,720</v>
          </cell>
          <cell r="F830">
            <v>8.6</v>
          </cell>
          <cell r="G830">
            <v>9.06</v>
          </cell>
          <cell r="H830">
            <v>9.5623999999999985</v>
          </cell>
          <cell r="I830">
            <v>10.2416</v>
          </cell>
          <cell r="J830">
            <v>10.832000000000001</v>
          </cell>
          <cell r="K830">
            <v>11.451599999999999</v>
          </cell>
          <cell r="L830">
            <v>12.207599999999998</v>
          </cell>
          <cell r="M830">
            <v>13.409599999999998</v>
          </cell>
          <cell r="N830">
            <v>14.634399999999999</v>
          </cell>
          <cell r="O830">
            <v>14.8832</v>
          </cell>
          <cell r="P830">
            <v>15.531999999999998</v>
          </cell>
          <cell r="Q830">
            <v>16.108799999999999</v>
          </cell>
          <cell r="R830">
            <v>16.735599999999998</v>
          </cell>
        </row>
        <row r="831">
          <cell r="B831" t="str">
            <v>Muco-nasal, pesquisa de eosinófilos e mastócitos</v>
          </cell>
          <cell r="C831">
            <v>0.04</v>
          </cell>
          <cell r="D831" t="str">
            <v>1C</v>
          </cell>
          <cell r="E831" t="str">
            <v>0,783</v>
          </cell>
          <cell r="F831">
            <v>9.964500000000001</v>
          </cell>
          <cell r="G831">
            <v>10.656000000000001</v>
          </cell>
          <cell r="H831">
            <v>11.24061</v>
          </cell>
          <cell r="I831">
            <v>12.03851</v>
          </cell>
          <cell r="J831">
            <v>12.763590000000001</v>
          </cell>
          <cell r="K831">
            <v>13.493650000000001</v>
          </cell>
          <cell r="L831">
            <v>14.384249999999998</v>
          </cell>
          <cell r="M831">
            <v>15.801219999999999</v>
          </cell>
          <cell r="N831">
            <v>17.244479999999999</v>
          </cell>
          <cell r="O831">
            <v>17.53687</v>
          </cell>
          <cell r="P831">
            <v>18.409209999999998</v>
          </cell>
          <cell r="Q831">
            <v>19.786210000000001</v>
          </cell>
          <cell r="R831">
            <v>20.997070000000001</v>
          </cell>
        </row>
        <row r="832">
          <cell r="B832" t="str">
            <v>Mucopolissacaridose, dosagem</v>
          </cell>
          <cell r="C832">
            <v>0.1</v>
          </cell>
          <cell r="D832" t="str">
            <v>1A</v>
          </cell>
          <cell r="E832" t="str">
            <v>1,764</v>
          </cell>
          <cell r="F832">
            <v>21.086000000000002</v>
          </cell>
          <cell r="G832">
            <v>22.218</v>
          </cell>
          <cell r="H832">
            <v>23.44988</v>
          </cell>
          <cell r="I832">
            <v>25.115480000000002</v>
          </cell>
          <cell r="J832">
            <v>26.564120000000003</v>
          </cell>
          <cell r="K832">
            <v>28.083600000000004</v>
          </cell>
          <cell r="L832">
            <v>29.9376</v>
          </cell>
          <cell r="M832">
            <v>32.885359999999999</v>
          </cell>
          <cell r="N832">
            <v>35.889040000000001</v>
          </cell>
          <cell r="O832">
            <v>36.499160000000003</v>
          </cell>
          <cell r="P832">
            <v>38.09308</v>
          </cell>
          <cell r="Q832">
            <v>39.513480000000001</v>
          </cell>
          <cell r="R832">
            <v>41.050959999999996</v>
          </cell>
        </row>
        <row r="833">
          <cell r="B833" t="str">
            <v>Mycobactéria PCR, pesquisa</v>
          </cell>
          <cell r="C833">
            <v>0.25</v>
          </cell>
          <cell r="D833" t="str">
            <v>1A</v>
          </cell>
          <cell r="E833" t="str">
            <v>10,701</v>
          </cell>
          <cell r="F833">
            <v>125.06150000000001</v>
          </cell>
          <cell r="G833">
            <v>131.03700000000001</v>
          </cell>
          <cell r="H833">
            <v>138.33167</v>
          </cell>
          <cell r="I833">
            <v>148.15756999999999</v>
          </cell>
          <cell r="J833">
            <v>156.56033000000002</v>
          </cell>
          <cell r="K833">
            <v>165.51765000000003</v>
          </cell>
          <cell r="L833">
            <v>176.44364999999999</v>
          </cell>
          <cell r="M833">
            <v>193.81573999999998</v>
          </cell>
          <cell r="N833">
            <v>211.51635999999999</v>
          </cell>
          <cell r="O833">
            <v>215.11769000000001</v>
          </cell>
          <cell r="P833">
            <v>224.00946999999999</v>
          </cell>
          <cell r="Q833">
            <v>231.33507000000003</v>
          </cell>
          <cell r="R833">
            <v>240.33739000000003</v>
          </cell>
        </row>
        <row r="834">
          <cell r="B834" t="str">
            <v>Mycobatéria, amplificação de DNA por PCR</v>
          </cell>
          <cell r="C834">
            <v>0.25</v>
          </cell>
          <cell r="D834" t="str">
            <v>1A</v>
          </cell>
          <cell r="E834">
            <v>27.689</v>
          </cell>
          <cell r="F834">
            <v>320.42349999999999</v>
          </cell>
          <cell r="G834">
            <v>334.89300000000003</v>
          </cell>
          <cell r="H834">
            <v>353.56963000000002</v>
          </cell>
          <cell r="I834">
            <v>378.68473</v>
          </cell>
          <cell r="J834">
            <v>399.99836999999997</v>
          </cell>
          <cell r="K834">
            <v>422.88585</v>
          </cell>
          <cell r="L834">
            <v>450.79984999999999</v>
          </cell>
          <cell r="M834">
            <v>495.18285999999995</v>
          </cell>
          <cell r="N834">
            <v>540.40404000000001</v>
          </cell>
          <cell r="O834">
            <v>549.61140999999998</v>
          </cell>
          <cell r="P834">
            <v>571.75382999999999</v>
          </cell>
          <cell r="Q834">
            <v>589.27223000000004</v>
          </cell>
          <cell r="R834">
            <v>612.20470999999998</v>
          </cell>
        </row>
        <row r="835">
          <cell r="B835" t="str">
            <v>N-Acetilgalactosaminidase, dosagem</v>
          </cell>
          <cell r="C835">
            <v>0.1</v>
          </cell>
          <cell r="D835" t="str">
            <v>1A</v>
          </cell>
          <cell r="E835">
            <v>11.718999999999999</v>
          </cell>
          <cell r="F835">
            <v>135.5685</v>
          </cell>
          <cell r="G835">
            <v>141.678</v>
          </cell>
          <cell r="H835">
            <v>149.57972999999998</v>
          </cell>
          <cell r="I835">
            <v>160.20482999999999</v>
          </cell>
          <cell r="J835">
            <v>169.21926999999999</v>
          </cell>
          <cell r="K835">
            <v>178.90185</v>
          </cell>
          <cell r="L835">
            <v>190.71084999999999</v>
          </cell>
          <cell r="M835">
            <v>209.48705999999999</v>
          </cell>
          <cell r="N835">
            <v>228.61783999999997</v>
          </cell>
          <cell r="O835">
            <v>232.51310999999998</v>
          </cell>
          <cell r="P835">
            <v>241.87192999999999</v>
          </cell>
          <cell r="Q835">
            <v>249.26533000000001</v>
          </cell>
          <cell r="R835">
            <v>258.96591000000001</v>
          </cell>
        </row>
        <row r="836">
          <cell r="B836" t="str">
            <v>N-Acetilglicosaminidase, dosagem</v>
          </cell>
          <cell r="C836">
            <v>0.1</v>
          </cell>
          <cell r="D836" t="str">
            <v>1A</v>
          </cell>
          <cell r="E836">
            <v>12.545</v>
          </cell>
          <cell r="F836">
            <v>145.06750000000002</v>
          </cell>
          <cell r="G836">
            <v>151.59</v>
          </cell>
          <cell r="H836">
            <v>160.04515000000001</v>
          </cell>
          <cell r="I836">
            <v>171.41364999999999</v>
          </cell>
          <cell r="J836">
            <v>181.05584999999999</v>
          </cell>
          <cell r="K836">
            <v>191.41575</v>
          </cell>
          <cell r="L836">
            <v>204.05074999999999</v>
          </cell>
          <cell r="M836">
            <v>224.1403</v>
          </cell>
          <cell r="N836">
            <v>244.60919999999999</v>
          </cell>
          <cell r="O836">
            <v>248.77705</v>
          </cell>
          <cell r="P836">
            <v>258.78014999999999</v>
          </cell>
          <cell r="Q836">
            <v>266.66915</v>
          </cell>
          <cell r="R836">
            <v>277.04705000000001</v>
          </cell>
        </row>
        <row r="837">
          <cell r="B837" t="str">
            <v>NAT/HBV - por componente hemoterápico</v>
          </cell>
          <cell r="C837">
            <v>0.1</v>
          </cell>
          <cell r="D837" t="str">
            <v>1A</v>
          </cell>
          <cell r="E837" t="str">
            <v>11,870</v>
          </cell>
          <cell r="F837">
            <v>137.30500000000001</v>
          </cell>
          <cell r="G837">
            <v>143.49</v>
          </cell>
          <cell r="H837">
            <v>151.49289999999999</v>
          </cell>
          <cell r="I837">
            <v>162.25389999999999</v>
          </cell>
          <cell r="J837">
            <v>171.38309999999998</v>
          </cell>
          <cell r="K837">
            <v>181.18950000000001</v>
          </cell>
          <cell r="L837">
            <v>193.14949999999999</v>
          </cell>
          <cell r="M837">
            <v>212.16579999999999</v>
          </cell>
          <cell r="N837">
            <v>231.54119999999998</v>
          </cell>
          <cell r="O837">
            <v>235.4863</v>
          </cell>
          <cell r="P837">
            <v>244.96289999999999</v>
          </cell>
          <cell r="Q837">
            <v>252.4469</v>
          </cell>
          <cell r="R837">
            <v>262.2713</v>
          </cell>
        </row>
        <row r="838">
          <cell r="B838" t="str">
            <v>NAT/HCV por componente hemoterápico</v>
          </cell>
          <cell r="C838">
            <v>0.1</v>
          </cell>
          <cell r="D838" t="str">
            <v>1A</v>
          </cell>
          <cell r="E838" t="str">
            <v>11,870</v>
          </cell>
          <cell r="F838">
            <v>137.30500000000001</v>
          </cell>
          <cell r="G838">
            <v>143.49</v>
          </cell>
          <cell r="H838">
            <v>151.49289999999999</v>
          </cell>
          <cell r="I838">
            <v>162.25389999999999</v>
          </cell>
          <cell r="J838">
            <v>171.38309999999998</v>
          </cell>
          <cell r="K838">
            <v>181.18950000000001</v>
          </cell>
          <cell r="L838">
            <v>193.14949999999999</v>
          </cell>
          <cell r="M838">
            <v>212.16579999999999</v>
          </cell>
          <cell r="N838">
            <v>231.54119999999998</v>
          </cell>
          <cell r="O838">
            <v>235.4863</v>
          </cell>
          <cell r="P838">
            <v>244.96289999999999</v>
          </cell>
          <cell r="Q838">
            <v>252.4469</v>
          </cell>
          <cell r="R838">
            <v>262.2713</v>
          </cell>
        </row>
        <row r="839">
          <cell r="B839" t="str">
            <v>NAT/HIV por componente hemoterápico</v>
          </cell>
          <cell r="C839">
            <v>0.1</v>
          </cell>
          <cell r="D839" t="str">
            <v>1A</v>
          </cell>
          <cell r="E839" t="str">
            <v>11,870</v>
          </cell>
          <cell r="F839">
            <v>137.30500000000001</v>
          </cell>
          <cell r="G839">
            <v>143.49</v>
          </cell>
          <cell r="H839">
            <v>151.49289999999999</v>
          </cell>
          <cell r="I839">
            <v>162.25389999999999</v>
          </cell>
          <cell r="J839">
            <v>171.38309999999998</v>
          </cell>
          <cell r="K839">
            <v>181.18950000000001</v>
          </cell>
          <cell r="L839">
            <v>193.14949999999999</v>
          </cell>
          <cell r="M839">
            <v>212.16579999999999</v>
          </cell>
          <cell r="N839">
            <v>231.54119999999998</v>
          </cell>
          <cell r="O839">
            <v>235.4863</v>
          </cell>
          <cell r="P839">
            <v>244.96289999999999</v>
          </cell>
          <cell r="Q839">
            <v>252.4469</v>
          </cell>
          <cell r="R839">
            <v>262.2713</v>
          </cell>
        </row>
        <row r="840">
          <cell r="B840" t="str">
            <v>NBT estimulado</v>
          </cell>
          <cell r="C840">
            <v>0.04</v>
          </cell>
          <cell r="D840" t="str">
            <v>1A</v>
          </cell>
          <cell r="E840" t="str">
            <v>3,267</v>
          </cell>
          <cell r="F840">
            <v>37.890499999999996</v>
          </cell>
          <cell r="G840">
            <v>39.624000000000002</v>
          </cell>
          <cell r="H840">
            <v>41.832889999999999</v>
          </cell>
          <cell r="I840">
            <v>44.804390000000005</v>
          </cell>
          <cell r="J840">
            <v>47.330510000000004</v>
          </cell>
          <cell r="K840">
            <v>50.038649999999997</v>
          </cell>
          <cell r="L840">
            <v>53.341649999999994</v>
          </cell>
          <cell r="M840">
            <v>58.593379999999996</v>
          </cell>
          <cell r="N840">
            <v>63.944319999999998</v>
          </cell>
          <cell r="O840">
            <v>65.033630000000002</v>
          </cell>
          <cell r="P840">
            <v>67.669089999999997</v>
          </cell>
          <cell r="Q840">
            <v>69.774090000000001</v>
          </cell>
          <cell r="R840">
            <v>72.489429999999999</v>
          </cell>
        </row>
        <row r="841">
          <cell r="B841" t="str">
            <v>Neurontin</v>
          </cell>
          <cell r="C841">
            <v>0.25</v>
          </cell>
          <cell r="D841" t="str">
            <v>1A</v>
          </cell>
          <cell r="E841">
            <v>23.010999999999999</v>
          </cell>
          <cell r="F841">
            <v>266.62649999999996</v>
          </cell>
          <cell r="G841">
            <v>278.75700000000001</v>
          </cell>
          <cell r="H841">
            <v>294.29937000000001</v>
          </cell>
          <cell r="I841">
            <v>315.20427000000001</v>
          </cell>
          <cell r="J841">
            <v>332.96262999999999</v>
          </cell>
          <cell r="K841">
            <v>352.01414999999997</v>
          </cell>
          <cell r="L841">
            <v>375.25014999999996</v>
          </cell>
          <cell r="M841">
            <v>412.19513999999998</v>
          </cell>
          <cell r="N841">
            <v>449.83796000000001</v>
          </cell>
          <cell r="O841">
            <v>457.50159000000002</v>
          </cell>
          <cell r="P841">
            <v>475.99516999999992</v>
          </cell>
          <cell r="Q841">
            <v>490.70677000000001</v>
          </cell>
          <cell r="R841">
            <v>509.80328999999995</v>
          </cell>
        </row>
        <row r="842">
          <cell r="B842" t="str">
            <v>Neuropatia motora, painel</v>
          </cell>
          <cell r="C842">
            <v>0.5</v>
          </cell>
          <cell r="D842" t="str">
            <v>1A</v>
          </cell>
          <cell r="E842">
            <v>40.908999999999999</v>
          </cell>
          <cell r="F842">
            <v>474.45349999999996</v>
          </cell>
          <cell r="G842">
            <v>496.15800000000002</v>
          </cell>
          <cell r="H842">
            <v>523.81702999999993</v>
          </cell>
          <cell r="I842">
            <v>561.02512999999999</v>
          </cell>
          <cell r="J842">
            <v>592.65596999999991</v>
          </cell>
          <cell r="K842">
            <v>626.56634999999994</v>
          </cell>
          <cell r="L842">
            <v>667.92534999999998</v>
          </cell>
          <cell r="M842">
            <v>733.68565999999998</v>
          </cell>
          <cell r="N842">
            <v>800.68824000000006</v>
          </cell>
          <cell r="O842">
            <v>814.32821000000013</v>
          </cell>
          <cell r="P842">
            <v>847.32722999999987</v>
          </cell>
          <cell r="Q842">
            <v>873.68263000000002</v>
          </cell>
          <cell r="R842">
            <v>907.68300999999997</v>
          </cell>
        </row>
        <row r="843">
          <cell r="B843" t="str">
            <v>Neutrófilos, pesquisa de</v>
          </cell>
          <cell r="C843">
            <v>0.01</v>
          </cell>
          <cell r="D843" t="str">
            <v>1A</v>
          </cell>
          <cell r="E843">
            <v>1.335</v>
          </cell>
          <cell r="F843">
            <v>15.432499999999999</v>
          </cell>
          <cell r="G843">
            <v>16.125</v>
          </cell>
          <cell r="H843">
            <v>17.024449999999998</v>
          </cell>
          <cell r="I843">
            <v>18.233750000000001</v>
          </cell>
          <cell r="J843">
            <v>19.259149999999998</v>
          </cell>
          <cell r="K843">
            <v>20.361149999999999</v>
          </cell>
          <cell r="L843">
            <v>21.705149999999996</v>
          </cell>
          <cell r="M843">
            <v>23.842099999999995</v>
          </cell>
          <cell r="N843">
            <v>26.019399999999997</v>
          </cell>
          <cell r="O843">
            <v>26.46275</v>
          </cell>
          <cell r="P843">
            <v>27.525849999999998</v>
          </cell>
          <cell r="Q843">
            <v>28.363050000000001</v>
          </cell>
          <cell r="R843">
            <v>29.466850000000001</v>
          </cell>
        </row>
        <row r="844">
          <cell r="B844" t="str">
            <v>Nitrogênio amoniacal, dosagem</v>
          </cell>
          <cell r="C844">
            <v>0.1</v>
          </cell>
          <cell r="D844" t="str">
            <v>1A</v>
          </cell>
          <cell r="E844" t="str">
            <v>2,097</v>
          </cell>
          <cell r="F844">
            <v>24.915500000000002</v>
          </cell>
          <cell r="G844">
            <v>26.214000000000002</v>
          </cell>
          <cell r="H844">
            <v>27.668990000000001</v>
          </cell>
          <cell r="I844">
            <v>29.63429</v>
          </cell>
          <cell r="J844">
            <v>31.336010000000002</v>
          </cell>
          <cell r="K844">
            <v>33.128549999999997</v>
          </cell>
          <cell r="L844">
            <v>35.315549999999995</v>
          </cell>
          <cell r="M844">
            <v>38.792779999999993</v>
          </cell>
          <cell r="N844">
            <v>42.335919999999994</v>
          </cell>
          <cell r="O844">
            <v>43.055930000000004</v>
          </cell>
          <cell r="P844">
            <v>44.909590000000001</v>
          </cell>
          <cell r="Q844">
            <v>46.529790000000006</v>
          </cell>
          <cell r="R844">
            <v>48.340330000000002</v>
          </cell>
        </row>
        <row r="845">
          <cell r="B845" t="str">
            <v>Nitrogênio total, dosagem</v>
          </cell>
          <cell r="C845">
            <v>0.1</v>
          </cell>
          <cell r="D845" t="str">
            <v>1A</v>
          </cell>
          <cell r="E845" t="str">
            <v>2,097</v>
          </cell>
          <cell r="F845">
            <v>24.915500000000002</v>
          </cell>
          <cell r="G845">
            <v>26.214000000000002</v>
          </cell>
          <cell r="H845">
            <v>27.668990000000001</v>
          </cell>
          <cell r="I845">
            <v>29.63429</v>
          </cell>
          <cell r="J845">
            <v>31.336010000000002</v>
          </cell>
          <cell r="K845">
            <v>33.128549999999997</v>
          </cell>
          <cell r="L845">
            <v>35.315549999999995</v>
          </cell>
          <cell r="M845">
            <v>38.792779999999993</v>
          </cell>
          <cell r="N845">
            <v>42.335919999999994</v>
          </cell>
          <cell r="O845">
            <v>43.055930000000004</v>
          </cell>
          <cell r="P845">
            <v>44.909590000000001</v>
          </cell>
          <cell r="Q845">
            <v>46.529790000000006</v>
          </cell>
          <cell r="R845">
            <v>48.340330000000002</v>
          </cell>
        </row>
        <row r="846">
          <cell r="B846" t="str">
            <v>Nonne-Apple; reação</v>
          </cell>
          <cell r="C846">
            <v>0.01</v>
          </cell>
          <cell r="D846" t="str">
            <v>1A</v>
          </cell>
          <cell r="E846" t="str">
            <v>0,514</v>
          </cell>
          <cell r="F846">
            <v>5.9910000000000005</v>
          </cell>
          <cell r="G846">
            <v>6.2730000000000006</v>
          </cell>
          <cell r="H846">
            <v>6.6223800000000006</v>
          </cell>
          <cell r="I846">
            <v>7.0927800000000003</v>
          </cell>
          <cell r="J846">
            <v>7.4942199999999994</v>
          </cell>
          <cell r="K846">
            <v>7.9230000000000009</v>
          </cell>
          <cell r="L846">
            <v>8.4459999999999997</v>
          </cell>
          <cell r="M846">
            <v>9.2775599999999994</v>
          </cell>
          <cell r="N846">
            <v>10.124840000000001</v>
          </cell>
          <cell r="O846">
            <v>10.297260000000001</v>
          </cell>
          <cell r="P846">
            <v>10.71998</v>
          </cell>
          <cell r="Q846">
            <v>11.064580000000001</v>
          </cell>
          <cell r="R846">
            <v>11.49516</v>
          </cell>
        </row>
        <row r="847">
          <cell r="B847" t="str">
            <v>N-telopeptídeo, pesquisa e/ou dosagem</v>
          </cell>
          <cell r="C847">
            <v>0.25</v>
          </cell>
          <cell r="D847" t="str">
            <v>1A</v>
          </cell>
          <cell r="E847" t="str">
            <v>6,660</v>
          </cell>
          <cell r="F847">
            <v>78.59</v>
          </cell>
          <cell r="G847">
            <v>82.545000000000002</v>
          </cell>
          <cell r="H847">
            <v>87.132199999999997</v>
          </cell>
          <cell r="I847">
            <v>93.32119999999999</v>
          </cell>
          <cell r="J847">
            <v>98.652799999999999</v>
          </cell>
          <cell r="K847">
            <v>104.29649999999999</v>
          </cell>
          <cell r="L847">
            <v>111.1815</v>
          </cell>
          <cell r="M847">
            <v>122.1284</v>
          </cell>
          <cell r="N847">
            <v>133.2826</v>
          </cell>
          <cell r="O847">
            <v>135.5504</v>
          </cell>
          <cell r="P847">
            <v>141.2902</v>
          </cell>
          <cell r="Q847">
            <v>146.19120000000001</v>
          </cell>
          <cell r="R847">
            <v>151.87990000000002</v>
          </cell>
        </row>
        <row r="848">
          <cell r="B848" t="str">
            <v>Ocitocinase, dosagem</v>
          </cell>
          <cell r="C848">
            <v>0.1</v>
          </cell>
          <cell r="D848" t="str">
            <v>1A</v>
          </cell>
          <cell r="E848" t="str">
            <v>1,764</v>
          </cell>
          <cell r="F848">
            <v>21.086000000000002</v>
          </cell>
          <cell r="G848">
            <v>22.218</v>
          </cell>
          <cell r="H848">
            <v>23.44988</v>
          </cell>
          <cell r="I848">
            <v>25.115480000000002</v>
          </cell>
          <cell r="J848">
            <v>26.564120000000003</v>
          </cell>
          <cell r="K848">
            <v>28.083600000000004</v>
          </cell>
          <cell r="L848">
            <v>29.9376</v>
          </cell>
          <cell r="M848">
            <v>32.885359999999999</v>
          </cell>
          <cell r="N848">
            <v>35.889040000000001</v>
          </cell>
          <cell r="O848">
            <v>36.499160000000003</v>
          </cell>
          <cell r="P848">
            <v>38.09308</v>
          </cell>
          <cell r="Q848">
            <v>39.513480000000001</v>
          </cell>
          <cell r="R848">
            <v>41.050959999999996</v>
          </cell>
        </row>
        <row r="849">
          <cell r="B849" t="str">
            <v>Oograma nas fezes</v>
          </cell>
          <cell r="C849">
            <v>0.01</v>
          </cell>
          <cell r="D849" t="str">
            <v>1A</v>
          </cell>
          <cell r="E849">
            <v>0.81899999999999995</v>
          </cell>
          <cell r="F849">
            <v>9.4984999999999999</v>
          </cell>
          <cell r="G849">
            <v>9.9329999999999998</v>
          </cell>
          <cell r="H849">
            <v>10.486729999999998</v>
          </cell>
          <cell r="I849">
            <v>11.231630000000001</v>
          </cell>
          <cell r="J849">
            <v>11.86487</v>
          </cell>
          <cell r="K849">
            <v>12.543749999999999</v>
          </cell>
          <cell r="L849">
            <v>13.371749999999999</v>
          </cell>
          <cell r="M849">
            <v>14.688259999999998</v>
          </cell>
          <cell r="N849">
            <v>16.029640000000001</v>
          </cell>
          <cell r="O849">
            <v>16.302710000000001</v>
          </cell>
          <cell r="P849">
            <v>16.963329999999999</v>
          </cell>
          <cell r="Q849">
            <v>17.490929999999999</v>
          </cell>
          <cell r="R849">
            <v>18.171610000000001</v>
          </cell>
        </row>
        <row r="850">
          <cell r="B850" t="str">
            <v>Operação de processadora automática de sangue em aférese</v>
          </cell>
          <cell r="C850">
            <v>1</v>
          </cell>
          <cell r="D850" t="str">
            <v>5A</v>
          </cell>
          <cell r="E850"/>
          <cell r="F850">
            <v>160</v>
          </cell>
          <cell r="G850">
            <v>213</v>
          </cell>
          <cell r="H850">
            <v>225</v>
          </cell>
          <cell r="I850">
            <v>240.91</v>
          </cell>
          <cell r="J850">
            <v>254.34</v>
          </cell>
          <cell r="K850">
            <v>268.81</v>
          </cell>
          <cell r="L850">
            <v>286.52</v>
          </cell>
          <cell r="M850">
            <v>314.89</v>
          </cell>
          <cell r="N850">
            <v>343.7</v>
          </cell>
          <cell r="O850">
            <v>349.31</v>
          </cell>
          <cell r="P850">
            <v>517.41</v>
          </cell>
          <cell r="Q850">
            <v>849.95</v>
          </cell>
          <cell r="R850">
            <v>1235.29</v>
          </cell>
        </row>
        <row r="851">
          <cell r="B851" t="str">
            <v>Operação de processadora automática de sangue em autotransfusão intra-operatória</v>
          </cell>
          <cell r="C851">
            <v>1</v>
          </cell>
          <cell r="D851" t="str">
            <v>6A</v>
          </cell>
          <cell r="E851"/>
          <cell r="F851">
            <v>200</v>
          </cell>
          <cell r="G851">
            <v>266.5</v>
          </cell>
          <cell r="H851">
            <v>281</v>
          </cell>
          <cell r="I851">
            <v>300.87</v>
          </cell>
          <cell r="J851">
            <v>317.64999999999998</v>
          </cell>
          <cell r="K851">
            <v>335.72</v>
          </cell>
          <cell r="L851">
            <v>357.84</v>
          </cell>
          <cell r="M851">
            <v>393.27</v>
          </cell>
          <cell r="N851">
            <v>429.25</v>
          </cell>
          <cell r="O851">
            <v>436.25</v>
          </cell>
          <cell r="P851">
            <v>664.61</v>
          </cell>
          <cell r="Q851">
            <v>1118.3699999999999</v>
          </cell>
          <cell r="R851">
            <v>1633.3</v>
          </cell>
        </row>
        <row r="852">
          <cell r="B852" t="str">
            <v>Operação de procssadora de sangue em fotoaférese extra corpórea (FEC)</v>
          </cell>
          <cell r="C852">
            <v>1</v>
          </cell>
          <cell r="D852" t="str">
            <v>5A</v>
          </cell>
          <cell r="E852"/>
          <cell r="F852">
            <v>160</v>
          </cell>
          <cell r="G852">
            <v>213</v>
          </cell>
          <cell r="H852">
            <v>225</v>
          </cell>
          <cell r="I852">
            <v>240.91</v>
          </cell>
          <cell r="J852">
            <v>254.34</v>
          </cell>
          <cell r="K852">
            <v>268.81</v>
          </cell>
          <cell r="L852">
            <v>286.52</v>
          </cell>
          <cell r="M852">
            <v>314.89</v>
          </cell>
          <cell r="N852">
            <v>343.7</v>
          </cell>
          <cell r="O852">
            <v>349.31</v>
          </cell>
          <cell r="P852">
            <v>517.41</v>
          </cell>
          <cell r="Q852">
            <v>849.95</v>
          </cell>
          <cell r="R852">
            <v>1235.29</v>
          </cell>
        </row>
        <row r="853">
          <cell r="B853" t="str">
            <v>Osmolalidade, determinação na urina</v>
          </cell>
          <cell r="C853">
            <v>0.01</v>
          </cell>
          <cell r="D853" t="str">
            <v>1A</v>
          </cell>
          <cell r="E853" t="str">
            <v>1,050</v>
          </cell>
          <cell r="F853">
            <v>12.155000000000001</v>
          </cell>
          <cell r="G853">
            <v>12.705000000000002</v>
          </cell>
          <cell r="H853">
            <v>13.413499999999999</v>
          </cell>
          <cell r="I853">
            <v>14.366300000000003</v>
          </cell>
          <cell r="J853">
            <v>15.1751</v>
          </cell>
          <cell r="K853">
            <v>16.043400000000002</v>
          </cell>
          <cell r="L853">
            <v>17.102399999999999</v>
          </cell>
          <cell r="M853">
            <v>18.786199999999997</v>
          </cell>
          <cell r="N853">
            <v>20.501799999999999</v>
          </cell>
          <cell r="O853">
            <v>20.851100000000002</v>
          </cell>
          <cell r="P853">
            <v>21.6919</v>
          </cell>
          <cell r="Q853">
            <v>22.3581</v>
          </cell>
          <cell r="R853">
            <v>23.228200000000001</v>
          </cell>
        </row>
        <row r="854">
          <cell r="B854" t="str">
            <v>Osmolalidade, dosagem</v>
          </cell>
          <cell r="C854">
            <v>0.01</v>
          </cell>
          <cell r="D854" t="str">
            <v>1A</v>
          </cell>
          <cell r="E854" t="str">
            <v>1,053</v>
          </cell>
          <cell r="F854">
            <v>12.189499999999999</v>
          </cell>
          <cell r="G854">
            <v>12.741</v>
          </cell>
          <cell r="H854">
            <v>13.451509999999999</v>
          </cell>
          <cell r="I854">
            <v>14.40701</v>
          </cell>
          <cell r="J854">
            <v>15.21809</v>
          </cell>
          <cell r="K854">
            <v>16.088850000000001</v>
          </cell>
          <cell r="L854">
            <v>17.150849999999998</v>
          </cell>
          <cell r="M854">
            <v>18.839419999999997</v>
          </cell>
          <cell r="N854">
            <v>20.55988</v>
          </cell>
          <cell r="O854">
            <v>20.910170000000001</v>
          </cell>
          <cell r="P854">
            <v>21.753309999999995</v>
          </cell>
          <cell r="Q854">
            <v>22.421309999999998</v>
          </cell>
          <cell r="R854">
            <v>23.293869999999998</v>
          </cell>
        </row>
        <row r="855">
          <cell r="B855" t="str">
            <v>Osteocalcina, pesquisa e/ou dosagem</v>
          </cell>
          <cell r="C855">
            <v>0.1</v>
          </cell>
          <cell r="D855" t="str">
            <v>1A</v>
          </cell>
          <cell r="E855" t="str">
            <v>5,330</v>
          </cell>
          <cell r="F855">
            <v>62.094999999999999</v>
          </cell>
          <cell r="G855">
            <v>65.010000000000005</v>
          </cell>
          <cell r="H855">
            <v>68.631099999999989</v>
          </cell>
          <cell r="I855">
            <v>73.506100000000004</v>
          </cell>
          <cell r="J855">
            <v>77.664900000000003</v>
          </cell>
          <cell r="K855">
            <v>82.108499999999992</v>
          </cell>
          <cell r="L855">
            <v>87.528499999999994</v>
          </cell>
          <cell r="M855">
            <v>96.146199999999993</v>
          </cell>
          <cell r="N855">
            <v>104.9268</v>
          </cell>
          <cell r="O855">
            <v>106.71370000000002</v>
          </cell>
          <cell r="P855">
            <v>111.08909999999999</v>
          </cell>
          <cell r="Q855">
            <v>114.6491</v>
          </cell>
          <cell r="R855">
            <v>119.11070000000001</v>
          </cell>
        </row>
        <row r="856">
          <cell r="B856" t="str">
            <v>Outros testes bioquímicos para determinação do risco fetal (cada)</v>
          </cell>
          <cell r="C856">
            <v>0.75</v>
          </cell>
          <cell r="D856" t="str">
            <v>1A</v>
          </cell>
          <cell r="E856" t="str">
            <v>6,291</v>
          </cell>
          <cell r="F856">
            <v>78.346500000000006</v>
          </cell>
          <cell r="G856">
            <v>83.367000000000004</v>
          </cell>
          <cell r="H856">
            <v>87.956969999999998</v>
          </cell>
          <cell r="I856">
            <v>94.203869999999995</v>
          </cell>
          <cell r="J856">
            <v>99.795029999999997</v>
          </cell>
          <cell r="K856">
            <v>105.50115000000001</v>
          </cell>
          <cell r="L856">
            <v>112.46715</v>
          </cell>
          <cell r="M856">
            <v>123.54234</v>
          </cell>
          <cell r="N856">
            <v>134.82876000000002</v>
          </cell>
          <cell r="O856">
            <v>137.11479</v>
          </cell>
          <cell r="P856">
            <v>143.65676999999999</v>
          </cell>
          <cell r="Q856">
            <v>150.14637000000002</v>
          </cell>
          <cell r="R856">
            <v>155.98749000000001</v>
          </cell>
        </row>
        <row r="857">
          <cell r="B857" t="str">
            <v>Oxcarbazepina, dosagem</v>
          </cell>
          <cell r="C857">
            <v>0.1</v>
          </cell>
          <cell r="D857" t="str">
            <v>1A</v>
          </cell>
          <cell r="E857" t="str">
            <v>3,267</v>
          </cell>
          <cell r="F857">
            <v>38.370499999999993</v>
          </cell>
          <cell r="G857">
            <v>40.253999999999998</v>
          </cell>
          <cell r="H857">
            <v>42.492890000000003</v>
          </cell>
          <cell r="I857">
            <v>45.511189999999999</v>
          </cell>
          <cell r="J857">
            <v>48.102110000000003</v>
          </cell>
          <cell r="K857">
            <v>50.854050000000001</v>
          </cell>
          <cell r="L857">
            <v>54.211049999999993</v>
          </cell>
          <cell r="M857">
            <v>59.548579999999994</v>
          </cell>
          <cell r="N857">
            <v>64.987120000000004</v>
          </cell>
          <cell r="O857">
            <v>66.093230000000005</v>
          </cell>
          <cell r="P857">
            <v>68.859489999999994</v>
          </cell>
          <cell r="Q857">
            <v>71.181690000000003</v>
          </cell>
          <cell r="R857">
            <v>73.951629999999994</v>
          </cell>
        </row>
        <row r="858">
          <cell r="B858" t="str">
            <v>Painel multiplex infeccioso no líquor - painel com até 25 agentes</v>
          </cell>
          <cell r="C858">
            <v>0.75</v>
          </cell>
          <cell r="D858" t="str">
            <v>1A</v>
          </cell>
          <cell r="E858">
            <v>89.652000000000001</v>
          </cell>
          <cell r="F858">
            <v>1036.998</v>
          </cell>
          <cell r="G858">
            <v>1083.6990000000001</v>
          </cell>
          <cell r="H858">
            <v>1144.14084</v>
          </cell>
          <cell r="I858">
            <v>1225.41264</v>
          </cell>
          <cell r="J858">
            <v>1294.35816</v>
          </cell>
          <cell r="K858">
            <v>1368.4203000000002</v>
          </cell>
          <cell r="L858">
            <v>1458.7473</v>
          </cell>
          <cell r="M858">
            <v>1602.3664799999999</v>
          </cell>
          <cell r="N858">
            <v>1748.6977200000001</v>
          </cell>
          <cell r="O858">
            <v>1778.49288</v>
          </cell>
          <cell r="P858">
            <v>1850.0564400000001</v>
          </cell>
          <cell r="Q858">
            <v>1906.5626400000001</v>
          </cell>
          <cell r="R858">
            <v>1980.7597800000001</v>
          </cell>
        </row>
        <row r="859">
          <cell r="B859" t="str">
            <v>P-aminofenol (para anilina), pesquisa e/ou dosagem</v>
          </cell>
          <cell r="C859">
            <v>0.04</v>
          </cell>
          <cell r="D859" t="str">
            <v>1A</v>
          </cell>
          <cell r="E859" t="str">
            <v>1,647</v>
          </cell>
          <cell r="F859">
            <v>19.2605</v>
          </cell>
          <cell r="G859">
            <v>20.184000000000001</v>
          </cell>
          <cell r="H859">
            <v>21.307490000000001</v>
          </cell>
          <cell r="I859">
            <v>22.820990000000002</v>
          </cell>
          <cell r="J859">
            <v>24.11591</v>
          </cell>
          <cell r="K859">
            <v>25.495650000000001</v>
          </cell>
          <cell r="L859">
            <v>27.178649999999998</v>
          </cell>
          <cell r="M859">
            <v>29.854579999999999</v>
          </cell>
          <cell r="N859">
            <v>32.581119999999999</v>
          </cell>
          <cell r="O859">
            <v>33.135830000000006</v>
          </cell>
          <cell r="P859">
            <v>34.507689999999997</v>
          </cell>
          <cell r="Q859">
            <v>35.640689999999999</v>
          </cell>
          <cell r="R859">
            <v>37.027630000000002</v>
          </cell>
        </row>
        <row r="860">
          <cell r="B860" t="str">
            <v>Pancreozima - secretina no suco duodenal, teste</v>
          </cell>
          <cell r="C860">
            <v>0.1</v>
          </cell>
          <cell r="D860" t="str">
            <v>1A</v>
          </cell>
          <cell r="E860" t="str">
            <v>2,790</v>
          </cell>
          <cell r="F860">
            <v>32.884999999999998</v>
          </cell>
          <cell r="G860">
            <v>34.53</v>
          </cell>
          <cell r="H860">
            <v>36.449300000000001</v>
          </cell>
          <cell r="I860">
            <v>39.0383</v>
          </cell>
          <cell r="J860">
            <v>41.2667</v>
          </cell>
          <cell r="K860">
            <v>43.627500000000005</v>
          </cell>
          <cell r="L860">
            <v>46.507499999999993</v>
          </cell>
          <cell r="M860">
            <v>51.086599999999997</v>
          </cell>
          <cell r="N860">
            <v>55.752400000000002</v>
          </cell>
          <cell r="O860">
            <v>56.701100000000004</v>
          </cell>
          <cell r="P860">
            <v>59.095300000000002</v>
          </cell>
          <cell r="Q860">
            <v>61.131299999999996</v>
          </cell>
          <cell r="R860">
            <v>63.510100000000001</v>
          </cell>
        </row>
        <row r="861">
          <cell r="B861" t="str">
            <v>PAPP-A, dosagem e/ou pesquisa</v>
          </cell>
          <cell r="C861">
            <v>1</v>
          </cell>
          <cell r="D861" t="str">
            <v>1C</v>
          </cell>
          <cell r="E861" t="str">
            <v>7,434</v>
          </cell>
          <cell r="F861">
            <v>109.491</v>
          </cell>
          <cell r="G861">
            <v>120.708</v>
          </cell>
          <cell r="H861">
            <v>127.18878000000001</v>
          </cell>
          <cell r="I861">
            <v>136.20938000000001</v>
          </cell>
          <cell r="J861">
            <v>145.10921999999999</v>
          </cell>
          <cell r="K861">
            <v>153.4051</v>
          </cell>
          <cell r="L861">
            <v>163.52909999999997</v>
          </cell>
          <cell r="M861">
            <v>179.64915999999999</v>
          </cell>
          <cell r="N861">
            <v>196.06223999999997</v>
          </cell>
          <cell r="O861">
            <v>199.36546000000001</v>
          </cell>
          <cell r="P861">
            <v>211.70398</v>
          </cell>
          <cell r="Q861">
            <v>238.84438</v>
          </cell>
          <cell r="R861">
            <v>259.16025999999999</v>
          </cell>
        </row>
        <row r="862">
          <cell r="B862" t="str">
            <v>Paracoccidioides, pesquisa de</v>
          </cell>
          <cell r="C862">
            <v>0.04</v>
          </cell>
          <cell r="D862" t="str">
            <v>1A</v>
          </cell>
          <cell r="E862" t="str">
            <v>0,693</v>
          </cell>
          <cell r="F862">
            <v>8.2894999999999985</v>
          </cell>
          <cell r="G862">
            <v>8.7359999999999989</v>
          </cell>
          <cell r="H862">
            <v>9.2203099999999996</v>
          </cell>
          <cell r="I862">
            <v>9.8752099999999992</v>
          </cell>
          <cell r="J862">
            <v>10.445089999999999</v>
          </cell>
          <cell r="K862">
            <v>11.042549999999999</v>
          </cell>
          <cell r="L862">
            <v>11.771549999999998</v>
          </cell>
          <cell r="M862">
            <v>12.930619999999998</v>
          </cell>
          <cell r="N862">
            <v>14.111679999999998</v>
          </cell>
          <cell r="O862">
            <v>14.351570000000001</v>
          </cell>
          <cell r="P862">
            <v>14.979309999999998</v>
          </cell>
          <cell r="Q862">
            <v>15.539909999999999</v>
          </cell>
          <cell r="R862">
            <v>16.144570000000002</v>
          </cell>
        </row>
        <row r="863">
          <cell r="B863" t="str">
            <v>Paracoccidioidomicose, anticorpos totais / IgG, dosagem</v>
          </cell>
          <cell r="C863">
            <v>0.04</v>
          </cell>
          <cell r="D863" t="str">
            <v>1A</v>
          </cell>
          <cell r="E863" t="str">
            <v>5,624</v>
          </cell>
          <cell r="F863">
            <v>64.995999999999995</v>
          </cell>
          <cell r="G863">
            <v>67.908000000000001</v>
          </cell>
          <cell r="H863">
            <v>71.696079999999995</v>
          </cell>
          <cell r="I863">
            <v>76.788879999999992</v>
          </cell>
          <cell r="J863">
            <v>81.106319999999997</v>
          </cell>
          <cell r="K863">
            <v>85.747199999999992</v>
          </cell>
          <cell r="L863">
            <v>91.407199999999989</v>
          </cell>
          <cell r="M863">
            <v>100.40655999999998</v>
          </cell>
          <cell r="N863">
            <v>109.57583999999999</v>
          </cell>
          <cell r="O863">
            <v>111.44296</v>
          </cell>
          <cell r="P863">
            <v>115.91687999999998</v>
          </cell>
          <cell r="Q863">
            <v>119.43607999999999</v>
          </cell>
          <cell r="R863">
            <v>124.08416</v>
          </cell>
        </row>
        <row r="864">
          <cell r="B864" t="str">
            <v>Parasitológico nas fezes</v>
          </cell>
          <cell r="C864">
            <v>0.04</v>
          </cell>
          <cell r="D864" t="str">
            <v>1A</v>
          </cell>
          <cell r="E864" t="str">
            <v>0,927</v>
          </cell>
          <cell r="F864">
            <v>10.980500000000001</v>
          </cell>
          <cell r="G864">
            <v>11.544</v>
          </cell>
          <cell r="H864">
            <v>12.185090000000001</v>
          </cell>
          <cell r="I864">
            <v>13.05059</v>
          </cell>
          <cell r="J864">
            <v>13.798310000000001</v>
          </cell>
          <cell r="K864">
            <v>14.58765</v>
          </cell>
          <cell r="L864">
            <v>15.550649999999999</v>
          </cell>
          <cell r="M864">
            <v>17.081780000000002</v>
          </cell>
          <cell r="N864">
            <v>18.641919999999999</v>
          </cell>
          <cell r="O864">
            <v>18.959030000000002</v>
          </cell>
          <cell r="P864">
            <v>19.769290000000002</v>
          </cell>
          <cell r="Q864">
            <v>20.470290000000002</v>
          </cell>
          <cell r="R864">
            <v>21.266829999999999</v>
          </cell>
        </row>
        <row r="865">
          <cell r="B865" t="str">
            <v>Parasitológico, colheita múltipla com fornecimento do líquido conservante nas fezes</v>
          </cell>
          <cell r="C865">
            <v>0.04</v>
          </cell>
          <cell r="D865" t="str">
            <v>1A</v>
          </cell>
          <cell r="E865" t="str">
            <v>0,927</v>
          </cell>
          <cell r="F865">
            <v>10.980500000000001</v>
          </cell>
          <cell r="G865">
            <v>11.544</v>
          </cell>
          <cell r="H865">
            <v>12.185090000000001</v>
          </cell>
          <cell r="I865">
            <v>13.05059</v>
          </cell>
          <cell r="J865">
            <v>13.798310000000001</v>
          </cell>
          <cell r="K865">
            <v>14.58765</v>
          </cell>
          <cell r="L865">
            <v>15.550649999999999</v>
          </cell>
          <cell r="M865">
            <v>17.081780000000002</v>
          </cell>
          <cell r="N865">
            <v>18.641919999999999</v>
          </cell>
          <cell r="O865">
            <v>18.959030000000002</v>
          </cell>
          <cell r="P865">
            <v>19.769290000000002</v>
          </cell>
          <cell r="Q865">
            <v>20.470290000000002</v>
          </cell>
          <cell r="R865">
            <v>21.266829999999999</v>
          </cell>
        </row>
        <row r="866">
          <cell r="B866" t="str">
            <v>Paratormônio - PTH ou fração (cada), dosagem</v>
          </cell>
          <cell r="C866">
            <v>0.25</v>
          </cell>
          <cell r="D866" t="str">
            <v>1A</v>
          </cell>
          <cell r="E866" t="str">
            <v>6,660</v>
          </cell>
          <cell r="F866">
            <v>78.59</v>
          </cell>
          <cell r="G866">
            <v>82.545000000000002</v>
          </cell>
          <cell r="H866">
            <v>87.132199999999997</v>
          </cell>
          <cell r="I866">
            <v>93.32119999999999</v>
          </cell>
          <cell r="J866">
            <v>98.652799999999999</v>
          </cell>
          <cell r="K866">
            <v>104.29649999999999</v>
          </cell>
          <cell r="L866">
            <v>111.1815</v>
          </cell>
          <cell r="M866">
            <v>122.1284</v>
          </cell>
          <cell r="N866">
            <v>133.2826</v>
          </cell>
          <cell r="O866">
            <v>135.5504</v>
          </cell>
          <cell r="P866">
            <v>141.2902</v>
          </cell>
          <cell r="Q866">
            <v>146.19120000000001</v>
          </cell>
          <cell r="R866">
            <v>151.87990000000002</v>
          </cell>
        </row>
        <row r="867">
          <cell r="B867" t="str">
            <v>Paratormônio, proteína relacionanda, dosagem</v>
          </cell>
          <cell r="C867">
            <v>0.25</v>
          </cell>
          <cell r="D867" t="str">
            <v>1A</v>
          </cell>
          <cell r="E867">
            <v>27.689</v>
          </cell>
          <cell r="F867">
            <v>320.42349999999999</v>
          </cell>
          <cell r="G867">
            <v>334.89300000000003</v>
          </cell>
          <cell r="H867">
            <v>353.56963000000002</v>
          </cell>
          <cell r="I867">
            <v>378.68473</v>
          </cell>
          <cell r="J867">
            <v>399.99836999999997</v>
          </cell>
          <cell r="K867">
            <v>422.88585</v>
          </cell>
          <cell r="L867">
            <v>450.79984999999999</v>
          </cell>
          <cell r="M867">
            <v>495.18285999999995</v>
          </cell>
          <cell r="N867">
            <v>540.40404000000001</v>
          </cell>
          <cell r="O867">
            <v>549.61140999999998</v>
          </cell>
          <cell r="P867">
            <v>571.75382999999999</v>
          </cell>
          <cell r="Q867">
            <v>589.27223000000004</v>
          </cell>
          <cell r="R867">
            <v>612.20470999999998</v>
          </cell>
        </row>
        <row r="868">
          <cell r="B868" t="str">
            <v>Paroxetina, dosagem</v>
          </cell>
          <cell r="C868">
            <v>0.5</v>
          </cell>
          <cell r="D868" t="str">
            <v>1A</v>
          </cell>
          <cell r="E868">
            <v>45.323999999999998</v>
          </cell>
          <cell r="F868">
            <v>525.226</v>
          </cell>
          <cell r="G868">
            <v>549.13799999999992</v>
          </cell>
          <cell r="H868">
            <v>579.75508000000002</v>
          </cell>
          <cell r="I868">
            <v>620.93668000000002</v>
          </cell>
          <cell r="J868">
            <v>655.92291999999998</v>
          </cell>
          <cell r="K868">
            <v>693.45359999999994</v>
          </cell>
          <cell r="L868">
            <v>739.22759999999994</v>
          </cell>
          <cell r="M868">
            <v>812.00775999999996</v>
          </cell>
          <cell r="N868">
            <v>886.16264000000001</v>
          </cell>
          <cell r="O868">
            <v>901.25956000000008</v>
          </cell>
          <cell r="P868">
            <v>937.70227999999986</v>
          </cell>
          <cell r="Q868">
            <v>966.70668000000001</v>
          </cell>
          <cell r="R868">
            <v>1004.3273599999999</v>
          </cell>
        </row>
        <row r="869">
          <cell r="B869" t="str">
            <v>Parvovírus - IgG, IgM (cada), pesquisa</v>
          </cell>
          <cell r="C869">
            <v>0.25</v>
          </cell>
          <cell r="D869" t="str">
            <v>1A</v>
          </cell>
          <cell r="E869" t="str">
            <v>5,580</v>
          </cell>
          <cell r="F869">
            <v>66.17</v>
          </cell>
          <cell r="G869">
            <v>69.585000000000008</v>
          </cell>
          <cell r="H869">
            <v>73.448599999999999</v>
          </cell>
          <cell r="I869">
            <v>78.665599999999998</v>
          </cell>
          <cell r="J869">
            <v>83.176400000000001</v>
          </cell>
          <cell r="K869">
            <v>87.9345</v>
          </cell>
          <cell r="L869">
            <v>93.739499999999992</v>
          </cell>
          <cell r="M869">
            <v>102.9692</v>
          </cell>
          <cell r="N869">
            <v>112.3738</v>
          </cell>
          <cell r="O869">
            <v>114.28520000000002</v>
          </cell>
          <cell r="P869">
            <v>119.18259999999999</v>
          </cell>
          <cell r="Q869">
            <v>123.43559999999999</v>
          </cell>
          <cell r="R869">
            <v>128.23869999999999</v>
          </cell>
        </row>
        <row r="870">
          <cell r="B870" t="str">
            <v>Parvovírus por PCR, pesquisa</v>
          </cell>
          <cell r="C870">
            <v>0.5</v>
          </cell>
          <cell r="D870" t="str">
            <v>1A</v>
          </cell>
          <cell r="E870" t="str">
            <v>36,477</v>
          </cell>
          <cell r="F870">
            <v>423.48549999999994</v>
          </cell>
          <cell r="G870">
            <v>442.97399999999993</v>
          </cell>
          <cell r="H870">
            <v>467.66358999999994</v>
          </cell>
          <cell r="I870">
            <v>500.88288999999997</v>
          </cell>
          <cell r="J870">
            <v>529.14540999999986</v>
          </cell>
          <cell r="K870">
            <v>559.42154999999991</v>
          </cell>
          <cell r="L870">
            <v>596.34854999999993</v>
          </cell>
          <cell r="M870">
            <v>655.06197999999995</v>
          </cell>
          <cell r="N870">
            <v>714.88472000000002</v>
          </cell>
          <cell r="O870">
            <v>727.06213000000002</v>
          </cell>
          <cell r="P870">
            <v>756.6041899999999</v>
          </cell>
          <cell r="Q870">
            <v>780.30038999999999</v>
          </cell>
          <cell r="R870">
            <v>810.66652999999985</v>
          </cell>
        </row>
        <row r="871">
          <cell r="B871" t="str">
            <v>PCR em tempo real para diagnóstico de adenovírus</v>
          </cell>
          <cell r="C871">
            <v>0.25</v>
          </cell>
          <cell r="D871" t="str">
            <v>1A</v>
          </cell>
          <cell r="E871" t="str">
            <v>25,245</v>
          </cell>
          <cell r="F871">
            <v>292.3175</v>
          </cell>
          <cell r="G871">
            <v>305.565</v>
          </cell>
          <cell r="H871">
            <v>322.60415</v>
          </cell>
          <cell r="I871">
            <v>345.51965000000001</v>
          </cell>
          <cell r="J871">
            <v>364.97584999999998</v>
          </cell>
          <cell r="K871">
            <v>385.85925000000003</v>
          </cell>
          <cell r="L871">
            <v>411.32925</v>
          </cell>
          <cell r="M871">
            <v>451.8263</v>
          </cell>
          <cell r="N871">
            <v>493.08820000000003</v>
          </cell>
          <cell r="O871">
            <v>501.48905000000008</v>
          </cell>
          <cell r="P871">
            <v>521.72514999999999</v>
          </cell>
          <cell r="Q871">
            <v>537.77715000000001</v>
          </cell>
          <cell r="R871">
            <v>558.70555000000002</v>
          </cell>
        </row>
        <row r="872">
          <cell r="B872" t="str">
            <v>PCR em tempo real para diagnóstico de EBV - pós-transplante</v>
          </cell>
          <cell r="C872">
            <v>0.25</v>
          </cell>
          <cell r="D872" t="str">
            <v>1A</v>
          </cell>
          <cell r="E872" t="str">
            <v>25,245</v>
          </cell>
          <cell r="F872">
            <v>292.3175</v>
          </cell>
          <cell r="G872">
            <v>305.565</v>
          </cell>
          <cell r="H872">
            <v>322.60415</v>
          </cell>
          <cell r="I872">
            <v>345.51965000000001</v>
          </cell>
          <cell r="J872">
            <v>364.97584999999998</v>
          </cell>
          <cell r="K872">
            <v>385.85925000000003</v>
          </cell>
          <cell r="L872">
            <v>411.32925</v>
          </cell>
          <cell r="M872">
            <v>451.8263</v>
          </cell>
          <cell r="N872">
            <v>493.08820000000003</v>
          </cell>
          <cell r="O872">
            <v>501.48905000000008</v>
          </cell>
          <cell r="P872">
            <v>521.72514999999999</v>
          </cell>
          <cell r="Q872">
            <v>537.77715000000001</v>
          </cell>
          <cell r="R872">
            <v>558.70555000000002</v>
          </cell>
        </row>
        <row r="873">
          <cell r="B873" t="str">
            <v>PCR em tempo real para diagnóstico de Herpes vírus 6 - pós-transplante</v>
          </cell>
          <cell r="C873">
            <v>0.25</v>
          </cell>
          <cell r="D873" t="str">
            <v>1A</v>
          </cell>
          <cell r="E873" t="str">
            <v>25,245</v>
          </cell>
          <cell r="F873">
            <v>292.3175</v>
          </cell>
          <cell r="G873">
            <v>305.565</v>
          </cell>
          <cell r="H873">
            <v>322.60415</v>
          </cell>
          <cell r="I873">
            <v>345.51965000000001</v>
          </cell>
          <cell r="J873">
            <v>364.97584999999998</v>
          </cell>
          <cell r="K873">
            <v>385.85925000000003</v>
          </cell>
          <cell r="L873">
            <v>411.32925</v>
          </cell>
          <cell r="M873">
            <v>451.8263</v>
          </cell>
          <cell r="N873">
            <v>493.08820000000003</v>
          </cell>
          <cell r="O873">
            <v>501.48905000000008</v>
          </cell>
          <cell r="P873">
            <v>521.72514999999999</v>
          </cell>
          <cell r="Q873">
            <v>537.77715000000001</v>
          </cell>
          <cell r="R873">
            <v>558.70555000000002</v>
          </cell>
        </row>
        <row r="874">
          <cell r="B874" t="str">
            <v>PCR em tempo real para diagnóstico de Herpes vírus 8 - pós-transplante</v>
          </cell>
          <cell r="C874">
            <v>0.25</v>
          </cell>
          <cell r="D874" t="str">
            <v>1A</v>
          </cell>
          <cell r="E874" t="str">
            <v>25,245</v>
          </cell>
          <cell r="F874">
            <v>292.3175</v>
          </cell>
          <cell r="G874">
            <v>305.565</v>
          </cell>
          <cell r="H874">
            <v>322.60415</v>
          </cell>
          <cell r="I874">
            <v>345.51965000000001</v>
          </cell>
          <cell r="J874">
            <v>364.97584999999998</v>
          </cell>
          <cell r="K874">
            <v>385.85925000000003</v>
          </cell>
          <cell r="L874">
            <v>411.32925</v>
          </cell>
          <cell r="M874">
            <v>451.8263</v>
          </cell>
          <cell r="N874">
            <v>493.08820000000003</v>
          </cell>
          <cell r="O874">
            <v>501.48905000000008</v>
          </cell>
          <cell r="P874">
            <v>521.72514999999999</v>
          </cell>
          <cell r="Q874">
            <v>537.77715000000001</v>
          </cell>
          <cell r="R874">
            <v>558.70555000000002</v>
          </cell>
        </row>
        <row r="875">
          <cell r="B875" t="str">
            <v>PCR em tempo real para os vírus parainfluenza e influenza (cada)</v>
          </cell>
          <cell r="C875">
            <v>0.25</v>
          </cell>
          <cell r="D875" t="str">
            <v>1A</v>
          </cell>
          <cell r="E875" t="str">
            <v>25,245</v>
          </cell>
          <cell r="F875">
            <v>292.3175</v>
          </cell>
          <cell r="G875">
            <v>305.565</v>
          </cell>
          <cell r="H875">
            <v>322.60415</v>
          </cell>
          <cell r="I875">
            <v>345.51965000000001</v>
          </cell>
          <cell r="J875">
            <v>364.97584999999998</v>
          </cell>
          <cell r="K875">
            <v>385.85925000000003</v>
          </cell>
          <cell r="L875">
            <v>411.32925</v>
          </cell>
          <cell r="M875">
            <v>451.8263</v>
          </cell>
          <cell r="N875">
            <v>493.08820000000003</v>
          </cell>
          <cell r="O875">
            <v>501.48905000000008</v>
          </cell>
          <cell r="P875">
            <v>521.72514999999999</v>
          </cell>
          <cell r="Q875">
            <v>537.77715000000001</v>
          </cell>
          <cell r="R875">
            <v>558.70555000000002</v>
          </cell>
        </row>
        <row r="876">
          <cell r="B876" t="str">
            <v>PCR em tempo real para vírus influenza A e B</v>
          </cell>
          <cell r="C876">
            <v>1</v>
          </cell>
          <cell r="D876" t="str">
            <v>1A</v>
          </cell>
          <cell r="E876">
            <v>38.75</v>
          </cell>
          <cell r="F876">
            <v>453.625</v>
          </cell>
          <cell r="G876">
            <v>475.5</v>
          </cell>
          <cell r="H876">
            <v>501.96249999999998</v>
          </cell>
          <cell r="I876">
            <v>537.61749999999995</v>
          </cell>
          <cell r="J876">
            <v>568.14750000000004</v>
          </cell>
          <cell r="K876">
            <v>600.65250000000003</v>
          </cell>
          <cell r="L876">
            <v>640.30250000000001</v>
          </cell>
          <cell r="M876">
            <v>703.34499999999991</v>
          </cell>
          <cell r="N876">
            <v>767.57999999999993</v>
          </cell>
          <cell r="O876">
            <v>780.64750000000004</v>
          </cell>
          <cell r="P876">
            <v>813.05250000000001</v>
          </cell>
          <cell r="Q876">
            <v>839.92250000000001</v>
          </cell>
          <cell r="R876">
            <v>872.60750000000007</v>
          </cell>
        </row>
        <row r="877">
          <cell r="B877" t="str">
            <v>PCR em tempo real para vírus respiratório sincicial</v>
          </cell>
          <cell r="C877">
            <v>0.25</v>
          </cell>
          <cell r="D877" t="str">
            <v>1A</v>
          </cell>
          <cell r="E877" t="str">
            <v>25,245</v>
          </cell>
          <cell r="F877">
            <v>292.3175</v>
          </cell>
          <cell r="G877">
            <v>305.565</v>
          </cell>
          <cell r="H877">
            <v>322.60415</v>
          </cell>
          <cell r="I877">
            <v>345.51965000000001</v>
          </cell>
          <cell r="J877">
            <v>364.97584999999998</v>
          </cell>
          <cell r="K877">
            <v>385.85925000000003</v>
          </cell>
          <cell r="L877">
            <v>411.32925</v>
          </cell>
          <cell r="M877">
            <v>451.8263</v>
          </cell>
          <cell r="N877">
            <v>493.08820000000003</v>
          </cell>
          <cell r="O877">
            <v>501.48905000000008</v>
          </cell>
          <cell r="P877">
            <v>521.72514999999999</v>
          </cell>
          <cell r="Q877">
            <v>537.77715000000001</v>
          </cell>
          <cell r="R877">
            <v>558.70555000000002</v>
          </cell>
        </row>
        <row r="878">
          <cell r="B878" t="str">
            <v>PCR em tempo real para vírus sincicial respiratório</v>
          </cell>
          <cell r="C878">
            <v>1</v>
          </cell>
          <cell r="D878" t="str">
            <v>1A</v>
          </cell>
          <cell r="E878">
            <v>25.245000000000001</v>
          </cell>
          <cell r="F878">
            <v>298.3175</v>
          </cell>
          <cell r="G878">
            <v>313.44</v>
          </cell>
          <cell r="H878">
            <v>330.85415</v>
          </cell>
          <cell r="I878">
            <v>354.35464999999999</v>
          </cell>
          <cell r="J878">
            <v>374.62085000000002</v>
          </cell>
          <cell r="K878">
            <v>396.05175000000003</v>
          </cell>
          <cell r="L878">
            <v>422.19675000000001</v>
          </cell>
          <cell r="M878">
            <v>463.7663</v>
          </cell>
          <cell r="N878">
            <v>506.1232</v>
          </cell>
          <cell r="O878">
            <v>514.73405000000002</v>
          </cell>
          <cell r="P878">
            <v>536.60514999999998</v>
          </cell>
          <cell r="Q878">
            <v>555.37215000000003</v>
          </cell>
          <cell r="R878">
            <v>576.98305000000005</v>
          </cell>
        </row>
        <row r="879">
          <cell r="B879" t="str">
            <v>Pentaclorofenol, dosagem</v>
          </cell>
          <cell r="C879">
            <v>0.1</v>
          </cell>
          <cell r="D879" t="str">
            <v>1A</v>
          </cell>
          <cell r="E879">
            <v>10.148999999999999</v>
          </cell>
          <cell r="F879">
            <v>117.51349999999999</v>
          </cell>
          <cell r="G879">
            <v>122.83799999999998</v>
          </cell>
          <cell r="H879">
            <v>129.68782999999999</v>
          </cell>
          <cell r="I879">
            <v>138.89992999999998</v>
          </cell>
          <cell r="J879">
            <v>146.72117</v>
          </cell>
          <cell r="K879">
            <v>155.11635000000001</v>
          </cell>
          <cell r="L879">
            <v>165.35534999999999</v>
          </cell>
          <cell r="M879">
            <v>181.63525999999999</v>
          </cell>
          <cell r="N879">
            <v>198.22263999999998</v>
          </cell>
          <cell r="O879">
            <v>201.59980999999999</v>
          </cell>
          <cell r="P879">
            <v>209.73402999999999</v>
          </cell>
          <cell r="Q879">
            <v>216.18543</v>
          </cell>
          <cell r="R879">
            <v>224.59861000000001</v>
          </cell>
        </row>
        <row r="880">
          <cell r="B880" t="str">
            <v>Peptídeo C, dosagem</v>
          </cell>
          <cell r="C880">
            <v>0.04</v>
          </cell>
          <cell r="D880" t="str">
            <v>1A</v>
          </cell>
          <cell r="E880" t="str">
            <v>2,330</v>
          </cell>
          <cell r="F880">
            <v>27.115000000000002</v>
          </cell>
          <cell r="G880">
            <v>28.380000000000003</v>
          </cell>
          <cell r="H880">
            <v>29.961100000000002</v>
          </cell>
          <cell r="I880">
            <v>32.089300000000001</v>
          </cell>
          <cell r="J880">
            <v>33.903300000000002</v>
          </cell>
          <cell r="K880">
            <v>35.8431</v>
          </cell>
          <cell r="L880">
            <v>38.209099999999999</v>
          </cell>
          <cell r="M880">
            <v>41.970999999999997</v>
          </cell>
          <cell r="N880">
            <v>45.804000000000002</v>
          </cell>
          <cell r="O880">
            <v>46.584100000000007</v>
          </cell>
          <cell r="P880">
            <v>48.488699999999994</v>
          </cell>
          <cell r="Q880">
            <v>50.031500000000001</v>
          </cell>
          <cell r="R880">
            <v>51.978500000000004</v>
          </cell>
        </row>
        <row r="881">
          <cell r="B881" t="str">
            <v>Peptídeo natriurético BNP/PROBNP, dosagem</v>
          </cell>
          <cell r="C881">
            <v>0.1</v>
          </cell>
          <cell r="D881" t="str">
            <v>1A</v>
          </cell>
          <cell r="E881" t="str">
            <v>8,091</v>
          </cell>
          <cell r="F881">
            <v>93.846499999999992</v>
          </cell>
          <cell r="G881">
            <v>98.141999999999982</v>
          </cell>
          <cell r="H881">
            <v>103.61296999999999</v>
          </cell>
          <cell r="I881">
            <v>110.97286999999999</v>
          </cell>
          <cell r="J881">
            <v>117.23002999999999</v>
          </cell>
          <cell r="K881">
            <v>123.93764999999999</v>
          </cell>
          <cell r="L881">
            <v>132.11865</v>
          </cell>
          <cell r="M881">
            <v>145.12634</v>
          </cell>
          <cell r="N881">
            <v>158.37975999999998</v>
          </cell>
          <cell r="O881">
            <v>161.07778999999999</v>
          </cell>
          <cell r="P881">
            <v>167.60676999999998</v>
          </cell>
          <cell r="Q881">
            <v>172.82336999999998</v>
          </cell>
          <cell r="R881">
            <v>179.54899</v>
          </cell>
        </row>
        <row r="882">
          <cell r="B882" t="str">
            <v>Peptídio intestinal vasoativo, dosagem</v>
          </cell>
          <cell r="C882">
            <v>0.75</v>
          </cell>
          <cell r="D882" t="str">
            <v>1A</v>
          </cell>
          <cell r="E882" t="str">
            <v>38,961</v>
          </cell>
          <cell r="F882">
            <v>454.05149999999998</v>
          </cell>
          <cell r="G882">
            <v>475.40699999999998</v>
          </cell>
          <cell r="H882">
            <v>501.88586999999995</v>
          </cell>
          <cell r="I882">
            <v>537.53577000000007</v>
          </cell>
          <cell r="J882">
            <v>567.95612999999992</v>
          </cell>
          <cell r="K882">
            <v>600.45164999999997</v>
          </cell>
          <cell r="L882">
            <v>640.08764999999983</v>
          </cell>
          <cell r="M882">
            <v>703.10813999999993</v>
          </cell>
          <cell r="N882">
            <v>767.31995999999992</v>
          </cell>
          <cell r="O882">
            <v>780.38709000000006</v>
          </cell>
          <cell r="P882">
            <v>812.41166999999996</v>
          </cell>
          <cell r="Q882">
            <v>838.50327000000004</v>
          </cell>
          <cell r="R882">
            <v>871.13378999999998</v>
          </cell>
        </row>
        <row r="883">
          <cell r="B883" t="str">
            <v>Perfil  metabólico  para  litíase  renal: sangue (Ca, P, AU, Cr) urina: (Ca, AU, P, citr, pesq. Cistina) AMP-cíclico</v>
          </cell>
          <cell r="C883">
            <v>0.75</v>
          </cell>
          <cell r="D883" t="str">
            <v>1A</v>
          </cell>
          <cell r="E883" t="str">
            <v>6,291</v>
          </cell>
          <cell r="F883">
            <v>78.346500000000006</v>
          </cell>
          <cell r="G883">
            <v>83.367000000000004</v>
          </cell>
          <cell r="H883">
            <v>87.956969999999998</v>
          </cell>
          <cell r="I883">
            <v>94.203869999999995</v>
          </cell>
          <cell r="J883">
            <v>99.795029999999997</v>
          </cell>
          <cell r="K883">
            <v>105.50115000000001</v>
          </cell>
          <cell r="L883">
            <v>112.46715</v>
          </cell>
          <cell r="M883">
            <v>123.54234</v>
          </cell>
          <cell r="N883">
            <v>134.82876000000002</v>
          </cell>
          <cell r="O883">
            <v>137.11479</v>
          </cell>
          <cell r="P883">
            <v>143.65676999999999</v>
          </cell>
          <cell r="Q883">
            <v>150.14637000000002</v>
          </cell>
          <cell r="R883">
            <v>155.98749000000001</v>
          </cell>
        </row>
        <row r="884">
          <cell r="B884" t="str">
            <v>Perfil lipídico / lipidograma (lípidios totais, colesterol, triglicerídios e eletroforese lipoproteínas), dosagem</v>
          </cell>
          <cell r="C884">
            <v>0.1</v>
          </cell>
          <cell r="D884" t="str">
            <v>1A</v>
          </cell>
          <cell r="E884" t="str">
            <v>3,267</v>
          </cell>
          <cell r="F884">
            <v>38.370499999999993</v>
          </cell>
          <cell r="G884">
            <v>40.253999999999998</v>
          </cell>
          <cell r="H884">
            <v>42.492890000000003</v>
          </cell>
          <cell r="I884">
            <v>45.511189999999999</v>
          </cell>
          <cell r="J884">
            <v>48.102110000000003</v>
          </cell>
          <cell r="K884">
            <v>50.854050000000001</v>
          </cell>
          <cell r="L884">
            <v>54.211049999999993</v>
          </cell>
          <cell r="M884">
            <v>59.548579999999994</v>
          </cell>
          <cell r="N884">
            <v>64.987120000000004</v>
          </cell>
          <cell r="O884">
            <v>66.093230000000005</v>
          </cell>
          <cell r="P884">
            <v>68.859489999999994</v>
          </cell>
          <cell r="Q884">
            <v>71.181690000000003</v>
          </cell>
          <cell r="R884">
            <v>73.951629999999994</v>
          </cell>
        </row>
        <row r="885">
          <cell r="B885" t="str">
            <v>Perfil reumatológico (ácido úrico, eletroforese de proteínas, FAN, VHS, prova do látex P/F. R, W. Rose)</v>
          </cell>
          <cell r="C885">
            <v>0.1</v>
          </cell>
          <cell r="D885" t="str">
            <v>1A</v>
          </cell>
          <cell r="E885" t="str">
            <v>7,551</v>
          </cell>
          <cell r="F885">
            <v>87.636499999999998</v>
          </cell>
          <cell r="G885">
            <v>91.661999999999992</v>
          </cell>
          <cell r="H885">
            <v>96.771169999999998</v>
          </cell>
          <cell r="I885">
            <v>103.64507</v>
          </cell>
          <cell r="J885">
            <v>109.49183000000001</v>
          </cell>
          <cell r="K885">
            <v>115.75664999999999</v>
          </cell>
          <cell r="L885">
            <v>123.39764999999998</v>
          </cell>
          <cell r="M885">
            <v>135.54674</v>
          </cell>
          <cell r="N885">
            <v>147.92536000000001</v>
          </cell>
          <cell r="O885">
            <v>150.44519</v>
          </cell>
          <cell r="P885">
            <v>156.55297000000002</v>
          </cell>
          <cell r="Q885">
            <v>161.44557</v>
          </cell>
          <cell r="R885">
            <v>167.72839000000002</v>
          </cell>
        </row>
        <row r="886">
          <cell r="B886" t="str">
            <v>Pesquisa de adenovírus</v>
          </cell>
          <cell r="C886">
            <v>0.1</v>
          </cell>
          <cell r="D886" t="str">
            <v>1A</v>
          </cell>
          <cell r="E886">
            <v>7.3620000000000001</v>
          </cell>
          <cell r="F886">
            <v>85.462999999999994</v>
          </cell>
          <cell r="G886">
            <v>89.393999999999991</v>
          </cell>
          <cell r="H886">
            <v>94.376539999999991</v>
          </cell>
          <cell r="I886">
            <v>101.08034000000001</v>
          </cell>
          <cell r="J886">
            <v>106.78346000000001</v>
          </cell>
          <cell r="K886">
            <v>112.8933</v>
          </cell>
          <cell r="L886">
            <v>120.34529999999999</v>
          </cell>
          <cell r="M886">
            <v>132.19388000000001</v>
          </cell>
          <cell r="N886">
            <v>144.26632000000001</v>
          </cell>
          <cell r="O886">
            <v>146.72378</v>
          </cell>
          <cell r="P886">
            <v>152.68414000000001</v>
          </cell>
          <cell r="Q886">
            <v>157.46334000000002</v>
          </cell>
          <cell r="R886">
            <v>163.59118000000001</v>
          </cell>
        </row>
        <row r="887">
          <cell r="B887" t="str">
            <v>Pesquisa de anticorpos séricos antieritrocitários, anti-A e/ou anti-B - em tubo</v>
          </cell>
          <cell r="C887">
            <v>0.1</v>
          </cell>
          <cell r="D887" t="str">
            <v>1A</v>
          </cell>
          <cell r="E887">
            <v>1.2090000000000001</v>
          </cell>
          <cell r="F887">
            <v>14.703500000000002</v>
          </cell>
          <cell r="G887">
            <v>15.558000000000002</v>
          </cell>
          <cell r="H887">
            <v>16.418030000000002</v>
          </cell>
          <cell r="I887">
            <v>17.584130000000002</v>
          </cell>
          <cell r="J887">
            <v>18.610970000000002</v>
          </cell>
          <cell r="K887">
            <v>19.675350000000002</v>
          </cell>
          <cell r="L887">
            <v>20.974350000000001</v>
          </cell>
          <cell r="M887">
            <v>23.039659999999998</v>
          </cell>
          <cell r="N887">
            <v>25.14424</v>
          </cell>
          <cell r="O887">
            <v>25.571210000000001</v>
          </cell>
          <cell r="P887">
            <v>26.732230000000001</v>
          </cell>
          <cell r="Q887">
            <v>27.819630000000004</v>
          </cell>
          <cell r="R887">
            <v>28.902010000000004</v>
          </cell>
        </row>
        <row r="888">
          <cell r="B888" t="str">
            <v>Pesquisa de anticorpos séricos antieritrocitários, anti-A e/ou anti-B - gel teste</v>
          </cell>
          <cell r="C888">
            <v>0.1</v>
          </cell>
          <cell r="D888" t="str">
            <v>1A</v>
          </cell>
          <cell r="E888">
            <v>2.4700000000000002</v>
          </cell>
          <cell r="F888">
            <v>29.205000000000002</v>
          </cell>
          <cell r="G888">
            <v>30.69</v>
          </cell>
          <cell r="H888">
            <v>32.3949</v>
          </cell>
          <cell r="I888">
            <v>34.695900000000002</v>
          </cell>
          <cell r="J888">
            <v>36.681100000000008</v>
          </cell>
          <cell r="K888">
            <v>38.779500000000006</v>
          </cell>
          <cell r="L888">
            <v>41.339500000000001</v>
          </cell>
          <cell r="M888">
            <v>45.409799999999997</v>
          </cell>
          <cell r="N888">
            <v>49.557200000000002</v>
          </cell>
          <cell r="O888">
            <v>50.400300000000009</v>
          </cell>
          <cell r="P888">
            <v>52.544900000000005</v>
          </cell>
          <cell r="Q888">
            <v>54.388900000000007</v>
          </cell>
          <cell r="R888">
            <v>56.505300000000005</v>
          </cell>
        </row>
        <row r="889">
          <cell r="B889" t="str">
            <v>Pesquisa de anticorpos séricos irregulares antieritrocitários - em tubo</v>
          </cell>
          <cell r="C889">
            <v>0.1</v>
          </cell>
          <cell r="D889" t="str">
            <v>1A</v>
          </cell>
          <cell r="E889">
            <v>1.2090000000000001</v>
          </cell>
          <cell r="F889">
            <v>14.703500000000002</v>
          </cell>
          <cell r="G889">
            <v>15.558000000000002</v>
          </cell>
          <cell r="H889">
            <v>16.418030000000002</v>
          </cell>
          <cell r="I889">
            <v>17.584130000000002</v>
          </cell>
          <cell r="J889">
            <v>18.610970000000002</v>
          </cell>
          <cell r="K889">
            <v>19.675350000000002</v>
          </cell>
          <cell r="L889">
            <v>20.974350000000001</v>
          </cell>
          <cell r="M889">
            <v>23.039659999999998</v>
          </cell>
          <cell r="N889">
            <v>25.14424</v>
          </cell>
          <cell r="O889">
            <v>25.571210000000001</v>
          </cell>
          <cell r="P889">
            <v>26.732230000000001</v>
          </cell>
          <cell r="Q889">
            <v>27.819630000000004</v>
          </cell>
          <cell r="R889">
            <v>28.902010000000004</v>
          </cell>
        </row>
        <row r="890">
          <cell r="B890" t="str">
            <v>Pesquisa de anticorpos séricos irregulares antieritrocitários - gel teste</v>
          </cell>
          <cell r="C890">
            <v>0.1</v>
          </cell>
          <cell r="D890" t="str">
            <v>1A</v>
          </cell>
          <cell r="E890">
            <v>2.4700000000000002</v>
          </cell>
          <cell r="F890">
            <v>29.205000000000002</v>
          </cell>
          <cell r="G890">
            <v>30.69</v>
          </cell>
          <cell r="H890">
            <v>32.3949</v>
          </cell>
          <cell r="I890">
            <v>34.695900000000002</v>
          </cell>
          <cell r="J890">
            <v>36.681100000000008</v>
          </cell>
          <cell r="K890">
            <v>38.779500000000006</v>
          </cell>
          <cell r="L890">
            <v>41.339500000000001</v>
          </cell>
          <cell r="M890">
            <v>45.409799999999997</v>
          </cell>
          <cell r="N890">
            <v>49.557200000000002</v>
          </cell>
          <cell r="O890">
            <v>50.400300000000009</v>
          </cell>
          <cell r="P890">
            <v>52.544900000000005</v>
          </cell>
          <cell r="Q890">
            <v>54.388900000000007</v>
          </cell>
          <cell r="R890">
            <v>56.505300000000005</v>
          </cell>
        </row>
        <row r="891">
          <cell r="B891" t="str">
            <v>Pesquisa de anticorpos séricos irregulares antieritrocitários - método de eluição - em tubo</v>
          </cell>
          <cell r="C891">
            <v>0.1</v>
          </cell>
          <cell r="D891" t="str">
            <v>1A</v>
          </cell>
          <cell r="E891">
            <v>1.2090000000000001</v>
          </cell>
          <cell r="F891">
            <v>14.703500000000002</v>
          </cell>
          <cell r="G891">
            <v>15.558000000000002</v>
          </cell>
          <cell r="H891">
            <v>16.418030000000002</v>
          </cell>
          <cell r="I891">
            <v>17.584130000000002</v>
          </cell>
          <cell r="J891">
            <v>18.610970000000002</v>
          </cell>
          <cell r="K891">
            <v>19.675350000000002</v>
          </cell>
          <cell r="L891">
            <v>20.974350000000001</v>
          </cell>
          <cell r="M891">
            <v>23.039659999999998</v>
          </cell>
          <cell r="N891">
            <v>25.14424</v>
          </cell>
          <cell r="O891">
            <v>25.571210000000001</v>
          </cell>
          <cell r="P891">
            <v>26.732230000000001</v>
          </cell>
          <cell r="Q891">
            <v>27.819630000000004</v>
          </cell>
          <cell r="R891">
            <v>28.902010000000004</v>
          </cell>
        </row>
        <row r="892">
          <cell r="B892" t="str">
            <v>Pesquisa de anticorpos séricos irregulares antieritrocitários - método de eluição - gel teste</v>
          </cell>
          <cell r="C892">
            <v>0.1</v>
          </cell>
          <cell r="D892" t="str">
            <v>1A</v>
          </cell>
          <cell r="E892">
            <v>2.4700000000000002</v>
          </cell>
          <cell r="F892">
            <v>29.205000000000002</v>
          </cell>
          <cell r="G892">
            <v>30.69</v>
          </cell>
          <cell r="H892">
            <v>32.3949</v>
          </cell>
          <cell r="I892">
            <v>34.695900000000002</v>
          </cell>
          <cell r="J892">
            <v>36.681100000000008</v>
          </cell>
          <cell r="K892">
            <v>38.779500000000006</v>
          </cell>
          <cell r="L892">
            <v>41.339500000000001</v>
          </cell>
          <cell r="M892">
            <v>45.409799999999997</v>
          </cell>
          <cell r="N892">
            <v>49.557200000000002</v>
          </cell>
          <cell r="O892">
            <v>50.400300000000009</v>
          </cell>
          <cell r="P892">
            <v>52.544900000000005</v>
          </cell>
          <cell r="Q892">
            <v>54.388900000000007</v>
          </cell>
          <cell r="R892">
            <v>56.505300000000005</v>
          </cell>
        </row>
        <row r="893">
          <cell r="B893" t="str">
            <v xml:space="preserve">Pesquisa de anticorpos séricos irregulares antieritrocitários a frio - em tubo </v>
          </cell>
          <cell r="C893">
            <v>0.1</v>
          </cell>
          <cell r="D893" t="str">
            <v>1A</v>
          </cell>
          <cell r="E893">
            <v>1.2090000000000001</v>
          </cell>
          <cell r="F893">
            <v>14.703500000000002</v>
          </cell>
          <cell r="G893">
            <v>15.558000000000002</v>
          </cell>
          <cell r="H893">
            <v>16.418030000000002</v>
          </cell>
          <cell r="I893">
            <v>17.584130000000002</v>
          </cell>
          <cell r="J893">
            <v>18.610970000000002</v>
          </cell>
          <cell r="K893">
            <v>19.675350000000002</v>
          </cell>
          <cell r="L893">
            <v>20.974350000000001</v>
          </cell>
          <cell r="M893">
            <v>23.039659999999998</v>
          </cell>
          <cell r="N893">
            <v>25.14424</v>
          </cell>
          <cell r="O893">
            <v>25.571210000000001</v>
          </cell>
          <cell r="P893">
            <v>26.732230000000001</v>
          </cell>
          <cell r="Q893">
            <v>27.819630000000004</v>
          </cell>
          <cell r="R893">
            <v>28.902010000000004</v>
          </cell>
        </row>
        <row r="894">
          <cell r="B894" t="str">
            <v>Pesquisa de antígenos bacterianos</v>
          </cell>
          <cell r="C894">
            <v>0.01</v>
          </cell>
          <cell r="D894" t="str">
            <v>1A</v>
          </cell>
          <cell r="E894">
            <v>13.675000000000001</v>
          </cell>
          <cell r="F894">
            <v>157.34250000000003</v>
          </cell>
          <cell r="G894">
            <v>164.20500000000001</v>
          </cell>
          <cell r="H894">
            <v>173.37225000000001</v>
          </cell>
          <cell r="I894">
            <v>185.68755000000002</v>
          </cell>
          <cell r="J894">
            <v>196.09135000000001</v>
          </cell>
          <cell r="K894">
            <v>207.31215</v>
          </cell>
          <cell r="L894">
            <v>220.99615</v>
          </cell>
          <cell r="M894">
            <v>242.75369999999998</v>
          </cell>
          <cell r="N894">
            <v>264.92180000000002</v>
          </cell>
          <cell r="O894">
            <v>269.43735000000004</v>
          </cell>
          <cell r="P894">
            <v>280.12565000000001</v>
          </cell>
          <cell r="Q894">
            <v>288.36685</v>
          </cell>
          <cell r="R894">
            <v>299.58945</v>
          </cell>
        </row>
        <row r="895">
          <cell r="B895" t="str">
            <v>Pesquisa de antígenos entamoeba histolyca</v>
          </cell>
          <cell r="C895">
            <v>0.01</v>
          </cell>
          <cell r="D895" t="str">
            <v>1A</v>
          </cell>
          <cell r="E895">
            <v>10.462</v>
          </cell>
          <cell r="F895">
            <v>120.393</v>
          </cell>
          <cell r="G895">
            <v>125.649</v>
          </cell>
          <cell r="H895">
            <v>132.66354000000001</v>
          </cell>
          <cell r="I895">
            <v>142.08713999999998</v>
          </cell>
          <cell r="J895">
            <v>150.04906</v>
          </cell>
          <cell r="K895">
            <v>158.6352</v>
          </cell>
          <cell r="L895">
            <v>169.1062</v>
          </cell>
          <cell r="M895">
            <v>185.75507999999996</v>
          </cell>
          <cell r="N895">
            <v>202.71812</v>
          </cell>
          <cell r="O895">
            <v>206.17338000000001</v>
          </cell>
          <cell r="P895">
            <v>214.35553999999996</v>
          </cell>
          <cell r="Q895">
            <v>220.66893999999999</v>
          </cell>
          <cell r="R895">
            <v>229.25688</v>
          </cell>
        </row>
        <row r="896">
          <cell r="B896" t="str">
            <v>Pesquisa de bandas oligoclonais por isofocalização</v>
          </cell>
          <cell r="C896">
            <v>0.5</v>
          </cell>
          <cell r="D896" t="str">
            <v>1A</v>
          </cell>
          <cell r="E896" t="str">
            <v>15,885</v>
          </cell>
          <cell r="F896">
            <v>186.67750000000001</v>
          </cell>
          <cell r="G896">
            <v>195.87</v>
          </cell>
          <cell r="H896">
            <v>206.76294999999999</v>
          </cell>
          <cell r="I896">
            <v>221.44944999999998</v>
          </cell>
          <cell r="J896">
            <v>234.06205</v>
          </cell>
          <cell r="K896">
            <v>247.45274999999998</v>
          </cell>
          <cell r="L896">
            <v>263.78774999999996</v>
          </cell>
          <cell r="M896">
            <v>289.75989999999996</v>
          </cell>
          <cell r="N896">
            <v>316.22359999999998</v>
          </cell>
          <cell r="O896">
            <v>321.60565000000003</v>
          </cell>
          <cell r="P896">
            <v>335.08594999999997</v>
          </cell>
          <cell r="Q896">
            <v>346.42695000000003</v>
          </cell>
          <cell r="R896">
            <v>359.90764999999999</v>
          </cell>
        </row>
        <row r="897">
          <cell r="B897" t="str">
            <v>Pesquisa de hemoglobina S por componente hemoterápico - gel teste</v>
          </cell>
          <cell r="C897">
            <v>0.1</v>
          </cell>
          <cell r="D897" t="str">
            <v>1A</v>
          </cell>
          <cell r="E897" t="str">
            <v>2,400</v>
          </cell>
          <cell r="F897">
            <v>28.4</v>
          </cell>
          <cell r="G897">
            <v>29.849999999999998</v>
          </cell>
          <cell r="H897">
            <v>31.507999999999999</v>
          </cell>
          <cell r="I897">
            <v>33.745999999999995</v>
          </cell>
          <cell r="J897">
            <v>35.677999999999997</v>
          </cell>
          <cell r="K897">
            <v>37.719000000000001</v>
          </cell>
          <cell r="L897">
            <v>40.208999999999996</v>
          </cell>
          <cell r="M897">
            <v>44.167999999999992</v>
          </cell>
          <cell r="N897">
            <v>48.201999999999998</v>
          </cell>
          <cell r="O897">
            <v>49.021999999999998</v>
          </cell>
          <cell r="P897">
            <v>51.111999999999995</v>
          </cell>
          <cell r="Q897">
            <v>52.914000000000001</v>
          </cell>
          <cell r="R897">
            <v>54.972999999999999</v>
          </cell>
        </row>
        <row r="898">
          <cell r="B898" t="str">
            <v>Pesquisa de mutação de alelo específico por PCR</v>
          </cell>
          <cell r="C898">
            <v>0.25</v>
          </cell>
          <cell r="D898" t="str">
            <v>1A</v>
          </cell>
          <cell r="E898" t="str">
            <v>10,701</v>
          </cell>
          <cell r="F898">
            <v>125.06150000000001</v>
          </cell>
          <cell r="G898">
            <v>131.03700000000001</v>
          </cell>
          <cell r="H898">
            <v>138.33167</v>
          </cell>
          <cell r="I898">
            <v>148.15756999999999</v>
          </cell>
          <cell r="J898">
            <v>156.56033000000002</v>
          </cell>
          <cell r="K898">
            <v>165.51765000000003</v>
          </cell>
          <cell r="L898">
            <v>176.44364999999999</v>
          </cell>
          <cell r="M898">
            <v>193.81573999999998</v>
          </cell>
          <cell r="N898">
            <v>211.51635999999999</v>
          </cell>
          <cell r="O898">
            <v>215.11769000000001</v>
          </cell>
          <cell r="P898">
            <v>224.00946999999999</v>
          </cell>
          <cell r="Q898">
            <v>231.33507000000003</v>
          </cell>
          <cell r="R898">
            <v>240.33739000000003</v>
          </cell>
        </row>
        <row r="899">
          <cell r="B899" t="str">
            <v>Pesquisa de outros agentes por PCR</v>
          </cell>
          <cell r="C899">
            <v>0.25</v>
          </cell>
          <cell r="D899" t="str">
            <v>1A</v>
          </cell>
          <cell r="E899" t="str">
            <v>10,701</v>
          </cell>
          <cell r="F899">
            <v>125.06150000000001</v>
          </cell>
          <cell r="G899">
            <v>131.03700000000001</v>
          </cell>
          <cell r="H899">
            <v>138.33167</v>
          </cell>
          <cell r="I899">
            <v>148.15756999999999</v>
          </cell>
          <cell r="J899">
            <v>156.56033000000002</v>
          </cell>
          <cell r="K899">
            <v>165.51765000000003</v>
          </cell>
          <cell r="L899">
            <v>176.44364999999999</v>
          </cell>
          <cell r="M899">
            <v>193.81573999999998</v>
          </cell>
          <cell r="N899">
            <v>211.51635999999999</v>
          </cell>
          <cell r="O899">
            <v>215.11769000000001</v>
          </cell>
          <cell r="P899">
            <v>224.00946999999999</v>
          </cell>
          <cell r="Q899">
            <v>231.33507000000003</v>
          </cell>
          <cell r="R899">
            <v>240.33739000000003</v>
          </cell>
        </row>
        <row r="900">
          <cell r="B900" t="str">
            <v>Pesquisa de sulfatídeos e material metacromático na urina</v>
          </cell>
          <cell r="C900">
            <v>0.5</v>
          </cell>
          <cell r="D900" t="str">
            <v>1A</v>
          </cell>
          <cell r="E900" t="str">
            <v>3,000</v>
          </cell>
          <cell r="F900">
            <v>38.5</v>
          </cell>
          <cell r="G900">
            <v>41.25</v>
          </cell>
          <cell r="H900">
            <v>43.51</v>
          </cell>
          <cell r="I900">
            <v>46.6</v>
          </cell>
          <cell r="J900">
            <v>49.42</v>
          </cell>
          <cell r="K900">
            <v>52.245000000000005</v>
          </cell>
          <cell r="L900">
            <v>55.694999999999993</v>
          </cell>
          <cell r="M900">
            <v>61.18</v>
          </cell>
          <cell r="N900">
            <v>66.77</v>
          </cell>
          <cell r="O900">
            <v>67.900000000000006</v>
          </cell>
          <cell r="P900">
            <v>71.33</v>
          </cell>
          <cell r="Q900">
            <v>74.94</v>
          </cell>
          <cell r="R900">
            <v>77.855000000000004</v>
          </cell>
        </row>
        <row r="901">
          <cell r="B901" t="str">
            <v>Pesquisa de Translocação PML/RAR-a</v>
          </cell>
          <cell r="C901">
            <v>1</v>
          </cell>
          <cell r="D901" t="str">
            <v>1C</v>
          </cell>
          <cell r="E901" t="str">
            <v>19,140</v>
          </cell>
          <cell r="F901">
            <v>244.11</v>
          </cell>
          <cell r="G901">
            <v>261.18</v>
          </cell>
          <cell r="H901">
            <v>275.50380000000001</v>
          </cell>
          <cell r="I901">
            <v>295.0598</v>
          </cell>
          <cell r="J901">
            <v>312.8562</v>
          </cell>
          <cell r="K901">
            <v>330.75099999999998</v>
          </cell>
          <cell r="L901">
            <v>352.58100000000002</v>
          </cell>
          <cell r="M901">
            <v>387.31359999999995</v>
          </cell>
          <cell r="N901">
            <v>422.69040000000001</v>
          </cell>
          <cell r="O901">
            <v>429.85660000000007</v>
          </cell>
          <cell r="P901">
            <v>451.32579999999996</v>
          </cell>
          <cell r="Q901">
            <v>485.4898</v>
          </cell>
          <cell r="R901">
            <v>515.40460000000007</v>
          </cell>
        </row>
        <row r="902">
          <cell r="B902" t="str">
            <v>Pesquisa ou dosagem de um componente urinário</v>
          </cell>
          <cell r="C902">
            <v>0.04</v>
          </cell>
          <cell r="D902" t="str">
            <v>1A</v>
          </cell>
          <cell r="E902" t="str">
            <v>0,450</v>
          </cell>
          <cell r="F902">
            <v>5.4950000000000001</v>
          </cell>
          <cell r="G902">
            <v>5.82</v>
          </cell>
          <cell r="H902">
            <v>6.1415000000000006</v>
          </cell>
          <cell r="I902">
            <v>6.5777000000000001</v>
          </cell>
          <cell r="J902">
            <v>6.9629000000000003</v>
          </cell>
          <cell r="K902">
            <v>7.3610999999999995</v>
          </cell>
          <cell r="L902">
            <v>7.8470999999999993</v>
          </cell>
          <cell r="M902">
            <v>8.6197999999999997</v>
          </cell>
          <cell r="N902">
            <v>9.4071999999999996</v>
          </cell>
          <cell r="O902">
            <v>9.5669000000000004</v>
          </cell>
          <cell r="P902">
            <v>10.005099999999999</v>
          </cell>
          <cell r="Q902">
            <v>10.4199</v>
          </cell>
          <cell r="R902">
            <v>10.8253</v>
          </cell>
        </row>
        <row r="903">
          <cell r="B903" t="str">
            <v>Pesquisa rápida (anticorpos) para influenza A e B</v>
          </cell>
          <cell r="C903">
            <v>1</v>
          </cell>
          <cell r="D903" t="str">
            <v>1A</v>
          </cell>
          <cell r="E903">
            <v>19.309999999999999</v>
          </cell>
          <cell r="F903">
            <v>230.065</v>
          </cell>
          <cell r="G903">
            <v>242.21999999999997</v>
          </cell>
          <cell r="H903">
            <v>255.65769999999998</v>
          </cell>
          <cell r="I903">
            <v>273.81669999999997</v>
          </cell>
          <cell r="J903">
            <v>289.57229999999998</v>
          </cell>
          <cell r="K903">
            <v>306.13649999999996</v>
          </cell>
          <cell r="L903">
            <v>326.34649999999993</v>
          </cell>
          <cell r="M903">
            <v>358.47939999999994</v>
          </cell>
          <cell r="N903">
            <v>391.22159999999997</v>
          </cell>
          <cell r="O903">
            <v>397.87390000000005</v>
          </cell>
          <cell r="P903">
            <v>415.11569999999995</v>
          </cell>
          <cell r="Q903">
            <v>430.32169999999996</v>
          </cell>
          <cell r="R903">
            <v>447.0659</v>
          </cell>
        </row>
        <row r="904">
          <cell r="B904" t="str">
            <v>Pesquisa rápida (anticorpos) para vírus sincicial respiratório</v>
          </cell>
          <cell r="C904">
            <v>1</v>
          </cell>
          <cell r="D904" t="str">
            <v>1A</v>
          </cell>
          <cell r="E904">
            <v>25.245000000000001</v>
          </cell>
          <cell r="F904">
            <v>298.3175</v>
          </cell>
          <cell r="G904">
            <v>313.44</v>
          </cell>
          <cell r="H904">
            <v>330.85415</v>
          </cell>
          <cell r="I904">
            <v>354.35464999999999</v>
          </cell>
          <cell r="J904">
            <v>374.62085000000002</v>
          </cell>
          <cell r="K904">
            <v>396.05175000000003</v>
          </cell>
          <cell r="L904">
            <v>422.19675000000001</v>
          </cell>
          <cell r="M904">
            <v>463.7663</v>
          </cell>
          <cell r="N904">
            <v>506.1232</v>
          </cell>
          <cell r="O904">
            <v>514.73405000000002</v>
          </cell>
          <cell r="P904">
            <v>536.60514999999998</v>
          </cell>
          <cell r="Q904">
            <v>555.37215000000003</v>
          </cell>
          <cell r="R904">
            <v>576.98305000000005</v>
          </cell>
        </row>
        <row r="905">
          <cell r="B905" t="str">
            <v>pH - tornassol, pesquisa</v>
          </cell>
          <cell r="C905">
            <v>0.01</v>
          </cell>
          <cell r="D905" t="str">
            <v>1A</v>
          </cell>
          <cell r="E905" t="str">
            <v>1,050</v>
          </cell>
          <cell r="F905">
            <v>12.155000000000001</v>
          </cell>
          <cell r="G905">
            <v>12.705000000000002</v>
          </cell>
          <cell r="H905">
            <v>13.413499999999999</v>
          </cell>
          <cell r="I905">
            <v>14.366300000000003</v>
          </cell>
          <cell r="J905">
            <v>15.1751</v>
          </cell>
          <cell r="K905">
            <v>16.043400000000002</v>
          </cell>
          <cell r="L905">
            <v>17.102399999999999</v>
          </cell>
          <cell r="M905">
            <v>18.786199999999997</v>
          </cell>
          <cell r="N905">
            <v>20.501799999999999</v>
          </cell>
          <cell r="O905">
            <v>20.851100000000002</v>
          </cell>
          <cell r="P905">
            <v>21.6919</v>
          </cell>
          <cell r="Q905">
            <v>22.3581</v>
          </cell>
          <cell r="R905">
            <v>23.228200000000001</v>
          </cell>
        </row>
        <row r="906">
          <cell r="B906" t="str">
            <v>Piridinolina, dosagem</v>
          </cell>
          <cell r="C906">
            <v>0.1</v>
          </cell>
          <cell r="D906" t="str">
            <v>1A</v>
          </cell>
          <cell r="E906" t="str">
            <v>5,330</v>
          </cell>
          <cell r="F906">
            <v>62.094999999999999</v>
          </cell>
          <cell r="G906">
            <v>65.010000000000005</v>
          </cell>
          <cell r="H906">
            <v>68.631099999999989</v>
          </cell>
          <cell r="I906">
            <v>73.506100000000004</v>
          </cell>
          <cell r="J906">
            <v>77.664900000000003</v>
          </cell>
          <cell r="K906">
            <v>82.108499999999992</v>
          </cell>
          <cell r="L906">
            <v>87.528499999999994</v>
          </cell>
          <cell r="M906">
            <v>96.146199999999993</v>
          </cell>
          <cell r="N906">
            <v>104.9268</v>
          </cell>
          <cell r="O906">
            <v>106.71370000000002</v>
          </cell>
          <cell r="P906">
            <v>111.08909999999999</v>
          </cell>
          <cell r="Q906">
            <v>114.6491</v>
          </cell>
          <cell r="R906">
            <v>119.11070000000001</v>
          </cell>
        </row>
        <row r="907">
          <cell r="B907" t="str">
            <v>Pirimetamina, dosagem</v>
          </cell>
          <cell r="C907">
            <v>0.5</v>
          </cell>
          <cell r="D907" t="str">
            <v>1A</v>
          </cell>
          <cell r="E907">
            <v>53.073</v>
          </cell>
          <cell r="F907">
            <v>614.33950000000004</v>
          </cell>
          <cell r="G907">
            <v>642.12599999999998</v>
          </cell>
          <cell r="H907">
            <v>677.93490999999995</v>
          </cell>
          <cell r="I907">
            <v>726.09060999999997</v>
          </cell>
          <cell r="J907">
            <v>766.96609000000001</v>
          </cell>
          <cell r="K907">
            <v>810.85095000000001</v>
          </cell>
          <cell r="L907">
            <v>864.37394999999992</v>
          </cell>
          <cell r="M907">
            <v>949.47501999999997</v>
          </cell>
          <cell r="N907">
            <v>1036.18328</v>
          </cell>
          <cell r="O907">
            <v>1053.83737</v>
          </cell>
          <cell r="P907">
            <v>1096.32431</v>
          </cell>
          <cell r="Q907">
            <v>1129.97811</v>
          </cell>
          <cell r="R907">
            <v>1173.9529700000001</v>
          </cell>
        </row>
        <row r="908">
          <cell r="B908" t="str">
            <v>Piruvato quinase, dosagem</v>
          </cell>
          <cell r="C908">
            <v>0.01</v>
          </cell>
          <cell r="D908" t="str">
            <v>1A</v>
          </cell>
          <cell r="E908" t="str">
            <v>8,991</v>
          </cell>
          <cell r="F908">
            <v>103.4765</v>
          </cell>
          <cell r="G908">
            <v>107.997</v>
          </cell>
          <cell r="H908">
            <v>114.02597</v>
          </cell>
          <cell r="I908">
            <v>122.12567</v>
          </cell>
          <cell r="J908">
            <v>128.96963</v>
          </cell>
          <cell r="K908">
            <v>136.34954999999999</v>
          </cell>
          <cell r="L908">
            <v>145.34954999999999</v>
          </cell>
          <cell r="M908">
            <v>159.65953999999996</v>
          </cell>
          <cell r="N908">
            <v>174.23955999999998</v>
          </cell>
          <cell r="O908">
            <v>177.20939000000001</v>
          </cell>
          <cell r="P908">
            <v>184.24416999999997</v>
          </cell>
          <cell r="Q908">
            <v>189.67497</v>
          </cell>
          <cell r="R908">
            <v>197.05668999999997</v>
          </cell>
        </row>
        <row r="909">
          <cell r="B909" t="str">
            <v>Plaquetas, teste de agregação (por agente agregante), cada</v>
          </cell>
          <cell r="C909">
            <v>0.1</v>
          </cell>
          <cell r="D909" t="str">
            <v>1A</v>
          </cell>
          <cell r="E909" t="str">
            <v>5,544</v>
          </cell>
          <cell r="F909">
            <v>64.555999999999997</v>
          </cell>
          <cell r="G909">
            <v>67.577999999999989</v>
          </cell>
          <cell r="H909">
            <v>71.342479999999995</v>
          </cell>
          <cell r="I909">
            <v>76.410079999999994</v>
          </cell>
          <cell r="J909">
            <v>80.731519999999989</v>
          </cell>
          <cell r="K909">
            <v>85.350599999999986</v>
          </cell>
          <cell r="L909">
            <v>90.984599999999986</v>
          </cell>
          <cell r="M909">
            <v>99.942559999999986</v>
          </cell>
          <cell r="N909">
            <v>109.06983999999999</v>
          </cell>
          <cell r="O909">
            <v>110.92736000000001</v>
          </cell>
          <cell r="P909">
            <v>115.46967999999998</v>
          </cell>
          <cell r="Q909">
            <v>119.15808</v>
          </cell>
          <cell r="R909">
            <v>123.79516</v>
          </cell>
        </row>
        <row r="910">
          <cell r="B910" t="str">
            <v>Plasminogênio, dosagem</v>
          </cell>
          <cell r="C910">
            <v>0.1</v>
          </cell>
          <cell r="D910" t="str">
            <v>1A</v>
          </cell>
          <cell r="E910" t="str">
            <v>8,091</v>
          </cell>
          <cell r="F910">
            <v>93.846499999999992</v>
          </cell>
          <cell r="G910">
            <v>98.141999999999982</v>
          </cell>
          <cell r="H910">
            <v>103.61296999999999</v>
          </cell>
          <cell r="I910">
            <v>110.97286999999999</v>
          </cell>
          <cell r="J910">
            <v>117.23002999999999</v>
          </cell>
          <cell r="K910">
            <v>123.93764999999999</v>
          </cell>
          <cell r="L910">
            <v>132.11865</v>
          </cell>
          <cell r="M910">
            <v>145.12634</v>
          </cell>
          <cell r="N910">
            <v>158.37975999999998</v>
          </cell>
          <cell r="O910">
            <v>161.07778999999999</v>
          </cell>
          <cell r="P910">
            <v>167.60676999999998</v>
          </cell>
          <cell r="Q910">
            <v>172.82336999999998</v>
          </cell>
          <cell r="R910">
            <v>179.54899</v>
          </cell>
        </row>
        <row r="911">
          <cell r="B911" t="str">
            <v>Plasmódio, pesquisa</v>
          </cell>
          <cell r="C911">
            <v>0.04</v>
          </cell>
          <cell r="D911" t="str">
            <v>1A</v>
          </cell>
          <cell r="E911" t="str">
            <v>0,387</v>
          </cell>
          <cell r="F911">
            <v>4.7705000000000002</v>
          </cell>
          <cell r="G911">
            <v>5.0640000000000001</v>
          </cell>
          <cell r="H911">
            <v>5.3432900000000005</v>
          </cell>
          <cell r="I911">
            <v>5.7227899999999998</v>
          </cell>
          <cell r="J911">
            <v>6.0601100000000008</v>
          </cell>
          <cell r="K911">
            <v>6.40665</v>
          </cell>
          <cell r="L911">
            <v>6.82965</v>
          </cell>
          <cell r="M911">
            <v>7.5021799999999992</v>
          </cell>
          <cell r="N911">
            <v>8.187520000000001</v>
          </cell>
          <cell r="O911">
            <v>8.3264300000000002</v>
          </cell>
          <cell r="P911">
            <v>8.7154899999999991</v>
          </cell>
          <cell r="Q911">
            <v>9.0924899999999997</v>
          </cell>
          <cell r="R911">
            <v>9.4462299999999999</v>
          </cell>
        </row>
        <row r="912">
          <cell r="B912" t="str">
            <v>Pneumocysti carinii, pesquisa por coloração especial</v>
          </cell>
          <cell r="C912">
            <v>0.04</v>
          </cell>
          <cell r="D912" t="str">
            <v>1A</v>
          </cell>
          <cell r="E912" t="str">
            <v>1,800</v>
          </cell>
          <cell r="F912">
            <v>21.02</v>
          </cell>
          <cell r="G912">
            <v>22.020000000000003</v>
          </cell>
          <cell r="H912">
            <v>23.246000000000002</v>
          </cell>
          <cell r="I912">
            <v>24.897200000000002</v>
          </cell>
          <cell r="J912">
            <v>26.308399999999999</v>
          </cell>
          <cell r="K912">
            <v>27.813600000000001</v>
          </cell>
          <cell r="L912">
            <v>29.649599999999996</v>
          </cell>
          <cell r="M912">
            <v>32.568799999999996</v>
          </cell>
          <cell r="N912">
            <v>35.543199999999999</v>
          </cell>
          <cell r="O912">
            <v>36.148400000000002</v>
          </cell>
          <cell r="P912">
            <v>37.639599999999994</v>
          </cell>
          <cell r="Q912">
            <v>38.864400000000003</v>
          </cell>
          <cell r="R912">
            <v>40.376800000000003</v>
          </cell>
        </row>
        <row r="913">
          <cell r="B913" t="str">
            <v>P-nitrofenol (para nitrobenzeno), pesquisa e/ou dosagem</v>
          </cell>
          <cell r="C913">
            <v>0.04</v>
          </cell>
          <cell r="D913" t="str">
            <v>1A</v>
          </cell>
          <cell r="E913" t="str">
            <v>1,440</v>
          </cell>
          <cell r="F913">
            <v>16.88</v>
          </cell>
          <cell r="G913">
            <v>17.700000000000003</v>
          </cell>
          <cell r="H913">
            <v>18.684799999999999</v>
          </cell>
          <cell r="I913">
            <v>20.012</v>
          </cell>
          <cell r="J913">
            <v>21.1496</v>
          </cell>
          <cell r="K913">
            <v>22.3596</v>
          </cell>
          <cell r="L913">
            <v>23.835599999999996</v>
          </cell>
          <cell r="M913">
            <v>26.182399999999998</v>
          </cell>
          <cell r="N913">
            <v>28.573599999999999</v>
          </cell>
          <cell r="O913">
            <v>29.06</v>
          </cell>
          <cell r="P913">
            <v>30.270399999999999</v>
          </cell>
          <cell r="Q913">
            <v>31.279199999999999</v>
          </cell>
          <cell r="R913">
            <v>32.496400000000001</v>
          </cell>
        </row>
        <row r="914">
          <cell r="B914" t="str">
            <v>Poliomelite sorologia</v>
          </cell>
          <cell r="C914">
            <v>0.25</v>
          </cell>
          <cell r="D914" t="str">
            <v>1A</v>
          </cell>
          <cell r="E914" t="str">
            <v>5,580</v>
          </cell>
          <cell r="F914">
            <v>66.17</v>
          </cell>
          <cell r="G914">
            <v>69.585000000000008</v>
          </cell>
          <cell r="H914">
            <v>73.448599999999999</v>
          </cell>
          <cell r="I914">
            <v>78.665599999999998</v>
          </cell>
          <cell r="J914">
            <v>83.176400000000001</v>
          </cell>
          <cell r="K914">
            <v>87.9345</v>
          </cell>
          <cell r="L914">
            <v>93.739499999999992</v>
          </cell>
          <cell r="M914">
            <v>102.9692</v>
          </cell>
          <cell r="N914">
            <v>112.3738</v>
          </cell>
          <cell r="O914">
            <v>114.28520000000002</v>
          </cell>
          <cell r="P914">
            <v>119.18259999999999</v>
          </cell>
          <cell r="Q914">
            <v>123.43559999999999</v>
          </cell>
          <cell r="R914">
            <v>128.23869999999999</v>
          </cell>
        </row>
        <row r="915">
          <cell r="B915" t="str">
            <v>Porfirinas fracionadas plasmáticas</v>
          </cell>
          <cell r="C915">
            <v>0.5</v>
          </cell>
          <cell r="D915" t="str">
            <v>1A</v>
          </cell>
          <cell r="E915">
            <v>29.925000000000001</v>
          </cell>
          <cell r="F915">
            <v>348.13749999999999</v>
          </cell>
          <cell r="G915">
            <v>364.35</v>
          </cell>
          <cell r="H915">
            <v>384.64974999999998</v>
          </cell>
          <cell r="I915">
            <v>411.97225000000003</v>
          </cell>
          <cell r="J915">
            <v>435.25525000000005</v>
          </cell>
          <cell r="K915">
            <v>460.15875000000005</v>
          </cell>
          <cell r="L915">
            <v>490.53375</v>
          </cell>
          <cell r="M915">
            <v>538.82950000000005</v>
          </cell>
          <cell r="N915">
            <v>588.03800000000001</v>
          </cell>
          <cell r="O915">
            <v>598.05325000000005</v>
          </cell>
          <cell r="P915">
            <v>622.48474999999996</v>
          </cell>
          <cell r="Q915">
            <v>642.24975000000006</v>
          </cell>
          <cell r="R915">
            <v>667.24324999999999</v>
          </cell>
        </row>
        <row r="916">
          <cell r="B916" t="str">
            <v>Porfirinas quantitativas (cada), dosagem</v>
          </cell>
          <cell r="C916">
            <v>0.1</v>
          </cell>
          <cell r="D916" t="str">
            <v>1A</v>
          </cell>
          <cell r="E916" t="str">
            <v>2,039</v>
          </cell>
          <cell r="F916">
            <v>24.248500000000003</v>
          </cell>
          <cell r="G916">
            <v>25.518000000000004</v>
          </cell>
          <cell r="H916">
            <v>26.934130000000003</v>
          </cell>
          <cell r="I916">
            <v>28.847230000000003</v>
          </cell>
          <cell r="J916">
            <v>30.504870000000004</v>
          </cell>
          <cell r="K916">
            <v>32.249850000000002</v>
          </cell>
          <cell r="L916">
            <v>34.37885</v>
          </cell>
          <cell r="M916">
            <v>37.763860000000001</v>
          </cell>
          <cell r="N916">
            <v>41.213039999999999</v>
          </cell>
          <cell r="O916">
            <v>41.913910000000001</v>
          </cell>
          <cell r="P916">
            <v>43.722329999999999</v>
          </cell>
          <cell r="Q916">
            <v>45.307730000000006</v>
          </cell>
          <cell r="R916">
            <v>47.070710000000005</v>
          </cell>
        </row>
        <row r="917">
          <cell r="B917" t="str">
            <v>Porfobilinogênio, pesquisa na urina</v>
          </cell>
          <cell r="C917">
            <v>0.04</v>
          </cell>
          <cell r="D917" t="str">
            <v>1A</v>
          </cell>
          <cell r="E917" t="str">
            <v>0,450</v>
          </cell>
          <cell r="F917">
            <v>5.4950000000000001</v>
          </cell>
          <cell r="G917">
            <v>5.82</v>
          </cell>
          <cell r="H917">
            <v>6.1415000000000006</v>
          </cell>
          <cell r="I917">
            <v>6.5777000000000001</v>
          </cell>
          <cell r="J917">
            <v>6.9629000000000003</v>
          </cell>
          <cell r="K917">
            <v>7.3610999999999995</v>
          </cell>
          <cell r="L917">
            <v>7.8470999999999993</v>
          </cell>
          <cell r="M917">
            <v>8.6197999999999997</v>
          </cell>
          <cell r="N917">
            <v>9.4071999999999996</v>
          </cell>
          <cell r="O917">
            <v>9.5669000000000004</v>
          </cell>
          <cell r="P917">
            <v>10.005099999999999</v>
          </cell>
          <cell r="Q917">
            <v>10.4199</v>
          </cell>
          <cell r="R917">
            <v>10.8253</v>
          </cell>
        </row>
        <row r="918">
          <cell r="B918" t="str">
            <v>Porfobilinogênio, urina</v>
          </cell>
          <cell r="C918">
            <v>0.1</v>
          </cell>
          <cell r="D918" t="str">
            <v>1A</v>
          </cell>
          <cell r="E918" t="str">
            <v>2,097</v>
          </cell>
          <cell r="F918">
            <v>24.915500000000002</v>
          </cell>
          <cell r="G918">
            <v>26.214000000000002</v>
          </cell>
          <cell r="H918">
            <v>27.668990000000001</v>
          </cell>
          <cell r="I918">
            <v>29.63429</v>
          </cell>
          <cell r="J918">
            <v>31.336010000000002</v>
          </cell>
          <cell r="K918">
            <v>33.128549999999997</v>
          </cell>
          <cell r="L918">
            <v>35.315549999999995</v>
          </cell>
          <cell r="M918">
            <v>38.792779999999993</v>
          </cell>
          <cell r="N918">
            <v>42.335919999999994</v>
          </cell>
          <cell r="O918">
            <v>43.055930000000004</v>
          </cell>
          <cell r="P918">
            <v>44.909590000000001</v>
          </cell>
          <cell r="Q918">
            <v>46.529790000000006</v>
          </cell>
          <cell r="R918">
            <v>48.340330000000002</v>
          </cell>
        </row>
        <row r="919">
          <cell r="B919" t="str">
            <v>Potássio, dosagem</v>
          </cell>
          <cell r="C919">
            <v>0.01</v>
          </cell>
          <cell r="D919" t="str">
            <v>1A</v>
          </cell>
          <cell r="E919" t="str">
            <v>0,387</v>
          </cell>
          <cell r="F919">
            <v>4.5305</v>
          </cell>
          <cell r="G919">
            <v>4.7490000000000006</v>
          </cell>
          <cell r="H919">
            <v>5.0132900000000005</v>
          </cell>
          <cell r="I919">
            <v>5.3693900000000001</v>
          </cell>
          <cell r="J919">
            <v>5.6743100000000002</v>
          </cell>
          <cell r="K919">
            <v>5.9989500000000007</v>
          </cell>
          <cell r="L919">
            <v>6.3949499999999997</v>
          </cell>
          <cell r="M919">
            <v>7.0245799999999994</v>
          </cell>
          <cell r="N919">
            <v>7.6661200000000003</v>
          </cell>
          <cell r="O919">
            <v>7.7966300000000004</v>
          </cell>
          <cell r="P919">
            <v>8.1202899999999989</v>
          </cell>
          <cell r="Q919">
            <v>8.3886900000000004</v>
          </cell>
          <cell r="R919">
            <v>8.7151300000000003</v>
          </cell>
          <cell r="S919">
            <v>10</v>
          </cell>
          <cell r="T919">
            <v>11</v>
          </cell>
          <cell r="U919">
            <v>7</v>
          </cell>
        </row>
        <row r="920">
          <cell r="B920" t="str">
            <v>PPD (tuberculina), IDeR</v>
          </cell>
          <cell r="C920">
            <v>0.04</v>
          </cell>
          <cell r="D920" t="str">
            <v>1A</v>
          </cell>
          <cell r="E920" t="str">
            <v>0,720</v>
          </cell>
          <cell r="F920">
            <v>8.6</v>
          </cell>
          <cell r="G920">
            <v>9.06</v>
          </cell>
          <cell r="H920">
            <v>9.5623999999999985</v>
          </cell>
          <cell r="I920">
            <v>10.2416</v>
          </cell>
          <cell r="J920">
            <v>10.832000000000001</v>
          </cell>
          <cell r="K920">
            <v>11.451599999999999</v>
          </cell>
          <cell r="L920">
            <v>12.207599999999998</v>
          </cell>
          <cell r="M920">
            <v>13.409599999999998</v>
          </cell>
          <cell r="N920">
            <v>14.634399999999999</v>
          </cell>
          <cell r="O920">
            <v>14.8832</v>
          </cell>
          <cell r="P920">
            <v>15.531999999999998</v>
          </cell>
          <cell r="Q920">
            <v>16.108799999999999</v>
          </cell>
          <cell r="R920">
            <v>16.735599999999998</v>
          </cell>
        </row>
        <row r="921">
          <cell r="B921" t="str">
            <v>Pré-albumina, dosagem</v>
          </cell>
          <cell r="C921">
            <v>0.1</v>
          </cell>
          <cell r="D921" t="str">
            <v>1A</v>
          </cell>
          <cell r="E921" t="str">
            <v>2,097</v>
          </cell>
          <cell r="F921">
            <v>24.915500000000002</v>
          </cell>
          <cell r="G921">
            <v>26.214000000000002</v>
          </cell>
          <cell r="H921">
            <v>27.668990000000001</v>
          </cell>
          <cell r="I921">
            <v>29.63429</v>
          </cell>
          <cell r="J921">
            <v>31.336010000000002</v>
          </cell>
          <cell r="K921">
            <v>33.128549999999997</v>
          </cell>
          <cell r="L921">
            <v>35.315549999999995</v>
          </cell>
          <cell r="M921">
            <v>38.792779999999993</v>
          </cell>
          <cell r="N921">
            <v>42.335919999999994</v>
          </cell>
          <cell r="O921">
            <v>43.055930000000004</v>
          </cell>
          <cell r="P921">
            <v>44.909590000000001</v>
          </cell>
          <cell r="Q921">
            <v>46.529790000000006</v>
          </cell>
          <cell r="R921">
            <v>48.340330000000002</v>
          </cell>
        </row>
        <row r="922">
          <cell r="B922" t="str">
            <v>Pregnandiol, dosagem</v>
          </cell>
          <cell r="C922">
            <v>0.04</v>
          </cell>
          <cell r="D922" t="str">
            <v>1A</v>
          </cell>
          <cell r="E922" t="str">
            <v>1,670</v>
          </cell>
          <cell r="F922">
            <v>19.524999999999999</v>
          </cell>
          <cell r="G922">
            <v>20.46</v>
          </cell>
          <cell r="H922">
            <v>21.5989</v>
          </cell>
          <cell r="I922">
            <v>23.133099999999999</v>
          </cell>
          <cell r="J922">
            <v>24.445499999999999</v>
          </cell>
          <cell r="K922">
            <v>25.844100000000001</v>
          </cell>
          <cell r="L922">
            <v>27.550099999999997</v>
          </cell>
          <cell r="M922">
            <v>30.262599999999996</v>
          </cell>
          <cell r="N922">
            <v>33.026399999999995</v>
          </cell>
          <cell r="O922">
            <v>33.588700000000003</v>
          </cell>
          <cell r="P922">
            <v>34.978499999999997</v>
          </cell>
          <cell r="Q922">
            <v>36.125300000000003</v>
          </cell>
          <cell r="R922">
            <v>37.531100000000002</v>
          </cell>
        </row>
        <row r="923">
          <cell r="B923" t="str">
            <v>Pregnantriol, dosagem</v>
          </cell>
          <cell r="C923">
            <v>0.04</v>
          </cell>
          <cell r="D923" t="str">
            <v>1A</v>
          </cell>
          <cell r="E923" t="str">
            <v>1,670</v>
          </cell>
          <cell r="F923">
            <v>19.524999999999999</v>
          </cell>
          <cell r="G923">
            <v>20.46</v>
          </cell>
          <cell r="H923">
            <v>21.5989</v>
          </cell>
          <cell r="I923">
            <v>23.133099999999999</v>
          </cell>
          <cell r="J923">
            <v>24.445499999999999</v>
          </cell>
          <cell r="K923">
            <v>25.844100000000001</v>
          </cell>
          <cell r="L923">
            <v>27.550099999999997</v>
          </cell>
          <cell r="M923">
            <v>30.262599999999996</v>
          </cell>
          <cell r="N923">
            <v>33.026399999999995</v>
          </cell>
          <cell r="O923">
            <v>33.588700000000003</v>
          </cell>
          <cell r="P923">
            <v>34.978499999999997</v>
          </cell>
          <cell r="Q923">
            <v>36.125300000000003</v>
          </cell>
          <cell r="R923">
            <v>37.531100000000002</v>
          </cell>
        </row>
        <row r="924">
          <cell r="B924" t="str">
            <v>Primidona, dosagem</v>
          </cell>
          <cell r="C924">
            <v>0.1</v>
          </cell>
          <cell r="D924" t="str">
            <v>1A</v>
          </cell>
          <cell r="E924" t="str">
            <v>3,267</v>
          </cell>
          <cell r="F924">
            <v>38.370499999999993</v>
          </cell>
          <cell r="G924">
            <v>40.253999999999998</v>
          </cell>
          <cell r="H924">
            <v>42.492890000000003</v>
          </cell>
          <cell r="I924">
            <v>45.511189999999999</v>
          </cell>
          <cell r="J924">
            <v>48.102110000000003</v>
          </cell>
          <cell r="K924">
            <v>50.854050000000001</v>
          </cell>
          <cell r="L924">
            <v>54.211049999999993</v>
          </cell>
          <cell r="M924">
            <v>59.548579999999994</v>
          </cell>
          <cell r="N924">
            <v>64.987120000000004</v>
          </cell>
          <cell r="O924">
            <v>66.093230000000005</v>
          </cell>
          <cell r="P924">
            <v>68.859489999999994</v>
          </cell>
          <cell r="Q924">
            <v>71.181690000000003</v>
          </cell>
          <cell r="R924">
            <v>73.951629999999994</v>
          </cell>
        </row>
        <row r="925">
          <cell r="B925" t="str">
            <v>Procainamida, dosagem</v>
          </cell>
          <cell r="C925">
            <v>0.1</v>
          </cell>
          <cell r="D925" t="str">
            <v>1A</v>
          </cell>
          <cell r="E925" t="str">
            <v>3,267</v>
          </cell>
          <cell r="F925">
            <v>38.370499999999993</v>
          </cell>
          <cell r="G925">
            <v>40.253999999999998</v>
          </cell>
          <cell r="H925">
            <v>42.492890000000003</v>
          </cell>
          <cell r="I925">
            <v>45.511189999999999</v>
          </cell>
          <cell r="J925">
            <v>48.102110000000003</v>
          </cell>
          <cell r="K925">
            <v>50.854050000000001</v>
          </cell>
          <cell r="L925">
            <v>54.211049999999993</v>
          </cell>
          <cell r="M925">
            <v>59.548579999999994</v>
          </cell>
          <cell r="N925">
            <v>64.987120000000004</v>
          </cell>
          <cell r="O925">
            <v>66.093230000000005</v>
          </cell>
          <cell r="P925">
            <v>68.859489999999994</v>
          </cell>
          <cell r="Q925">
            <v>71.181690000000003</v>
          </cell>
          <cell r="R925">
            <v>73.951629999999994</v>
          </cell>
        </row>
        <row r="926">
          <cell r="B926" t="str">
            <v>Procalcitonina, dosagem</v>
          </cell>
          <cell r="C926">
            <v>0.5</v>
          </cell>
          <cell r="D926" t="str">
            <v>1A</v>
          </cell>
          <cell r="E926" t="str">
            <v>14,742</v>
          </cell>
          <cell r="F926">
            <v>173.53300000000002</v>
          </cell>
          <cell r="G926">
            <v>182.154</v>
          </cell>
          <cell r="H926">
            <v>192.28114000000002</v>
          </cell>
          <cell r="I926">
            <v>205.93894</v>
          </cell>
          <cell r="J926">
            <v>217.68286000000003</v>
          </cell>
          <cell r="K926">
            <v>230.13630000000001</v>
          </cell>
          <cell r="L926">
            <v>245.32829999999998</v>
          </cell>
          <cell r="M926">
            <v>269.48307999999997</v>
          </cell>
          <cell r="N926">
            <v>294.09512000000001</v>
          </cell>
          <cell r="O926">
            <v>299.09998000000002</v>
          </cell>
          <cell r="P926">
            <v>311.68874</v>
          </cell>
          <cell r="Q926">
            <v>322.34394000000003</v>
          </cell>
          <cell r="R926">
            <v>334.88738000000001</v>
          </cell>
        </row>
        <row r="927">
          <cell r="B927" t="str">
            <v>Processamento de qualquer tipo de amostra biológica para estabilização do ácido nucléico, por amostra</v>
          </cell>
          <cell r="C927">
            <v>1</v>
          </cell>
          <cell r="D927" t="str">
            <v>1C</v>
          </cell>
          <cell r="E927" t="str">
            <v>5,710</v>
          </cell>
          <cell r="F927">
            <v>89.665000000000006</v>
          </cell>
          <cell r="G927">
            <v>100.02</v>
          </cell>
          <cell r="H927">
            <v>105.34569999999999</v>
          </cell>
          <cell r="I927">
            <v>112.8147</v>
          </cell>
          <cell r="J927">
            <v>120.40429999999999</v>
          </cell>
          <cell r="K927">
            <v>127.2865</v>
          </cell>
          <cell r="L927">
            <v>135.6865</v>
          </cell>
          <cell r="M927">
            <v>149.06539999999998</v>
          </cell>
          <cell r="N927">
            <v>162.68559999999999</v>
          </cell>
          <cell r="O927">
            <v>165.41990000000001</v>
          </cell>
          <cell r="P927">
            <v>176.41370000000001</v>
          </cell>
          <cell r="Q927">
            <v>202.5197</v>
          </cell>
          <cell r="R927">
            <v>221.42189999999999</v>
          </cell>
        </row>
        <row r="928">
          <cell r="B928" t="str">
            <v>Produção de DOT/SLOT-BLOT, por BLOT, por amostra</v>
          </cell>
          <cell r="C928">
            <v>1</v>
          </cell>
          <cell r="D928" t="str">
            <v>4C</v>
          </cell>
          <cell r="E928" t="str">
            <v>12,540</v>
          </cell>
          <cell r="F928">
            <v>292.20999999999998</v>
          </cell>
          <cell r="G928">
            <v>347.98</v>
          </cell>
          <cell r="H928">
            <v>367.8818</v>
          </cell>
          <cell r="I928">
            <v>393.94780000000003</v>
          </cell>
          <cell r="J928">
            <v>415.95819999999998</v>
          </cell>
          <cell r="K928">
            <v>439.68099999999998</v>
          </cell>
          <cell r="L928">
            <v>468.68099999999998</v>
          </cell>
          <cell r="M928">
            <v>514.95959999999991</v>
          </cell>
          <cell r="N928">
            <v>562.0444</v>
          </cell>
          <cell r="O928">
            <v>571.39260000000002</v>
          </cell>
          <cell r="P928">
            <v>728.48379999999997</v>
          </cell>
          <cell r="Q928">
            <v>1026.4677999999999</v>
          </cell>
          <cell r="R928">
            <v>1377.1306</v>
          </cell>
        </row>
        <row r="929">
          <cell r="B929" t="str">
            <v>Produtos de degradação da fibrina, qualitativo</v>
          </cell>
          <cell r="C929">
            <v>0.1</v>
          </cell>
          <cell r="D929" t="str">
            <v>1A</v>
          </cell>
          <cell r="E929" t="str">
            <v>5,004</v>
          </cell>
          <cell r="F929">
            <v>58.345999999999989</v>
          </cell>
          <cell r="G929">
            <v>61.097999999999992</v>
          </cell>
          <cell r="H929">
            <v>64.500679999999988</v>
          </cell>
          <cell r="I929">
            <v>69.082279999999997</v>
          </cell>
          <cell r="J929">
            <v>72.993319999999997</v>
          </cell>
          <cell r="K929">
            <v>77.169599999999988</v>
          </cell>
          <cell r="L929">
            <v>82.263599999999983</v>
          </cell>
          <cell r="M929">
            <v>90.362959999999987</v>
          </cell>
          <cell r="N929">
            <v>98.615439999999992</v>
          </cell>
          <cell r="O929">
            <v>100.29476</v>
          </cell>
          <cell r="P929">
            <v>104.41587999999997</v>
          </cell>
          <cell r="Q929">
            <v>107.78027999999999</v>
          </cell>
          <cell r="R929">
            <v>111.97456</v>
          </cell>
        </row>
        <row r="930">
          <cell r="B930" t="str">
            <v>Produtos de degradação da fibrina, quantitativo</v>
          </cell>
          <cell r="C930">
            <v>0.1</v>
          </cell>
          <cell r="D930" t="str">
            <v>1A</v>
          </cell>
          <cell r="E930" t="str">
            <v>5,544</v>
          </cell>
          <cell r="F930">
            <v>64.555999999999997</v>
          </cell>
          <cell r="G930">
            <v>67.577999999999989</v>
          </cell>
          <cell r="H930">
            <v>71.342479999999995</v>
          </cell>
          <cell r="I930">
            <v>76.410079999999994</v>
          </cell>
          <cell r="J930">
            <v>80.731519999999989</v>
          </cell>
          <cell r="K930">
            <v>85.350599999999986</v>
          </cell>
          <cell r="L930">
            <v>90.984599999999986</v>
          </cell>
          <cell r="M930">
            <v>99.942559999999986</v>
          </cell>
          <cell r="N930">
            <v>109.06983999999999</v>
          </cell>
          <cell r="O930">
            <v>110.92736000000001</v>
          </cell>
          <cell r="P930">
            <v>115.46967999999998</v>
          </cell>
          <cell r="Q930">
            <v>119.15808</v>
          </cell>
          <cell r="R930">
            <v>123.79516</v>
          </cell>
        </row>
        <row r="931">
          <cell r="B931" t="str">
            <v>Progesterona, pesquisa e/ou dosagem</v>
          </cell>
          <cell r="C931">
            <v>0.01</v>
          </cell>
          <cell r="D931" t="str">
            <v>1A</v>
          </cell>
          <cell r="E931" t="str">
            <v>2,330</v>
          </cell>
          <cell r="F931">
            <v>26.875</v>
          </cell>
          <cell r="G931">
            <v>28.065000000000001</v>
          </cell>
          <cell r="H931">
            <v>29.6311</v>
          </cell>
          <cell r="I931">
            <v>31.735900000000001</v>
          </cell>
          <cell r="J931">
            <v>33.517499999999998</v>
          </cell>
          <cell r="K931">
            <v>35.435400000000001</v>
          </cell>
          <cell r="L931">
            <v>37.7744</v>
          </cell>
          <cell r="M931">
            <v>41.493399999999994</v>
          </cell>
          <cell r="N931">
            <v>45.282600000000002</v>
          </cell>
          <cell r="O931">
            <v>46.054300000000005</v>
          </cell>
          <cell r="P931">
            <v>47.893499999999996</v>
          </cell>
          <cell r="Q931">
            <v>49.3277</v>
          </cell>
          <cell r="R931">
            <v>51.247399999999999</v>
          </cell>
        </row>
        <row r="932">
          <cell r="B932" t="str">
            <v>Prolactina, dosagem</v>
          </cell>
          <cell r="C932">
            <v>0.01</v>
          </cell>
          <cell r="D932" t="str">
            <v>1A</v>
          </cell>
          <cell r="E932" t="str">
            <v>2,783</v>
          </cell>
          <cell r="F932">
            <v>32.084499999999998</v>
          </cell>
          <cell r="G932">
            <v>33.500999999999998</v>
          </cell>
          <cell r="H932">
            <v>35.370609999999999</v>
          </cell>
          <cell r="I932">
            <v>37.883110000000002</v>
          </cell>
          <cell r="J932">
            <v>40.008989999999997</v>
          </cell>
          <cell r="K932">
            <v>42.298349999999999</v>
          </cell>
          <cell r="L932">
            <v>45.090349999999994</v>
          </cell>
          <cell r="M932">
            <v>49.529619999999994</v>
          </cell>
          <cell r="N932">
            <v>54.052679999999995</v>
          </cell>
          <cell r="O932">
            <v>54.973870000000005</v>
          </cell>
          <cell r="P932">
            <v>57.166409999999992</v>
          </cell>
          <cell r="Q932">
            <v>58.872410000000002</v>
          </cell>
          <cell r="R932">
            <v>61.16357</v>
          </cell>
        </row>
        <row r="933">
          <cell r="B933" t="str">
            <v>Propanolol, dosagem</v>
          </cell>
          <cell r="C933">
            <v>0.1</v>
          </cell>
          <cell r="D933" t="str">
            <v>1A</v>
          </cell>
          <cell r="E933" t="str">
            <v>3,267</v>
          </cell>
          <cell r="F933">
            <v>38.370499999999993</v>
          </cell>
          <cell r="G933">
            <v>40.253999999999998</v>
          </cell>
          <cell r="H933">
            <v>42.492890000000003</v>
          </cell>
          <cell r="I933">
            <v>45.511189999999999</v>
          </cell>
          <cell r="J933">
            <v>48.102110000000003</v>
          </cell>
          <cell r="K933">
            <v>50.854050000000001</v>
          </cell>
          <cell r="L933">
            <v>54.211049999999993</v>
          </cell>
          <cell r="M933">
            <v>59.548579999999994</v>
          </cell>
          <cell r="N933">
            <v>64.987120000000004</v>
          </cell>
          <cell r="O933">
            <v>66.093230000000005</v>
          </cell>
          <cell r="P933">
            <v>68.859489999999994</v>
          </cell>
          <cell r="Q933">
            <v>71.181690000000003</v>
          </cell>
          <cell r="R933">
            <v>73.951629999999994</v>
          </cell>
        </row>
        <row r="934">
          <cell r="B934" t="str">
            <v>Proteína Amiloide A, pesquisa e/ou dosagem</v>
          </cell>
          <cell r="C934">
            <v>0.25</v>
          </cell>
          <cell r="D934" t="str">
            <v>1A</v>
          </cell>
          <cell r="E934" t="str">
            <v>5,580</v>
          </cell>
          <cell r="F934">
            <v>66.17</v>
          </cell>
          <cell r="G934">
            <v>69.585000000000008</v>
          </cell>
          <cell r="H934">
            <v>73.448599999999999</v>
          </cell>
          <cell r="I934">
            <v>78.665599999999998</v>
          </cell>
          <cell r="J934">
            <v>83.176400000000001</v>
          </cell>
          <cell r="K934">
            <v>87.9345</v>
          </cell>
          <cell r="L934">
            <v>93.739499999999992</v>
          </cell>
          <cell r="M934">
            <v>102.9692</v>
          </cell>
          <cell r="N934">
            <v>112.3738</v>
          </cell>
          <cell r="O934">
            <v>114.28520000000002</v>
          </cell>
          <cell r="P934">
            <v>119.18259999999999</v>
          </cell>
          <cell r="Q934">
            <v>123.43559999999999</v>
          </cell>
          <cell r="R934">
            <v>128.23869999999999</v>
          </cell>
        </row>
        <row r="935">
          <cell r="B935" t="str">
            <v>Proteina C reativa, qualitativa, pesquisa</v>
          </cell>
          <cell r="C935">
            <v>0.01</v>
          </cell>
          <cell r="D935" t="str">
            <v>1A</v>
          </cell>
          <cell r="E935">
            <v>1.827</v>
          </cell>
          <cell r="F935">
            <v>21.090499999999999</v>
          </cell>
          <cell r="G935">
            <v>22.029</v>
          </cell>
          <cell r="H935">
            <v>23.258089999999999</v>
          </cell>
          <cell r="I935">
            <v>24.91019</v>
          </cell>
          <cell r="J935">
            <v>26.30951</v>
          </cell>
          <cell r="K935">
            <v>27.81495</v>
          </cell>
          <cell r="L935">
            <v>29.650949999999998</v>
          </cell>
          <cell r="M935">
            <v>32.570179999999993</v>
          </cell>
          <cell r="N935">
            <v>35.544519999999999</v>
          </cell>
          <cell r="O935">
            <v>36.150230000000001</v>
          </cell>
          <cell r="P935">
            <v>37.597089999999994</v>
          </cell>
          <cell r="Q935">
            <v>38.729489999999998</v>
          </cell>
          <cell r="R935">
            <v>40.236729999999994</v>
          </cell>
          <cell r="S935">
            <v>10</v>
          </cell>
          <cell r="T935">
            <v>25</v>
          </cell>
          <cell r="U935">
            <v>33</v>
          </cell>
        </row>
        <row r="936">
          <cell r="B936" t="str">
            <v>Proteína C reativa, quantitativa, dosagem (turbidimetria, nefelometria)</v>
          </cell>
          <cell r="C936">
            <v>0.01</v>
          </cell>
          <cell r="D936" t="str">
            <v>1A</v>
          </cell>
          <cell r="E936" t="str">
            <v>2,187</v>
          </cell>
          <cell r="F936">
            <v>25.230499999999996</v>
          </cell>
          <cell r="G936">
            <v>26.349</v>
          </cell>
          <cell r="H936">
            <v>27.819289999999999</v>
          </cell>
          <cell r="I936">
            <v>29.795389999999998</v>
          </cell>
          <cell r="J936">
            <v>31.468309999999995</v>
          </cell>
          <cell r="K936">
            <v>33.268949999999997</v>
          </cell>
          <cell r="L936">
            <v>35.464949999999995</v>
          </cell>
          <cell r="M936">
            <v>38.956579999999995</v>
          </cell>
          <cell r="N936">
            <v>42.514119999999998</v>
          </cell>
          <cell r="O936">
            <v>43.238630000000001</v>
          </cell>
          <cell r="P936">
            <v>44.966289999999994</v>
          </cell>
          <cell r="Q936">
            <v>46.314689999999999</v>
          </cell>
          <cell r="R936">
            <v>48.117129999999996</v>
          </cell>
        </row>
        <row r="937">
          <cell r="B937" t="str">
            <v>Proteína C, dosagem</v>
          </cell>
          <cell r="C937">
            <v>0.1</v>
          </cell>
          <cell r="D937" t="str">
            <v>1A</v>
          </cell>
          <cell r="E937" t="str">
            <v>5,544</v>
          </cell>
          <cell r="F937">
            <v>64.555999999999997</v>
          </cell>
          <cell r="G937">
            <v>67.577999999999989</v>
          </cell>
          <cell r="H937">
            <v>71.342479999999995</v>
          </cell>
          <cell r="I937">
            <v>76.410079999999994</v>
          </cell>
          <cell r="J937">
            <v>80.731519999999989</v>
          </cell>
          <cell r="K937">
            <v>85.350599999999986</v>
          </cell>
          <cell r="L937">
            <v>90.984599999999986</v>
          </cell>
          <cell r="M937">
            <v>99.942559999999986</v>
          </cell>
          <cell r="N937">
            <v>109.06983999999999</v>
          </cell>
          <cell r="O937">
            <v>110.92736000000001</v>
          </cell>
          <cell r="P937">
            <v>115.46967999999998</v>
          </cell>
          <cell r="Q937">
            <v>119.15808</v>
          </cell>
          <cell r="R937">
            <v>123.79516</v>
          </cell>
        </row>
        <row r="938">
          <cell r="B938" t="str">
            <v>Proteína C, teste imunológico</v>
          </cell>
          <cell r="C938">
            <v>0.5</v>
          </cell>
          <cell r="D938" t="str">
            <v>1A</v>
          </cell>
          <cell r="E938" t="str">
            <v>21,249</v>
          </cell>
          <cell r="F938">
            <v>248.36349999999999</v>
          </cell>
          <cell r="G938">
            <v>260.238</v>
          </cell>
          <cell r="H938">
            <v>274.72483</v>
          </cell>
          <cell r="I938">
            <v>294.23892999999998</v>
          </cell>
          <cell r="J938">
            <v>310.92816999999997</v>
          </cell>
          <cell r="K938">
            <v>328.71735000000001</v>
          </cell>
          <cell r="L938">
            <v>350.41634999999997</v>
          </cell>
          <cell r="M938">
            <v>384.91725999999994</v>
          </cell>
          <cell r="N938">
            <v>420.07063999999997</v>
          </cell>
          <cell r="O938">
            <v>427.22280999999998</v>
          </cell>
          <cell r="P938">
            <v>444.88702999999998</v>
          </cell>
          <cell r="Q938">
            <v>459.44643000000002</v>
          </cell>
          <cell r="R938">
            <v>477.32560999999998</v>
          </cell>
        </row>
        <row r="939">
          <cell r="B939" t="str">
            <v>Proteína eosinofílica catiônica (ECP), pesquisa e/ou dosagem</v>
          </cell>
          <cell r="C939">
            <v>0.75</v>
          </cell>
          <cell r="D939" t="str">
            <v>1A</v>
          </cell>
          <cell r="E939" t="str">
            <v>11,331</v>
          </cell>
          <cell r="F939">
            <v>136.3065</v>
          </cell>
          <cell r="G939">
            <v>143.84699999999998</v>
          </cell>
          <cell r="H939">
            <v>151.81377000000001</v>
          </cell>
          <cell r="I939">
            <v>162.59667000000002</v>
          </cell>
          <cell r="J939">
            <v>172.01823000000002</v>
          </cell>
          <cell r="K939">
            <v>181.85714999999999</v>
          </cell>
          <cell r="L939">
            <v>193.86314999999999</v>
          </cell>
          <cell r="M939">
            <v>212.95193999999998</v>
          </cell>
          <cell r="N939">
            <v>232.40315999999999</v>
          </cell>
          <cell r="O939">
            <v>236.35239000000001</v>
          </cell>
          <cell r="P939">
            <v>246.82556999999997</v>
          </cell>
          <cell r="Q939">
            <v>256.33916999999997</v>
          </cell>
          <cell r="R939">
            <v>266.31308999999999</v>
          </cell>
        </row>
        <row r="940">
          <cell r="B940" t="str">
            <v>Proteína ligadora do hormônio de crescimento (HGH)</v>
          </cell>
          <cell r="C940">
            <v>0.01</v>
          </cell>
          <cell r="D940" t="str">
            <v>1A</v>
          </cell>
          <cell r="E940">
            <v>2.7829999999999999</v>
          </cell>
          <cell r="F940">
            <v>32.084499999999998</v>
          </cell>
          <cell r="G940">
            <v>33.500999999999998</v>
          </cell>
          <cell r="H940">
            <v>35.370609999999999</v>
          </cell>
          <cell r="I940">
            <v>37.883110000000002</v>
          </cell>
          <cell r="J940">
            <v>40.008989999999997</v>
          </cell>
          <cell r="K940">
            <v>42.298349999999999</v>
          </cell>
          <cell r="L940">
            <v>45.090349999999994</v>
          </cell>
          <cell r="M940">
            <v>49.529619999999994</v>
          </cell>
          <cell r="N940">
            <v>54.052679999999995</v>
          </cell>
          <cell r="O940">
            <v>54.973870000000005</v>
          </cell>
          <cell r="P940">
            <v>57.166409999999992</v>
          </cell>
          <cell r="Q940">
            <v>58.872410000000002</v>
          </cell>
          <cell r="R940">
            <v>61.16357</v>
          </cell>
        </row>
        <row r="941">
          <cell r="B941" t="str">
            <v>Proteína ligadora do retinol, dosagem</v>
          </cell>
          <cell r="C941">
            <v>0.1</v>
          </cell>
          <cell r="D941" t="str">
            <v>1A</v>
          </cell>
          <cell r="E941" t="str">
            <v>4,050</v>
          </cell>
          <cell r="F941">
            <v>47.374999999999993</v>
          </cell>
          <cell r="G941">
            <v>49.649999999999991</v>
          </cell>
          <cell r="H941">
            <v>52.413499999999999</v>
          </cell>
          <cell r="I941">
            <v>56.136499999999998</v>
          </cell>
          <cell r="J941">
            <v>59.322499999999998</v>
          </cell>
          <cell r="K941">
            <v>62.716500000000003</v>
          </cell>
          <cell r="L941">
            <v>66.856499999999983</v>
          </cell>
          <cell r="M941">
            <v>73.438999999999993</v>
          </cell>
          <cell r="N941">
            <v>80.146000000000001</v>
          </cell>
          <cell r="O941">
            <v>81.510500000000008</v>
          </cell>
          <cell r="P941">
            <v>84.887499999999989</v>
          </cell>
          <cell r="Q941">
            <v>87.679500000000004</v>
          </cell>
          <cell r="R941">
            <v>91.091499999999996</v>
          </cell>
        </row>
        <row r="942">
          <cell r="B942" t="str">
            <v>Proteína mielina básica, anticorpo anti, pesquisa</v>
          </cell>
          <cell r="C942">
            <v>0.25</v>
          </cell>
          <cell r="D942" t="str">
            <v>1A</v>
          </cell>
          <cell r="E942" t="str">
            <v>8,694</v>
          </cell>
          <cell r="F942">
            <v>101.98100000000001</v>
          </cell>
          <cell r="G942">
            <v>106.953</v>
          </cell>
          <cell r="H942">
            <v>112.90298000000001</v>
          </cell>
          <cell r="I942">
            <v>120.92258000000001</v>
          </cell>
          <cell r="J942">
            <v>127.80002000000002</v>
          </cell>
          <cell r="K942">
            <v>135.11160000000001</v>
          </cell>
          <cell r="L942">
            <v>144.03059999999999</v>
          </cell>
          <cell r="M942">
            <v>158.21155999999999</v>
          </cell>
          <cell r="N942">
            <v>172.66084000000001</v>
          </cell>
          <cell r="O942">
            <v>175.59986000000001</v>
          </cell>
          <cell r="P942">
            <v>182.92618000000002</v>
          </cell>
          <cell r="Q942">
            <v>189.04758000000004</v>
          </cell>
          <cell r="R942">
            <v>196.40416000000002</v>
          </cell>
        </row>
        <row r="943">
          <cell r="B943" t="str">
            <v>Proteína S livre, dosagem</v>
          </cell>
          <cell r="C943">
            <v>0.5</v>
          </cell>
          <cell r="D943" t="str">
            <v>1A</v>
          </cell>
          <cell r="E943" t="str">
            <v>14,742</v>
          </cell>
          <cell r="F943">
            <v>173.53300000000002</v>
          </cell>
          <cell r="G943">
            <v>182.154</v>
          </cell>
          <cell r="H943">
            <v>192.28114000000002</v>
          </cell>
          <cell r="I943">
            <v>205.93894</v>
          </cell>
          <cell r="J943">
            <v>217.68286000000003</v>
          </cell>
          <cell r="K943">
            <v>230.13630000000001</v>
          </cell>
          <cell r="L943">
            <v>245.32829999999998</v>
          </cell>
          <cell r="M943">
            <v>269.48307999999997</v>
          </cell>
          <cell r="N943">
            <v>294.09512000000001</v>
          </cell>
          <cell r="O943">
            <v>299.09998000000002</v>
          </cell>
          <cell r="P943">
            <v>311.68874</v>
          </cell>
          <cell r="Q943">
            <v>322.34394000000003</v>
          </cell>
          <cell r="R943">
            <v>334.88738000000001</v>
          </cell>
        </row>
        <row r="944">
          <cell r="B944" t="str">
            <v>Proteína S total + livre, dosagem</v>
          </cell>
          <cell r="C944">
            <v>0.5</v>
          </cell>
          <cell r="D944" t="str">
            <v>1A</v>
          </cell>
          <cell r="E944" t="str">
            <v>17,235</v>
          </cell>
          <cell r="F944">
            <v>202.20249999999999</v>
          </cell>
          <cell r="G944">
            <v>212.07</v>
          </cell>
          <cell r="H944">
            <v>223.86744999999999</v>
          </cell>
          <cell r="I944">
            <v>239.76894999999999</v>
          </cell>
          <cell r="J944">
            <v>253.40754999999999</v>
          </cell>
          <cell r="K944">
            <v>267.90525000000002</v>
          </cell>
          <cell r="L944">
            <v>285.59024999999997</v>
          </cell>
          <cell r="M944">
            <v>313.70889999999991</v>
          </cell>
          <cell r="N944">
            <v>342.3596</v>
          </cell>
          <cell r="O944">
            <v>348.18714999999997</v>
          </cell>
          <cell r="P944">
            <v>362.72044999999997</v>
          </cell>
          <cell r="Q944">
            <v>374.87145000000004</v>
          </cell>
          <cell r="R944">
            <v>389.45915000000002</v>
          </cell>
        </row>
        <row r="945">
          <cell r="B945" t="str">
            <v>Proteína S, teste funcional</v>
          </cell>
          <cell r="C945">
            <v>0.1</v>
          </cell>
          <cell r="D945" t="str">
            <v>1A</v>
          </cell>
          <cell r="E945" t="str">
            <v>8,091</v>
          </cell>
          <cell r="F945">
            <v>93.846499999999992</v>
          </cell>
          <cell r="G945">
            <v>98.141999999999982</v>
          </cell>
          <cell r="H945">
            <v>103.61296999999999</v>
          </cell>
          <cell r="I945">
            <v>110.97286999999999</v>
          </cell>
          <cell r="J945">
            <v>117.23002999999999</v>
          </cell>
          <cell r="K945">
            <v>123.93764999999999</v>
          </cell>
          <cell r="L945">
            <v>132.11865</v>
          </cell>
          <cell r="M945">
            <v>145.12634</v>
          </cell>
          <cell r="N945">
            <v>158.37975999999998</v>
          </cell>
          <cell r="O945">
            <v>161.07778999999999</v>
          </cell>
          <cell r="P945">
            <v>167.60676999999998</v>
          </cell>
          <cell r="Q945">
            <v>172.82336999999998</v>
          </cell>
          <cell r="R945">
            <v>179.54899</v>
          </cell>
        </row>
        <row r="946">
          <cell r="B946" t="str">
            <v>Proteínas de Bence Jones, pesquisa na urina</v>
          </cell>
          <cell r="C946">
            <v>0.04</v>
          </cell>
          <cell r="D946" t="str">
            <v>1A</v>
          </cell>
          <cell r="E946" t="str">
            <v>0,810</v>
          </cell>
          <cell r="F946">
            <v>9.6350000000000016</v>
          </cell>
          <cell r="G946">
            <v>10.14</v>
          </cell>
          <cell r="H946">
            <v>10.7027</v>
          </cell>
          <cell r="I946">
            <v>11.462900000000001</v>
          </cell>
          <cell r="J946">
            <v>12.121700000000001</v>
          </cell>
          <cell r="K946">
            <v>12.815100000000001</v>
          </cell>
          <cell r="L946">
            <v>13.661099999999999</v>
          </cell>
          <cell r="M946">
            <v>15.0062</v>
          </cell>
          <cell r="N946">
            <v>16.376800000000003</v>
          </cell>
          <cell r="O946">
            <v>16.6553</v>
          </cell>
          <cell r="P946">
            <v>17.374300000000002</v>
          </cell>
          <cell r="Q946">
            <v>18.005100000000002</v>
          </cell>
          <cell r="R946">
            <v>18.7057</v>
          </cell>
        </row>
        <row r="947">
          <cell r="B947" t="str">
            <v>Proteínas totais</v>
          </cell>
          <cell r="C947">
            <v>0.01</v>
          </cell>
          <cell r="D947" t="str">
            <v>1A</v>
          </cell>
          <cell r="E947" t="str">
            <v>0,387</v>
          </cell>
          <cell r="F947">
            <v>4.5305</v>
          </cell>
          <cell r="G947">
            <v>4.7490000000000006</v>
          </cell>
          <cell r="H947">
            <v>5.0132900000000005</v>
          </cell>
          <cell r="I947">
            <v>5.3693900000000001</v>
          </cell>
          <cell r="J947">
            <v>5.6743100000000002</v>
          </cell>
          <cell r="K947">
            <v>5.9989500000000007</v>
          </cell>
          <cell r="L947">
            <v>6.3949499999999997</v>
          </cell>
          <cell r="M947">
            <v>7.0245799999999994</v>
          </cell>
          <cell r="N947">
            <v>7.6661200000000003</v>
          </cell>
          <cell r="O947">
            <v>7.7966300000000004</v>
          </cell>
          <cell r="P947">
            <v>8.1202899999999989</v>
          </cell>
          <cell r="Q947">
            <v>8.3886900000000004</v>
          </cell>
          <cell r="R947">
            <v>8.7151300000000003</v>
          </cell>
        </row>
        <row r="948">
          <cell r="B948" t="str">
            <v>Proteínas totais albumina e globulina, dosagem</v>
          </cell>
          <cell r="C948">
            <v>0.01</v>
          </cell>
          <cell r="D948" t="str">
            <v>1A</v>
          </cell>
          <cell r="E948" t="str">
            <v>0,540</v>
          </cell>
          <cell r="F948">
            <v>6.2900000000000009</v>
          </cell>
          <cell r="G948">
            <v>6.5850000000000009</v>
          </cell>
          <cell r="H948">
            <v>6.9518000000000004</v>
          </cell>
          <cell r="I948">
            <v>7.4456000000000007</v>
          </cell>
          <cell r="J948">
            <v>7.8668000000000005</v>
          </cell>
          <cell r="K948">
            <v>8.3169000000000004</v>
          </cell>
          <cell r="L948">
            <v>8.8658999999999999</v>
          </cell>
          <cell r="M948">
            <v>9.7387999999999995</v>
          </cell>
          <cell r="N948">
            <v>10.6282</v>
          </cell>
          <cell r="O948">
            <v>10.809200000000002</v>
          </cell>
          <cell r="P948">
            <v>11.2522</v>
          </cell>
          <cell r="Q948">
            <v>11.612400000000001</v>
          </cell>
          <cell r="R948">
            <v>12.064300000000001</v>
          </cell>
        </row>
        <row r="949">
          <cell r="B949" t="str">
            <v>Proteinase 3, anticorpo</v>
          </cell>
          <cell r="C949">
            <v>1</v>
          </cell>
          <cell r="D949" t="str">
            <v>1A</v>
          </cell>
          <cell r="E949">
            <v>29.36</v>
          </cell>
          <cell r="F949">
            <v>345.64</v>
          </cell>
          <cell r="G949">
            <v>362.82</v>
          </cell>
          <cell r="H949">
            <v>382.99119999999999</v>
          </cell>
          <cell r="I949">
            <v>410.1952</v>
          </cell>
          <cell r="J949">
            <v>433.58879999999999</v>
          </cell>
          <cell r="K949">
            <v>458.39399999999995</v>
          </cell>
          <cell r="L949">
            <v>488.65399999999994</v>
          </cell>
          <cell r="M949">
            <v>536.76639999999986</v>
          </cell>
          <cell r="N949">
            <v>585.78959999999995</v>
          </cell>
          <cell r="O949">
            <v>595.75839999999994</v>
          </cell>
          <cell r="P949">
            <v>620.83920000000001</v>
          </cell>
          <cell r="Q949">
            <v>642.0752</v>
          </cell>
          <cell r="R949">
            <v>667.06039999999996</v>
          </cell>
        </row>
        <row r="950">
          <cell r="B950" t="str">
            <v>Protoporfirina eritrocitária livre - zinco, dosagem</v>
          </cell>
          <cell r="C950">
            <v>0.04</v>
          </cell>
          <cell r="D950" t="str">
            <v>1A</v>
          </cell>
          <cell r="E950" t="str">
            <v>1,440</v>
          </cell>
          <cell r="F950">
            <v>16.88</v>
          </cell>
          <cell r="G950">
            <v>17.700000000000003</v>
          </cell>
          <cell r="H950">
            <v>18.684799999999999</v>
          </cell>
          <cell r="I950">
            <v>20.012</v>
          </cell>
          <cell r="J950">
            <v>21.1496</v>
          </cell>
          <cell r="K950">
            <v>22.3596</v>
          </cell>
          <cell r="L950">
            <v>23.835599999999996</v>
          </cell>
          <cell r="M950">
            <v>26.182399999999998</v>
          </cell>
          <cell r="N950">
            <v>28.573599999999999</v>
          </cell>
          <cell r="O950">
            <v>29.06</v>
          </cell>
          <cell r="P950">
            <v>30.270399999999999</v>
          </cell>
          <cell r="Q950">
            <v>31.279199999999999</v>
          </cell>
          <cell r="R950">
            <v>32.496400000000001</v>
          </cell>
        </row>
        <row r="951">
          <cell r="B951" t="str">
            <v>Protoporfirinas livres (para chumbo inorgânico), pesquisa e/ou dosagem</v>
          </cell>
          <cell r="C951">
            <v>0.04</v>
          </cell>
          <cell r="D951" t="str">
            <v>1A</v>
          </cell>
          <cell r="E951" t="str">
            <v>1,440</v>
          </cell>
          <cell r="F951">
            <v>16.88</v>
          </cell>
          <cell r="G951">
            <v>17.700000000000003</v>
          </cell>
          <cell r="H951">
            <v>18.684799999999999</v>
          </cell>
          <cell r="I951">
            <v>20.012</v>
          </cell>
          <cell r="J951">
            <v>21.1496</v>
          </cell>
          <cell r="K951">
            <v>22.3596</v>
          </cell>
          <cell r="L951">
            <v>23.835599999999996</v>
          </cell>
          <cell r="M951">
            <v>26.182399999999998</v>
          </cell>
          <cell r="N951">
            <v>28.573599999999999</v>
          </cell>
          <cell r="O951">
            <v>29.06</v>
          </cell>
          <cell r="P951">
            <v>30.270399999999999</v>
          </cell>
          <cell r="Q951">
            <v>31.279199999999999</v>
          </cell>
          <cell r="R951">
            <v>32.496400000000001</v>
          </cell>
        </row>
        <row r="952">
          <cell r="B952" t="str">
            <v>Protoporfirinas Zn (para chumbo inorgânico), pesquisa e/ou dosagem</v>
          </cell>
          <cell r="C952">
            <v>0.04</v>
          </cell>
          <cell r="D952" t="str">
            <v>1A</v>
          </cell>
          <cell r="E952" t="str">
            <v>1,440</v>
          </cell>
          <cell r="F952">
            <v>16.88</v>
          </cell>
          <cell r="G952">
            <v>17.700000000000003</v>
          </cell>
          <cell r="H952">
            <v>18.684799999999999</v>
          </cell>
          <cell r="I952">
            <v>20.012</v>
          </cell>
          <cell r="J952">
            <v>21.1496</v>
          </cell>
          <cell r="K952">
            <v>22.3596</v>
          </cell>
          <cell r="L952">
            <v>23.835599999999996</v>
          </cell>
          <cell r="M952">
            <v>26.182399999999998</v>
          </cell>
          <cell r="N952">
            <v>28.573599999999999</v>
          </cell>
          <cell r="O952">
            <v>29.06</v>
          </cell>
          <cell r="P952">
            <v>30.270399999999999</v>
          </cell>
          <cell r="Q952">
            <v>31.279199999999999</v>
          </cell>
          <cell r="R952">
            <v>32.496400000000001</v>
          </cell>
        </row>
        <row r="953">
          <cell r="B953" t="str">
            <v>Protrombina, pesquisa de mutação</v>
          </cell>
          <cell r="C953">
            <v>1</v>
          </cell>
          <cell r="D953" t="str">
            <v>1A</v>
          </cell>
          <cell r="E953" t="str">
            <v>16,625</v>
          </cell>
          <cell r="F953">
            <v>199.1875</v>
          </cell>
          <cell r="G953">
            <v>210</v>
          </cell>
          <cell r="H953">
            <v>221.63874999999999</v>
          </cell>
          <cell r="I953">
            <v>237.38124999999999</v>
          </cell>
          <cell r="J953">
            <v>251.09625</v>
          </cell>
          <cell r="K953">
            <v>265.45875000000001</v>
          </cell>
          <cell r="L953">
            <v>282.98374999999999</v>
          </cell>
          <cell r="M953">
            <v>310.84749999999997</v>
          </cell>
          <cell r="N953">
            <v>339.24</v>
          </cell>
          <cell r="O953">
            <v>345.00625000000002</v>
          </cell>
          <cell r="P953">
            <v>360.15374999999995</v>
          </cell>
          <cell r="Q953">
            <v>373.74874999999997</v>
          </cell>
          <cell r="R953">
            <v>388.29124999999999</v>
          </cell>
        </row>
        <row r="954">
          <cell r="B954" t="str">
            <v>Prova atividade de febre reumática (aslo, eletroforese de proteínas, muco-proteínas e proteína "C" reativa)</v>
          </cell>
          <cell r="C954">
            <v>0.1</v>
          </cell>
          <cell r="D954" t="str">
            <v>1A</v>
          </cell>
          <cell r="E954" t="str">
            <v>6,339</v>
          </cell>
          <cell r="F954">
            <v>73.698499999999996</v>
          </cell>
          <cell r="G954">
            <v>77.118000000000009</v>
          </cell>
          <cell r="H954">
            <v>81.415130000000005</v>
          </cell>
          <cell r="I954">
            <v>87.198230000000009</v>
          </cell>
          <cell r="J954">
            <v>92.123870000000011</v>
          </cell>
          <cell r="K954">
            <v>97.394850000000005</v>
          </cell>
          <cell r="L954">
            <v>103.82384999999999</v>
          </cell>
          <cell r="M954">
            <v>114.04585999999999</v>
          </cell>
          <cell r="N954">
            <v>124.46104</v>
          </cell>
          <cell r="O954">
            <v>126.58091000000002</v>
          </cell>
          <cell r="P954">
            <v>131.74333000000001</v>
          </cell>
          <cell r="Q954">
            <v>135.90873000000002</v>
          </cell>
          <cell r="R954">
            <v>141.19771000000003</v>
          </cell>
        </row>
        <row r="955">
          <cell r="B955" t="str">
            <v xml:space="preserve">Prova de compatibilidade pré-transfusional completa - em tubo </v>
          </cell>
          <cell r="C955">
            <v>0.04</v>
          </cell>
          <cell r="D955" t="str">
            <v>1A</v>
          </cell>
          <cell r="E955">
            <v>1.2090000000000001</v>
          </cell>
          <cell r="F955">
            <v>14.223500000000001</v>
          </cell>
          <cell r="G955">
            <v>14.928000000000001</v>
          </cell>
          <cell r="H955">
            <v>15.75803</v>
          </cell>
          <cell r="I955">
            <v>16.877330000000001</v>
          </cell>
          <cell r="J955">
            <v>17.839369999999999</v>
          </cell>
          <cell r="K955">
            <v>18.859950000000001</v>
          </cell>
          <cell r="L955">
            <v>20.104949999999999</v>
          </cell>
          <cell r="M955">
            <v>22.08446</v>
          </cell>
          <cell r="N955">
            <v>24.10144</v>
          </cell>
          <cell r="O955">
            <v>24.511610000000001</v>
          </cell>
          <cell r="P955">
            <v>25.541830000000001</v>
          </cell>
          <cell r="Q955">
            <v>26.412030000000005</v>
          </cell>
          <cell r="R955">
            <v>27.439810000000001</v>
          </cell>
        </row>
        <row r="956">
          <cell r="B956" t="str">
            <v>Prova de compatibilidade pré-transfusional completa - gel teste</v>
          </cell>
          <cell r="C956">
            <v>0.1</v>
          </cell>
          <cell r="D956" t="str">
            <v>1A</v>
          </cell>
          <cell r="E956">
            <v>2.4700000000000002</v>
          </cell>
          <cell r="F956">
            <v>29.205000000000002</v>
          </cell>
          <cell r="G956">
            <v>30.69</v>
          </cell>
          <cell r="H956">
            <v>32.3949</v>
          </cell>
          <cell r="I956">
            <v>34.695900000000002</v>
          </cell>
          <cell r="J956">
            <v>36.681100000000008</v>
          </cell>
          <cell r="K956">
            <v>38.779500000000006</v>
          </cell>
          <cell r="L956">
            <v>41.339500000000001</v>
          </cell>
          <cell r="M956">
            <v>45.409799999999997</v>
          </cell>
          <cell r="N956">
            <v>49.557200000000002</v>
          </cell>
          <cell r="O956">
            <v>50.400300000000009</v>
          </cell>
          <cell r="P956">
            <v>52.544900000000005</v>
          </cell>
          <cell r="Q956">
            <v>54.388900000000007</v>
          </cell>
          <cell r="R956">
            <v>56.505300000000005</v>
          </cell>
        </row>
        <row r="957">
          <cell r="B957" t="str">
            <v>Prova de concentração (Fishberg ou Volhard), na urina</v>
          </cell>
          <cell r="C957">
            <v>0.1</v>
          </cell>
          <cell r="D957" t="str">
            <v>1A</v>
          </cell>
          <cell r="E957" t="str">
            <v>0,420</v>
          </cell>
          <cell r="F957">
            <v>5.63</v>
          </cell>
          <cell r="G957">
            <v>6.09</v>
          </cell>
          <cell r="H957">
            <v>6.4214000000000002</v>
          </cell>
          <cell r="I957">
            <v>6.8773999999999997</v>
          </cell>
          <cell r="J957">
            <v>7.3046000000000006</v>
          </cell>
          <cell r="K957">
            <v>7.7219999999999995</v>
          </cell>
          <cell r="L957">
            <v>8.2319999999999993</v>
          </cell>
          <cell r="M957">
            <v>9.0427999999999997</v>
          </cell>
          <cell r="N957">
            <v>9.8691999999999993</v>
          </cell>
          <cell r="O957">
            <v>10.0358</v>
          </cell>
          <cell r="P957">
            <v>10.581399999999999</v>
          </cell>
          <cell r="Q957">
            <v>11.195399999999999</v>
          </cell>
          <cell r="R957">
            <v>11.630800000000001</v>
          </cell>
        </row>
        <row r="958">
          <cell r="B958" t="str">
            <v>Prova de diluição, na urina</v>
          </cell>
          <cell r="C958">
            <v>0.1</v>
          </cell>
          <cell r="D958" t="str">
            <v>1A</v>
          </cell>
          <cell r="E958" t="str">
            <v>0,434</v>
          </cell>
          <cell r="F958">
            <v>5.7909999999999995</v>
          </cell>
          <cell r="G958">
            <v>6.258</v>
          </cell>
          <cell r="H958">
            <v>6.5987799999999996</v>
          </cell>
          <cell r="I958">
            <v>7.06738</v>
          </cell>
          <cell r="J958">
            <v>7.5052199999999996</v>
          </cell>
          <cell r="K958">
            <v>7.9340999999999999</v>
          </cell>
          <cell r="L958">
            <v>8.4581</v>
          </cell>
          <cell r="M958">
            <v>9.2911599999999996</v>
          </cell>
          <cell r="N958">
            <v>10.140239999999999</v>
          </cell>
          <cell r="O958">
            <v>10.31146</v>
          </cell>
          <cell r="P958">
            <v>10.867979999999999</v>
          </cell>
          <cell r="Q958">
            <v>11.49038</v>
          </cell>
          <cell r="R958">
            <v>11.937260000000002</v>
          </cell>
        </row>
        <row r="959">
          <cell r="B959" t="str">
            <v>Prova de sobrecarga de glicose para insulina</v>
          </cell>
          <cell r="C959">
            <v>0.1</v>
          </cell>
          <cell r="D959" t="str">
            <v>1A</v>
          </cell>
          <cell r="E959">
            <v>7.3220000000000001</v>
          </cell>
          <cell r="F959">
            <v>85.003</v>
          </cell>
          <cell r="G959">
            <v>88.914000000000001</v>
          </cell>
          <cell r="H959">
            <v>93.869739999999993</v>
          </cell>
          <cell r="I959">
            <v>100.53754000000001</v>
          </cell>
          <cell r="J959">
            <v>106.21026000000001</v>
          </cell>
          <cell r="K959">
            <v>112.2873</v>
          </cell>
          <cell r="L959">
            <v>119.69929999999999</v>
          </cell>
          <cell r="M959">
            <v>131.48428000000001</v>
          </cell>
          <cell r="N959">
            <v>143.49191999999999</v>
          </cell>
          <cell r="O959">
            <v>145.93618000000001</v>
          </cell>
          <cell r="P959">
            <v>151.86534</v>
          </cell>
          <cell r="Q959">
            <v>156.62054000000001</v>
          </cell>
          <cell r="R959">
            <v>162.71558000000002</v>
          </cell>
        </row>
        <row r="960">
          <cell r="B960" t="str">
            <v>Prova do laço</v>
          </cell>
          <cell r="C960">
            <v>0.01</v>
          </cell>
          <cell r="D960" t="str">
            <v>1A</v>
          </cell>
          <cell r="E960" t="str">
            <v>0,270</v>
          </cell>
          <cell r="F960">
            <v>3.1850000000000005</v>
          </cell>
          <cell r="G960">
            <v>3.3450000000000002</v>
          </cell>
          <cell r="H960">
            <v>3.5308999999999999</v>
          </cell>
          <cell r="I960">
            <v>3.7817000000000003</v>
          </cell>
          <cell r="J960">
            <v>3.9977000000000005</v>
          </cell>
          <cell r="K960">
            <v>4.2264000000000008</v>
          </cell>
          <cell r="L960">
            <v>4.5053999999999998</v>
          </cell>
          <cell r="M960">
            <v>4.9489999999999998</v>
          </cell>
          <cell r="N960">
            <v>5.4009999999999998</v>
          </cell>
          <cell r="O960">
            <v>5.4929000000000006</v>
          </cell>
          <cell r="P960">
            <v>5.7253000000000007</v>
          </cell>
          <cell r="Q960">
            <v>5.9235000000000007</v>
          </cell>
          <cell r="R960">
            <v>6.1539999999999999</v>
          </cell>
        </row>
        <row r="961">
          <cell r="B961" t="str">
            <v>Prova do LH-Rh, dosagem do FSH sem fornecimento de medicamento (cada)</v>
          </cell>
          <cell r="C961">
            <v>1</v>
          </cell>
          <cell r="D961" t="str">
            <v>2B</v>
          </cell>
          <cell r="E961" t="str">
            <v>1,670</v>
          </cell>
          <cell r="F961">
            <v>61.204999999999998</v>
          </cell>
          <cell r="G961">
            <v>76.539999999999992</v>
          </cell>
          <cell r="H961">
            <v>81.158900000000003</v>
          </cell>
          <cell r="I961">
            <v>86.901899999999998</v>
          </cell>
          <cell r="J961">
            <v>91.751099999999994</v>
          </cell>
          <cell r="K961">
            <v>96.980500000000006</v>
          </cell>
          <cell r="L961">
            <v>103.37050000000001</v>
          </cell>
          <cell r="M961">
            <v>113.5958</v>
          </cell>
          <cell r="N961">
            <v>123.9812</v>
          </cell>
          <cell r="O961">
            <v>126.03230000000001</v>
          </cell>
          <cell r="P961">
            <v>138.82490000000001</v>
          </cell>
          <cell r="Q961">
            <v>202.61690000000002</v>
          </cell>
          <cell r="R961">
            <v>261.4563</v>
          </cell>
        </row>
        <row r="962">
          <cell r="B962" t="str">
            <v>Prova do LH-Rh, dosagem do LH sem fornecimento de medicamento (cada)</v>
          </cell>
          <cell r="C962">
            <v>1</v>
          </cell>
          <cell r="D962" t="str">
            <v>2B</v>
          </cell>
          <cell r="E962" t="str">
            <v>1,670</v>
          </cell>
          <cell r="F962">
            <v>61.204999999999998</v>
          </cell>
          <cell r="G962">
            <v>76.539999999999992</v>
          </cell>
          <cell r="H962">
            <v>81.158900000000003</v>
          </cell>
          <cell r="I962">
            <v>86.901899999999998</v>
          </cell>
          <cell r="J962">
            <v>91.751099999999994</v>
          </cell>
          <cell r="K962">
            <v>96.980500000000006</v>
          </cell>
          <cell r="L962">
            <v>103.37050000000001</v>
          </cell>
          <cell r="M962">
            <v>113.5958</v>
          </cell>
          <cell r="N962">
            <v>123.9812</v>
          </cell>
          <cell r="O962">
            <v>126.03230000000001</v>
          </cell>
          <cell r="P962">
            <v>138.82490000000001</v>
          </cell>
          <cell r="Q962">
            <v>202.61690000000002</v>
          </cell>
          <cell r="R962">
            <v>261.4563</v>
          </cell>
        </row>
        <row r="963">
          <cell r="B963" t="str">
            <v>Prova do TRH-HPR, dosagem do HPR sem fornecimento do material (cada)</v>
          </cell>
          <cell r="C963">
            <v>1</v>
          </cell>
          <cell r="D963" t="str">
            <v>2B</v>
          </cell>
          <cell r="E963" t="str">
            <v>1,670</v>
          </cell>
          <cell r="F963">
            <v>61.204999999999998</v>
          </cell>
          <cell r="G963">
            <v>76.539999999999992</v>
          </cell>
          <cell r="H963">
            <v>81.158900000000003</v>
          </cell>
          <cell r="I963">
            <v>86.901899999999998</v>
          </cell>
          <cell r="J963">
            <v>91.751099999999994</v>
          </cell>
          <cell r="K963">
            <v>96.980500000000006</v>
          </cell>
          <cell r="L963">
            <v>103.37050000000001</v>
          </cell>
          <cell r="M963">
            <v>113.5958</v>
          </cell>
          <cell r="N963">
            <v>123.9812</v>
          </cell>
          <cell r="O963">
            <v>126.03230000000001</v>
          </cell>
          <cell r="P963">
            <v>138.82490000000001</v>
          </cell>
          <cell r="Q963">
            <v>202.61690000000002</v>
          </cell>
          <cell r="R963">
            <v>261.4563</v>
          </cell>
        </row>
        <row r="964">
          <cell r="B964" t="str">
            <v>Prova do TRH-TSH, dosagem do TSH sem fornecimento do material (cada)</v>
          </cell>
          <cell r="C964">
            <v>1</v>
          </cell>
          <cell r="D964" t="str">
            <v>2B</v>
          </cell>
          <cell r="E964" t="str">
            <v>1,570</v>
          </cell>
          <cell r="F964">
            <v>60.055</v>
          </cell>
          <cell r="G964">
            <v>75.34</v>
          </cell>
          <cell r="H964">
            <v>79.891899999999993</v>
          </cell>
          <cell r="I964">
            <v>85.544899999999998</v>
          </cell>
          <cell r="J964">
            <v>90.318099999999987</v>
          </cell>
          <cell r="K964">
            <v>95.465500000000006</v>
          </cell>
          <cell r="L964">
            <v>101.75550000000001</v>
          </cell>
          <cell r="M964">
            <v>111.8218</v>
          </cell>
          <cell r="N964">
            <v>122.04520000000001</v>
          </cell>
          <cell r="O964">
            <v>124.06330000000001</v>
          </cell>
          <cell r="P964">
            <v>136.77789999999999</v>
          </cell>
          <cell r="Q964">
            <v>200.50990000000002</v>
          </cell>
          <cell r="R964">
            <v>259.26729999999998</v>
          </cell>
        </row>
        <row r="965">
          <cell r="B965" t="str">
            <v>Prova funcional DDAVP – Von Willebrand (1 hora)</v>
          </cell>
          <cell r="C965">
            <v>0.5</v>
          </cell>
          <cell r="D965" t="str">
            <v>1A</v>
          </cell>
          <cell r="E965">
            <v>63.93</v>
          </cell>
          <cell r="F965">
            <v>739.19500000000005</v>
          </cell>
          <cell r="G965">
            <v>772.41</v>
          </cell>
          <cell r="H965">
            <v>815.49310000000003</v>
          </cell>
          <cell r="I965">
            <v>873.42010000000005</v>
          </cell>
          <cell r="J965">
            <v>922.54689999999994</v>
          </cell>
          <cell r="K965">
            <v>975.33449999999993</v>
          </cell>
          <cell r="L965">
            <v>1039.7144999999998</v>
          </cell>
          <cell r="M965">
            <v>1142.0781999999999</v>
          </cell>
          <cell r="N965">
            <v>1246.3748000000001</v>
          </cell>
          <cell r="O965">
            <v>1267.6116999999999</v>
          </cell>
          <cell r="P965">
            <v>1318.5671</v>
          </cell>
          <cell r="Q965">
            <v>1358.7351000000001</v>
          </cell>
          <cell r="R965">
            <v>1411.6126999999999</v>
          </cell>
        </row>
        <row r="966">
          <cell r="B966" t="str">
            <v>Prova funcional DDAVP – Von Willebrand (4 horas)</v>
          </cell>
          <cell r="C966">
            <v>1</v>
          </cell>
          <cell r="D966" t="str">
            <v>4C</v>
          </cell>
          <cell r="E966">
            <v>59.781999999999996</v>
          </cell>
          <cell r="F966">
            <v>835.49299999999994</v>
          </cell>
          <cell r="G966">
            <v>914.88400000000001</v>
          </cell>
          <cell r="H966">
            <v>966.43793999999991</v>
          </cell>
          <cell r="I966">
            <v>1035.0217399999999</v>
          </cell>
          <cell r="J966">
            <v>1092.93606</v>
          </cell>
          <cell r="K966">
            <v>1155.3972999999999</v>
          </cell>
          <cell r="L966">
            <v>1231.6392999999998</v>
          </cell>
          <cell r="M966">
            <v>1353.0326799999998</v>
          </cell>
          <cell r="N966">
            <v>1476.6495199999999</v>
          </cell>
          <cell r="O966">
            <v>1501.5875800000001</v>
          </cell>
          <cell r="P966">
            <v>1695.5275399999998</v>
          </cell>
          <cell r="Q966">
            <v>2021.8567399999999</v>
          </cell>
          <cell r="R966">
            <v>2411.2579800000003</v>
          </cell>
        </row>
        <row r="967">
          <cell r="B967" t="str">
            <v>Prova funcional de estpimulo da prolactina após TRH sem fornecimento do medicamento (por dosagem)</v>
          </cell>
          <cell r="C967">
            <v>0.04</v>
          </cell>
          <cell r="D967" t="str">
            <v>1A</v>
          </cell>
          <cell r="E967">
            <v>4.6150000000000002</v>
          </cell>
          <cell r="F967">
            <v>53.392500000000005</v>
          </cell>
          <cell r="G967">
            <v>55.800000000000004</v>
          </cell>
          <cell r="H967">
            <v>58.912050000000001</v>
          </cell>
          <cell r="I967">
            <v>63.096750000000007</v>
          </cell>
          <cell r="J967">
            <v>66.647350000000003</v>
          </cell>
          <cell r="K967">
            <v>70.460850000000008</v>
          </cell>
          <cell r="L967">
            <v>75.11184999999999</v>
          </cell>
          <cell r="M967">
            <v>82.506899999999987</v>
          </cell>
          <cell r="N967">
            <v>90.041600000000003</v>
          </cell>
          <cell r="O967">
            <v>91.575750000000014</v>
          </cell>
          <cell r="P967">
            <v>95.262649999999994</v>
          </cell>
          <cell r="Q967">
            <v>98.176450000000003</v>
          </cell>
          <cell r="R967">
            <v>101.99715</v>
          </cell>
        </row>
        <row r="968">
          <cell r="B968" t="str">
            <v>Prova para diabete insípido (restrição hídrica  NaCL 3% vasopressina)</v>
          </cell>
          <cell r="C968">
            <v>0.25</v>
          </cell>
          <cell r="D968" t="str">
            <v>1A</v>
          </cell>
          <cell r="E968" t="str">
            <v>6,660</v>
          </cell>
          <cell r="F968">
            <v>78.59</v>
          </cell>
          <cell r="G968">
            <v>82.545000000000002</v>
          </cell>
          <cell r="H968">
            <v>87.132199999999997</v>
          </cell>
          <cell r="I968">
            <v>93.32119999999999</v>
          </cell>
          <cell r="J968">
            <v>98.652799999999999</v>
          </cell>
          <cell r="K968">
            <v>104.29649999999999</v>
          </cell>
          <cell r="L968">
            <v>111.1815</v>
          </cell>
          <cell r="M968">
            <v>122.1284</v>
          </cell>
          <cell r="N968">
            <v>133.2826</v>
          </cell>
          <cell r="O968">
            <v>135.5504</v>
          </cell>
          <cell r="P968">
            <v>141.2902</v>
          </cell>
          <cell r="Q968">
            <v>146.19120000000001</v>
          </cell>
          <cell r="R968">
            <v>151.87990000000002</v>
          </cell>
        </row>
        <row r="969">
          <cell r="B969" t="str">
            <v>Provas de função hepática (bilirrubinas, eletroforese de proteínas, FA, TGO, TGP e Gama-PGT)</v>
          </cell>
          <cell r="C969">
            <v>0.1</v>
          </cell>
          <cell r="D969" t="str">
            <v>1A</v>
          </cell>
          <cell r="E969" t="str">
            <v>5,031</v>
          </cell>
          <cell r="F969">
            <v>58.656499999999994</v>
          </cell>
          <cell r="G969">
            <v>61.421999999999997</v>
          </cell>
          <cell r="H969">
            <v>64.842769999999987</v>
          </cell>
          <cell r="I969">
            <v>69.448669999999993</v>
          </cell>
          <cell r="J969">
            <v>73.380229999999997</v>
          </cell>
          <cell r="K969">
            <v>77.578649999999996</v>
          </cell>
          <cell r="L969">
            <v>82.699649999999991</v>
          </cell>
          <cell r="M969">
            <v>90.84193999999998</v>
          </cell>
          <cell r="N969">
            <v>99.138159999999985</v>
          </cell>
          <cell r="O969">
            <v>100.82639</v>
          </cell>
          <cell r="P969">
            <v>104.96856999999999</v>
          </cell>
          <cell r="Q969">
            <v>108.34917</v>
          </cell>
          <cell r="R969">
            <v>112.56559</v>
          </cell>
        </row>
        <row r="970">
          <cell r="B970" t="str">
            <v>Provas de função tireoideana (T3, T4, índices e TSH)</v>
          </cell>
          <cell r="C970">
            <v>0.01</v>
          </cell>
          <cell r="D970" t="str">
            <v>1A</v>
          </cell>
          <cell r="E970" t="str">
            <v>6,123</v>
          </cell>
          <cell r="F970">
            <v>70.494500000000002</v>
          </cell>
          <cell r="G970">
            <v>73.581000000000003</v>
          </cell>
          <cell r="H970">
            <v>77.688410000000005</v>
          </cell>
          <cell r="I970">
            <v>83.206910000000008</v>
          </cell>
          <cell r="J970">
            <v>87.871190000000013</v>
          </cell>
          <cell r="K970">
            <v>92.899350000000013</v>
          </cell>
          <cell r="L970">
            <v>99.031350000000003</v>
          </cell>
          <cell r="M970">
            <v>108.78121999999999</v>
          </cell>
          <cell r="N970">
            <v>118.71508</v>
          </cell>
          <cell r="O970">
            <v>120.73847000000001</v>
          </cell>
          <cell r="P970">
            <v>125.53621000000001</v>
          </cell>
          <cell r="Q970">
            <v>129.24621000000002</v>
          </cell>
          <cell r="R970">
            <v>134.27617000000001</v>
          </cell>
        </row>
        <row r="971">
          <cell r="B971" t="str">
            <v>Psitacose - IgA, pesauisa</v>
          </cell>
          <cell r="C971">
            <v>0.1</v>
          </cell>
          <cell r="D971" t="str">
            <v>1A</v>
          </cell>
          <cell r="E971" t="str">
            <v>6,490</v>
          </cell>
          <cell r="F971">
            <v>75.435000000000002</v>
          </cell>
          <cell r="G971">
            <v>78.929999999999993</v>
          </cell>
          <cell r="H971">
            <v>83.328299999999999</v>
          </cell>
          <cell r="I971">
            <v>89.247299999999996</v>
          </cell>
          <cell r="J971">
            <v>94.287700000000001</v>
          </cell>
          <cell r="K971">
            <v>99.682500000000005</v>
          </cell>
          <cell r="L971">
            <v>106.26249999999999</v>
          </cell>
          <cell r="M971">
            <v>116.7246</v>
          </cell>
          <cell r="N971">
            <v>127.3844</v>
          </cell>
          <cell r="O971">
            <v>129.55410000000001</v>
          </cell>
          <cell r="P971">
            <v>134.83430000000001</v>
          </cell>
          <cell r="Q971">
            <v>139.09030000000001</v>
          </cell>
          <cell r="R971">
            <v>144.50310000000002</v>
          </cell>
        </row>
        <row r="972">
          <cell r="B972" t="str">
            <v>Psitacose - IgG, pesquisa</v>
          </cell>
          <cell r="C972">
            <v>0.1</v>
          </cell>
          <cell r="D972" t="str">
            <v>1A</v>
          </cell>
          <cell r="E972" t="str">
            <v>5,094</v>
          </cell>
          <cell r="F972">
            <v>59.381</v>
          </cell>
          <cell r="G972">
            <v>62.177999999999997</v>
          </cell>
          <cell r="H972">
            <v>65.640979999999999</v>
          </cell>
          <cell r="I972">
            <v>70.303579999999997</v>
          </cell>
          <cell r="J972">
            <v>74.283020000000008</v>
          </cell>
          <cell r="K972">
            <v>78.533100000000005</v>
          </cell>
          <cell r="L972">
            <v>83.717100000000002</v>
          </cell>
          <cell r="M972">
            <v>91.959559999999996</v>
          </cell>
          <cell r="N972">
            <v>100.35784</v>
          </cell>
          <cell r="O972">
            <v>102.06686000000002</v>
          </cell>
          <cell r="P972">
            <v>106.25818</v>
          </cell>
          <cell r="Q972">
            <v>109.67658000000002</v>
          </cell>
          <cell r="R972">
            <v>113.94466000000001</v>
          </cell>
        </row>
        <row r="973">
          <cell r="B973" t="str">
            <v>Psitacose - IgM, pesquisa</v>
          </cell>
          <cell r="C973">
            <v>0.1</v>
          </cell>
          <cell r="D973" t="str">
            <v>1A</v>
          </cell>
          <cell r="E973" t="str">
            <v>6,490</v>
          </cell>
          <cell r="F973">
            <v>75.435000000000002</v>
          </cell>
          <cell r="G973">
            <v>78.929999999999993</v>
          </cell>
          <cell r="H973">
            <v>83.328299999999999</v>
          </cell>
          <cell r="I973">
            <v>89.247299999999996</v>
          </cell>
          <cell r="J973">
            <v>94.287700000000001</v>
          </cell>
          <cell r="K973">
            <v>99.682500000000005</v>
          </cell>
          <cell r="L973">
            <v>106.26249999999999</v>
          </cell>
          <cell r="M973">
            <v>116.7246</v>
          </cell>
          <cell r="N973">
            <v>127.3844</v>
          </cell>
          <cell r="O973">
            <v>129.55410000000001</v>
          </cell>
          <cell r="P973">
            <v>134.83430000000001</v>
          </cell>
          <cell r="Q973">
            <v>139.09030000000001</v>
          </cell>
          <cell r="R973">
            <v>144.50310000000002</v>
          </cell>
        </row>
        <row r="974">
          <cell r="B974" t="str">
            <v>PTH, dosagem</v>
          </cell>
          <cell r="C974">
            <v>0.25</v>
          </cell>
          <cell r="D974" t="str">
            <v>1A</v>
          </cell>
          <cell r="E974" t="str">
            <v>6,660</v>
          </cell>
          <cell r="F974">
            <v>78.59</v>
          </cell>
          <cell r="G974">
            <v>82.545000000000002</v>
          </cell>
          <cell r="H974">
            <v>87.132199999999997</v>
          </cell>
          <cell r="I974">
            <v>93.32119999999999</v>
          </cell>
          <cell r="J974">
            <v>98.652799999999999</v>
          </cell>
          <cell r="K974">
            <v>104.29649999999999</v>
          </cell>
          <cell r="L974">
            <v>111.1815</v>
          </cell>
          <cell r="M974">
            <v>122.1284</v>
          </cell>
          <cell r="N974">
            <v>133.2826</v>
          </cell>
          <cell r="O974">
            <v>135.5504</v>
          </cell>
          <cell r="P974">
            <v>141.2902</v>
          </cell>
          <cell r="Q974">
            <v>146.19120000000001</v>
          </cell>
          <cell r="R974">
            <v>151.87990000000002</v>
          </cell>
        </row>
        <row r="975">
          <cell r="B975" t="str">
            <v>Punção cisternal subocciptal com manometria para coleta de líquido cefalorraqueano</v>
          </cell>
          <cell r="C975">
            <v>1</v>
          </cell>
          <cell r="D975" t="str">
            <v>4A</v>
          </cell>
          <cell r="E975" t="str">
            <v>3,860</v>
          </cell>
          <cell r="F975">
            <v>164.39</v>
          </cell>
          <cell r="G975">
            <v>206.32</v>
          </cell>
          <cell r="H975">
            <v>217.90620000000001</v>
          </cell>
          <cell r="I975">
            <v>233.33019999999999</v>
          </cell>
          <cell r="J975">
            <v>246.35379999999998</v>
          </cell>
          <cell r="K975">
            <v>260.38900000000001</v>
          </cell>
          <cell r="L975">
            <v>277.55899999999997</v>
          </cell>
          <cell r="M975">
            <v>304.99639999999999</v>
          </cell>
          <cell r="N975">
            <v>332.88960000000003</v>
          </cell>
          <cell r="O975">
            <v>338.3734</v>
          </cell>
          <cell r="P975">
            <v>449.2242</v>
          </cell>
          <cell r="Q975">
            <v>662.85019999999997</v>
          </cell>
          <cell r="R975">
            <v>921.78539999999998</v>
          </cell>
        </row>
        <row r="976">
          <cell r="B976" t="str">
            <v>Punção lombar com manometria para coleta de líquido cefalorraqueano</v>
          </cell>
          <cell r="C976">
            <v>1</v>
          </cell>
          <cell r="D976" t="str">
            <v>3C</v>
          </cell>
          <cell r="E976" t="str">
            <v>3,860</v>
          </cell>
          <cell r="F976">
            <v>54.39</v>
          </cell>
          <cell r="G976">
            <v>180.32</v>
          </cell>
          <cell r="H976">
            <v>190.90620000000001</v>
          </cell>
          <cell r="I976">
            <v>204.42019999999999</v>
          </cell>
          <cell r="J976">
            <v>215.8338</v>
          </cell>
          <cell r="K976">
            <v>228.12900000000002</v>
          </cell>
          <cell r="L976">
            <v>243.16900000000001</v>
          </cell>
          <cell r="M976">
            <v>267.20639999999997</v>
          </cell>
          <cell r="N976">
            <v>291.64959999999996</v>
          </cell>
          <cell r="O976">
            <v>296.45339999999999</v>
          </cell>
          <cell r="P976">
            <v>389.39419999999996</v>
          </cell>
          <cell r="Q976">
            <v>567.84019999999998</v>
          </cell>
          <cell r="R976">
            <v>789.11540000000002</v>
          </cell>
        </row>
        <row r="977">
          <cell r="B977" t="str">
            <v>Quantificação  de  proteína  beta  amilóide-42,  no  líquido  cefalorraquidiano  (LCR)</v>
          </cell>
          <cell r="C977">
            <v>1</v>
          </cell>
          <cell r="D977" t="str">
            <v>1A</v>
          </cell>
          <cell r="E977">
            <v>22.05</v>
          </cell>
          <cell r="F977">
            <v>261.57500000000005</v>
          </cell>
          <cell r="G977">
            <v>275.10000000000002</v>
          </cell>
          <cell r="H977">
            <v>290.37350000000004</v>
          </cell>
          <cell r="I977">
            <v>310.99849999999998</v>
          </cell>
          <cell r="J977">
            <v>328.8365</v>
          </cell>
          <cell r="K977">
            <v>347.64749999999998</v>
          </cell>
          <cell r="L977">
            <v>370.59749999999997</v>
          </cell>
          <cell r="M977">
            <v>407.08699999999999</v>
          </cell>
          <cell r="N977">
            <v>444.26799999999997</v>
          </cell>
          <cell r="O977">
            <v>451.82450000000006</v>
          </cell>
          <cell r="P977">
            <v>471.20349999999996</v>
          </cell>
          <cell r="Q977">
            <v>488.05349999999999</v>
          </cell>
          <cell r="R977">
            <v>507.04450000000003</v>
          </cell>
        </row>
        <row r="978">
          <cell r="B978" t="str">
            <v>Quantificação  de  proteína  Tau-fosforilada,  no  líquido  cefalorraquidiano  (LCR)</v>
          </cell>
          <cell r="C978">
            <v>1</v>
          </cell>
          <cell r="D978" t="str">
            <v>1A</v>
          </cell>
          <cell r="E978">
            <v>22.05</v>
          </cell>
          <cell r="F978">
            <v>261.57500000000005</v>
          </cell>
          <cell r="G978">
            <v>275.10000000000002</v>
          </cell>
          <cell r="H978">
            <v>290.37350000000004</v>
          </cell>
          <cell r="I978">
            <v>310.99849999999998</v>
          </cell>
          <cell r="J978">
            <v>328.8365</v>
          </cell>
          <cell r="K978">
            <v>347.64749999999998</v>
          </cell>
          <cell r="L978">
            <v>370.59749999999997</v>
          </cell>
          <cell r="M978">
            <v>407.08699999999999</v>
          </cell>
          <cell r="N978">
            <v>444.26799999999997</v>
          </cell>
          <cell r="O978">
            <v>451.82450000000006</v>
          </cell>
          <cell r="P978">
            <v>471.20349999999996</v>
          </cell>
          <cell r="Q978">
            <v>488.05349999999999</v>
          </cell>
          <cell r="R978">
            <v>507.04450000000003</v>
          </cell>
        </row>
        <row r="979">
          <cell r="B979" t="str">
            <v>Quantificação de carga viral HIV-1 (HIV RNA) no líquido cefalorraquidiano (LCR)</v>
          </cell>
          <cell r="C979">
            <v>1</v>
          </cell>
          <cell r="D979" t="str">
            <v>1A</v>
          </cell>
          <cell r="E979">
            <v>24.5</v>
          </cell>
          <cell r="F979">
            <v>289.75</v>
          </cell>
          <cell r="G979">
            <v>304.5</v>
          </cell>
          <cell r="H979">
            <v>321.41500000000002</v>
          </cell>
          <cell r="I979">
            <v>344.245</v>
          </cell>
          <cell r="J979">
            <v>363.94499999999999</v>
          </cell>
          <cell r="K979">
            <v>384.76499999999999</v>
          </cell>
          <cell r="L979">
            <v>410.16499999999996</v>
          </cell>
          <cell r="M979">
            <v>450.54999999999995</v>
          </cell>
          <cell r="N979">
            <v>491.7</v>
          </cell>
          <cell r="O979">
            <v>500.06500000000005</v>
          </cell>
          <cell r="P979">
            <v>521.35500000000002</v>
          </cell>
          <cell r="Q979">
            <v>539.67500000000007</v>
          </cell>
          <cell r="R979">
            <v>560.67500000000007</v>
          </cell>
        </row>
        <row r="980">
          <cell r="B980" t="str">
            <v>Quantificação de CD3  da coleta de células tronco periféricas para Transplante de Células-Tronco Hematopoéticas (TCTH) alogênico</v>
          </cell>
          <cell r="C980">
            <v>1</v>
          </cell>
          <cell r="D980" t="str">
            <v>1B</v>
          </cell>
          <cell r="E980" t="str">
            <v>15,000</v>
          </cell>
          <cell r="F980">
            <v>188.5</v>
          </cell>
          <cell r="G980">
            <v>201</v>
          </cell>
          <cell r="H980">
            <v>212.05</v>
          </cell>
          <cell r="I980">
            <v>227.11</v>
          </cell>
          <cell r="J980">
            <v>240.67</v>
          </cell>
          <cell r="K980">
            <v>254.43</v>
          </cell>
          <cell r="L980">
            <v>271.21999999999997</v>
          </cell>
          <cell r="M980">
            <v>297.93999999999994</v>
          </cell>
          <cell r="N980">
            <v>325.14999999999998</v>
          </cell>
          <cell r="O980">
            <v>330.67</v>
          </cell>
          <cell r="P980">
            <v>346.72999999999996</v>
          </cell>
          <cell r="Q980">
            <v>366.69</v>
          </cell>
          <cell r="R980">
            <v>395.67</v>
          </cell>
        </row>
        <row r="981">
          <cell r="B981" t="str">
            <v>Quantificação de CD3  da coleta de linfócitos para tratamento de recidivas pós-Transplante de Células-Tronco Hematopoéticas (TCTH) alogênico</v>
          </cell>
          <cell r="C981">
            <v>1</v>
          </cell>
          <cell r="D981" t="str">
            <v>1B</v>
          </cell>
          <cell r="E981" t="str">
            <v>15,000</v>
          </cell>
          <cell r="F981">
            <v>188.5</v>
          </cell>
          <cell r="G981">
            <v>201</v>
          </cell>
          <cell r="H981">
            <v>212.05</v>
          </cell>
          <cell r="I981">
            <v>227.11</v>
          </cell>
          <cell r="J981">
            <v>240.67</v>
          </cell>
          <cell r="K981">
            <v>254.43</v>
          </cell>
          <cell r="L981">
            <v>271.21999999999997</v>
          </cell>
          <cell r="M981">
            <v>297.93999999999994</v>
          </cell>
          <cell r="N981">
            <v>325.14999999999998</v>
          </cell>
          <cell r="O981">
            <v>330.67</v>
          </cell>
          <cell r="P981">
            <v>346.72999999999996</v>
          </cell>
          <cell r="Q981">
            <v>366.69</v>
          </cell>
          <cell r="R981">
            <v>395.67</v>
          </cell>
        </row>
        <row r="982">
          <cell r="B982" t="str">
            <v>Quantificação de CD4 da coleta de células tronco periféricas para Transplante de Células-Tronco Hematopoéticas (TCTH) alogênico</v>
          </cell>
          <cell r="C982">
            <v>1</v>
          </cell>
          <cell r="D982" t="str">
            <v>1B</v>
          </cell>
          <cell r="E982" t="str">
            <v>15,000</v>
          </cell>
          <cell r="F982">
            <v>188.5</v>
          </cell>
          <cell r="G982">
            <v>201</v>
          </cell>
          <cell r="H982">
            <v>212.05</v>
          </cell>
          <cell r="I982">
            <v>227.11</v>
          </cell>
          <cell r="J982">
            <v>240.67</v>
          </cell>
          <cell r="K982">
            <v>254.43</v>
          </cell>
          <cell r="L982">
            <v>271.21999999999997</v>
          </cell>
          <cell r="M982">
            <v>297.93999999999994</v>
          </cell>
          <cell r="N982">
            <v>325.14999999999998</v>
          </cell>
          <cell r="O982">
            <v>330.67</v>
          </cell>
          <cell r="P982">
            <v>346.72999999999996</v>
          </cell>
          <cell r="Q982">
            <v>366.69</v>
          </cell>
          <cell r="R982">
            <v>395.67</v>
          </cell>
        </row>
        <row r="983">
          <cell r="B983" t="str">
            <v>Quantificação de CD8 da coleta de células tronco periféricas para Transplante de Células-Tronco Hematopoéticas (TCTH) alogênico</v>
          </cell>
          <cell r="C983">
            <v>1</v>
          </cell>
          <cell r="D983" t="str">
            <v>1B</v>
          </cell>
          <cell r="E983" t="str">
            <v>15,000</v>
          </cell>
          <cell r="F983">
            <v>188.5</v>
          </cell>
          <cell r="G983">
            <v>201</v>
          </cell>
          <cell r="H983">
            <v>212.05</v>
          </cell>
          <cell r="I983">
            <v>227.11</v>
          </cell>
          <cell r="J983">
            <v>240.67</v>
          </cell>
          <cell r="K983">
            <v>254.43</v>
          </cell>
          <cell r="L983">
            <v>271.21999999999997</v>
          </cell>
          <cell r="M983">
            <v>297.93999999999994</v>
          </cell>
          <cell r="N983">
            <v>325.14999999999998</v>
          </cell>
          <cell r="O983">
            <v>330.67</v>
          </cell>
          <cell r="P983">
            <v>346.72999999999996</v>
          </cell>
          <cell r="Q983">
            <v>366.69</v>
          </cell>
          <cell r="R983">
            <v>395.67</v>
          </cell>
        </row>
        <row r="984">
          <cell r="B984" t="str">
            <v>Quantificação de leucócitos totais da coleta de células tronco periféricas para Transplante de Células-Tronco Hematopoéticas (TCTH) alogênico</v>
          </cell>
          <cell r="C984">
            <v>0.01</v>
          </cell>
          <cell r="D984" t="str">
            <v>1A</v>
          </cell>
          <cell r="E984">
            <v>0.87</v>
          </cell>
          <cell r="F984">
            <v>10.085000000000001</v>
          </cell>
          <cell r="G984">
            <v>10.545</v>
          </cell>
          <cell r="H984">
            <v>11.132899999999999</v>
          </cell>
          <cell r="I984">
            <v>11.9237</v>
          </cell>
          <cell r="J984">
            <v>12.595700000000001</v>
          </cell>
          <cell r="K984">
            <v>13.3164</v>
          </cell>
          <cell r="L984">
            <v>14.195399999999999</v>
          </cell>
          <cell r="M984">
            <v>15.592999999999998</v>
          </cell>
          <cell r="N984">
            <v>17.016999999999999</v>
          </cell>
          <cell r="O984">
            <v>17.306900000000002</v>
          </cell>
          <cell r="P984">
            <v>18.007299999999997</v>
          </cell>
          <cell r="Q984">
            <v>18.5655</v>
          </cell>
          <cell r="R984">
            <v>19.288</v>
          </cell>
        </row>
        <row r="985">
          <cell r="B985" t="str">
            <v>Quantificação de leucócitos totais da Medula Óssea no Transplante de Células-Tronco Hematopoéticas (TCTH) alogênico</v>
          </cell>
          <cell r="C985">
            <v>0.01</v>
          </cell>
          <cell r="D985" t="str">
            <v>1A</v>
          </cell>
          <cell r="E985">
            <v>0.87</v>
          </cell>
          <cell r="F985">
            <v>10.085000000000001</v>
          </cell>
          <cell r="G985">
            <v>10.545</v>
          </cell>
          <cell r="H985">
            <v>11.132899999999999</v>
          </cell>
          <cell r="I985">
            <v>11.9237</v>
          </cell>
          <cell r="J985">
            <v>12.595700000000001</v>
          </cell>
          <cell r="K985">
            <v>13.3164</v>
          </cell>
          <cell r="L985">
            <v>14.195399999999999</v>
          </cell>
          <cell r="M985">
            <v>15.592999999999998</v>
          </cell>
          <cell r="N985">
            <v>17.016999999999999</v>
          </cell>
          <cell r="O985">
            <v>17.306900000000002</v>
          </cell>
          <cell r="P985">
            <v>18.007299999999997</v>
          </cell>
          <cell r="Q985">
            <v>18.5655</v>
          </cell>
          <cell r="R985">
            <v>19.288</v>
          </cell>
        </row>
        <row r="986">
          <cell r="B986" t="str">
            <v>Quantificação de outros agentes por PCR</v>
          </cell>
          <cell r="C986">
            <v>0.25</v>
          </cell>
          <cell r="D986" t="str">
            <v>1A</v>
          </cell>
          <cell r="E986" t="str">
            <v>29,970</v>
          </cell>
          <cell r="F986">
            <v>346.65499999999997</v>
          </cell>
          <cell r="G986">
            <v>362.26499999999999</v>
          </cell>
          <cell r="H986">
            <v>382.4699</v>
          </cell>
          <cell r="I986">
            <v>409.6379</v>
          </cell>
          <cell r="J986">
            <v>432.68509999999998</v>
          </cell>
          <cell r="K986">
            <v>457.44299999999998</v>
          </cell>
          <cell r="L986">
            <v>487.63799999999992</v>
          </cell>
          <cell r="M986">
            <v>535.64779999999996</v>
          </cell>
          <cell r="N986">
            <v>584.56420000000003</v>
          </cell>
          <cell r="O986">
            <v>594.52429999999993</v>
          </cell>
          <cell r="P986">
            <v>618.44589999999994</v>
          </cell>
          <cell r="Q986">
            <v>637.3329</v>
          </cell>
          <cell r="R986">
            <v>662.13580000000002</v>
          </cell>
        </row>
        <row r="987">
          <cell r="B987" t="str">
            <v>Quantificação de proteína Tau-Total, no líquido cefalorraquidiano (LCR)</v>
          </cell>
          <cell r="C987">
            <v>1</v>
          </cell>
          <cell r="D987" t="str">
            <v>1A</v>
          </cell>
          <cell r="E987">
            <v>22.05</v>
          </cell>
          <cell r="F987">
            <v>261.57500000000005</v>
          </cell>
          <cell r="G987">
            <v>275.10000000000002</v>
          </cell>
          <cell r="H987">
            <v>290.37350000000004</v>
          </cell>
          <cell r="I987">
            <v>310.99849999999998</v>
          </cell>
          <cell r="J987">
            <v>328.8365</v>
          </cell>
          <cell r="K987">
            <v>347.64749999999998</v>
          </cell>
          <cell r="L987">
            <v>370.59749999999997</v>
          </cell>
          <cell r="M987">
            <v>407.08699999999999</v>
          </cell>
          <cell r="N987">
            <v>444.26799999999997</v>
          </cell>
          <cell r="O987">
            <v>451.82450000000006</v>
          </cell>
          <cell r="P987">
            <v>471.20349999999996</v>
          </cell>
          <cell r="Q987">
            <v>488.05349999999999</v>
          </cell>
          <cell r="R987">
            <v>507.04450000000003</v>
          </cell>
        </row>
        <row r="988">
          <cell r="B988" t="str">
            <v>Quantificação de TRECs e KRECs</v>
          </cell>
          <cell r="C988">
            <v>1</v>
          </cell>
          <cell r="D988" t="str">
            <v>1B</v>
          </cell>
          <cell r="E988">
            <v>11.72</v>
          </cell>
          <cell r="F988">
            <v>150.78</v>
          </cell>
          <cell r="G988">
            <v>161.64000000000001</v>
          </cell>
          <cell r="H988">
            <v>170.4924</v>
          </cell>
          <cell r="I988">
            <v>182.60040000000001</v>
          </cell>
          <cell r="J988">
            <v>193.66760000000002</v>
          </cell>
          <cell r="K988">
            <v>204.73800000000003</v>
          </cell>
          <cell r="L988">
            <v>218.24799999999999</v>
          </cell>
          <cell r="M988">
            <v>239.75280000000001</v>
          </cell>
          <cell r="N988">
            <v>261.64920000000001</v>
          </cell>
          <cell r="O988">
            <v>266.08680000000004</v>
          </cell>
          <cell r="P988">
            <v>279.58839999999998</v>
          </cell>
          <cell r="Q988">
            <v>297.5804</v>
          </cell>
          <cell r="R988">
            <v>323.87080000000003</v>
          </cell>
        </row>
        <row r="989">
          <cell r="B989" t="str">
            <v>Quinidina, dosagem</v>
          </cell>
          <cell r="C989">
            <v>0.1</v>
          </cell>
          <cell r="D989" t="str">
            <v>1A</v>
          </cell>
          <cell r="E989" t="str">
            <v>3,267</v>
          </cell>
          <cell r="F989">
            <v>38.370499999999993</v>
          </cell>
          <cell r="G989">
            <v>40.253999999999998</v>
          </cell>
          <cell r="H989">
            <v>42.492890000000003</v>
          </cell>
          <cell r="I989">
            <v>45.511189999999999</v>
          </cell>
          <cell r="J989">
            <v>48.102110000000003</v>
          </cell>
          <cell r="K989">
            <v>50.854050000000001</v>
          </cell>
          <cell r="L989">
            <v>54.211049999999993</v>
          </cell>
          <cell r="M989">
            <v>59.548579999999994</v>
          </cell>
          <cell r="N989">
            <v>64.987120000000004</v>
          </cell>
          <cell r="O989">
            <v>66.093230000000005</v>
          </cell>
          <cell r="P989">
            <v>68.859489999999994</v>
          </cell>
          <cell r="Q989">
            <v>71.181690000000003</v>
          </cell>
          <cell r="R989">
            <v>73.951629999999994</v>
          </cell>
        </row>
        <row r="990">
          <cell r="B990" t="str">
            <v>Ragócitos, pesquisa</v>
          </cell>
          <cell r="C990">
            <v>0.04</v>
          </cell>
          <cell r="D990" t="str">
            <v>1A</v>
          </cell>
          <cell r="E990" t="str">
            <v>0,387</v>
          </cell>
          <cell r="F990">
            <v>4.7705000000000002</v>
          </cell>
          <cell r="G990">
            <v>5.0640000000000001</v>
          </cell>
          <cell r="H990">
            <v>5.3432900000000005</v>
          </cell>
          <cell r="I990">
            <v>5.7227899999999998</v>
          </cell>
          <cell r="J990">
            <v>6.0601100000000008</v>
          </cell>
          <cell r="K990">
            <v>6.40665</v>
          </cell>
          <cell r="L990">
            <v>6.82965</v>
          </cell>
          <cell r="M990">
            <v>7.5021799999999992</v>
          </cell>
          <cell r="N990">
            <v>8.187520000000001</v>
          </cell>
          <cell r="O990">
            <v>8.3264300000000002</v>
          </cell>
          <cell r="P990">
            <v>8.7154899999999991</v>
          </cell>
          <cell r="Q990">
            <v>9.0924899999999997</v>
          </cell>
          <cell r="R990">
            <v>9.4462299999999999</v>
          </cell>
        </row>
        <row r="991">
          <cell r="B991" t="str">
            <v>Rastreamento de exon mutado (por gradiente de desnaturação ou conformação de polimorfismo de fita simples ou RNAse ou Clivagem Química ou outras técnicas) para identificação de fragmento mutado, por fragmento analisado, por amostra</v>
          </cell>
          <cell r="C991">
            <v>1</v>
          </cell>
          <cell r="D991" t="str">
            <v>4C</v>
          </cell>
          <cell r="E991" t="str">
            <v>20,880</v>
          </cell>
          <cell r="F991">
            <v>388.12</v>
          </cell>
          <cell r="G991">
            <v>448.06</v>
          </cell>
          <cell r="H991">
            <v>473.5496</v>
          </cell>
          <cell r="I991">
            <v>507.12159999999994</v>
          </cell>
          <cell r="J991">
            <v>535.47039999999993</v>
          </cell>
          <cell r="K991">
            <v>566.03199999999993</v>
          </cell>
          <cell r="L991">
            <v>603.37199999999996</v>
          </cell>
          <cell r="M991">
            <v>662.91120000000001</v>
          </cell>
          <cell r="N991">
            <v>723.50679999999988</v>
          </cell>
          <cell r="O991">
            <v>735.60720000000003</v>
          </cell>
          <cell r="P991">
            <v>899.20360000000005</v>
          </cell>
          <cell r="Q991">
            <v>1202.1916000000001</v>
          </cell>
          <cell r="R991">
            <v>1559.6932000000002</v>
          </cell>
        </row>
        <row r="992">
          <cell r="B992" t="str">
            <v>Rastreamento neonatal para o diagnósitco de EIM e outras doenças</v>
          </cell>
          <cell r="C992">
            <v>1</v>
          </cell>
          <cell r="D992" t="str">
            <v>1A</v>
          </cell>
          <cell r="E992" t="str">
            <v>83,330</v>
          </cell>
          <cell r="F992">
            <v>966.29499999999996</v>
          </cell>
          <cell r="G992">
            <v>1010.46</v>
          </cell>
          <cell r="H992">
            <v>1066.7910999999999</v>
          </cell>
          <cell r="I992">
            <v>1142.5681</v>
          </cell>
          <cell r="J992">
            <v>1206.9788999999998</v>
          </cell>
          <cell r="K992">
            <v>1276.0394999999999</v>
          </cell>
          <cell r="L992">
            <v>1360.2694999999999</v>
          </cell>
          <cell r="M992">
            <v>1494.1941999999999</v>
          </cell>
          <cell r="N992">
            <v>1630.6487999999999</v>
          </cell>
          <cell r="O992">
            <v>1658.4277000000002</v>
          </cell>
          <cell r="P992">
            <v>1725.6050999999998</v>
          </cell>
          <cell r="Q992">
            <v>1779.2230999999999</v>
          </cell>
          <cell r="R992">
            <v>1848.4636999999998</v>
          </cell>
        </row>
        <row r="993">
          <cell r="B993" t="str">
            <v>Rastreamento pré-natal ou pós-natal de todo o genoma para  identificar alterações cromossômicas submicroscópicas por CGH-array ou SNP-array ou outras técnicas, por clone ou oligo utilizado, por amostra</v>
          </cell>
          <cell r="C993">
            <v>0.1</v>
          </cell>
          <cell r="D993" t="str">
            <v>1A</v>
          </cell>
          <cell r="E993" t="str">
            <v>0,100</v>
          </cell>
          <cell r="F993">
            <v>1.9500000000000002</v>
          </cell>
          <cell r="G993">
            <v>2.25</v>
          </cell>
          <cell r="H993">
            <v>2.367</v>
          </cell>
          <cell r="I993">
            <v>2.5350000000000001</v>
          </cell>
          <cell r="J993">
            <v>2.7190000000000003</v>
          </cell>
          <cell r="K993">
            <v>2.8740000000000001</v>
          </cell>
          <cell r="L993">
            <v>3.0640000000000001</v>
          </cell>
          <cell r="M993">
            <v>3.3660000000000001</v>
          </cell>
          <cell r="N993">
            <v>3.6739999999999999</v>
          </cell>
          <cell r="O993">
            <v>3.7350000000000003</v>
          </cell>
          <cell r="P993">
            <v>4.0310000000000006</v>
          </cell>
          <cell r="Q993">
            <v>4.4530000000000003</v>
          </cell>
          <cell r="R993">
            <v>4.6260000000000003</v>
          </cell>
        </row>
        <row r="994">
          <cell r="B994" t="str">
            <v>Reação sorológica para coxsackie, neutralização IgG</v>
          </cell>
          <cell r="C994">
            <v>0.25</v>
          </cell>
          <cell r="D994" t="str">
            <v>1A</v>
          </cell>
          <cell r="E994" t="str">
            <v>6,894</v>
          </cell>
          <cell r="F994">
            <v>81.281000000000006</v>
          </cell>
          <cell r="G994">
            <v>85.353000000000009</v>
          </cell>
          <cell r="H994">
            <v>90.096980000000002</v>
          </cell>
          <cell r="I994">
            <v>96.496579999999994</v>
          </cell>
          <cell r="J994">
            <v>102.00602000000001</v>
          </cell>
          <cell r="K994">
            <v>107.8416</v>
          </cell>
          <cell r="L994">
            <v>114.9606</v>
          </cell>
          <cell r="M994">
            <v>126.27955999999999</v>
          </cell>
          <cell r="N994">
            <v>137.81283999999999</v>
          </cell>
          <cell r="O994">
            <v>140.15786</v>
          </cell>
          <cell r="P994">
            <v>146.08018000000001</v>
          </cell>
          <cell r="Q994">
            <v>151.12158000000002</v>
          </cell>
          <cell r="R994">
            <v>157.00216</v>
          </cell>
        </row>
        <row r="995">
          <cell r="B995" t="str">
            <v>Receptor solúvel de transferrina</v>
          </cell>
          <cell r="C995">
            <v>0.25</v>
          </cell>
          <cell r="D995" t="str">
            <v>1A</v>
          </cell>
          <cell r="E995">
            <v>22.035</v>
          </cell>
          <cell r="F995">
            <v>255.4025</v>
          </cell>
          <cell r="G995">
            <v>267.04500000000002</v>
          </cell>
          <cell r="H995">
            <v>281.93344999999999</v>
          </cell>
          <cell r="I995">
            <v>301.95994999999999</v>
          </cell>
          <cell r="J995">
            <v>318.97654999999997</v>
          </cell>
          <cell r="K995">
            <v>337.22775000000001</v>
          </cell>
          <cell r="L995">
            <v>359.48774999999995</v>
          </cell>
          <cell r="M995">
            <v>394.8809</v>
          </cell>
          <cell r="N995">
            <v>430.94260000000003</v>
          </cell>
          <cell r="O995">
            <v>438.28415000000007</v>
          </cell>
          <cell r="P995">
            <v>456.01644999999996</v>
          </cell>
          <cell r="Q995">
            <v>470.14245</v>
          </cell>
          <cell r="R995">
            <v>488.43865</v>
          </cell>
        </row>
        <row r="996">
          <cell r="B996" t="str">
            <v>Renina, dosagem</v>
          </cell>
          <cell r="C996">
            <v>0.1</v>
          </cell>
          <cell r="D996" t="str">
            <v>1A</v>
          </cell>
          <cell r="E996" t="str">
            <v>5,331</v>
          </cell>
          <cell r="F996">
            <v>62.106500000000004</v>
          </cell>
          <cell r="G996">
            <v>65.022000000000006</v>
          </cell>
          <cell r="H996">
            <v>68.643770000000004</v>
          </cell>
          <cell r="I996">
            <v>73.519670000000005</v>
          </cell>
          <cell r="J996">
            <v>77.679230000000004</v>
          </cell>
          <cell r="K996">
            <v>82.123649999999998</v>
          </cell>
          <cell r="L996">
            <v>87.54464999999999</v>
          </cell>
          <cell r="M996">
            <v>96.163939999999997</v>
          </cell>
          <cell r="N996">
            <v>104.94616000000001</v>
          </cell>
          <cell r="O996">
            <v>106.73339000000001</v>
          </cell>
          <cell r="P996">
            <v>111.10956999999999</v>
          </cell>
          <cell r="Q996">
            <v>114.67017000000001</v>
          </cell>
          <cell r="R996">
            <v>119.13259000000001</v>
          </cell>
        </row>
        <row r="997">
          <cell r="B997" t="str">
            <v>Reserva alcalina (bicarbonato), dosagem</v>
          </cell>
          <cell r="C997">
            <v>0.01</v>
          </cell>
          <cell r="D997" t="str">
            <v>1A</v>
          </cell>
          <cell r="E997" t="str">
            <v>0,387</v>
          </cell>
          <cell r="F997">
            <v>4.5305</v>
          </cell>
          <cell r="G997">
            <v>4.7490000000000006</v>
          </cell>
          <cell r="H997">
            <v>5.0132900000000005</v>
          </cell>
          <cell r="I997">
            <v>5.3693900000000001</v>
          </cell>
          <cell r="J997">
            <v>5.6743100000000002</v>
          </cell>
          <cell r="K997">
            <v>5.9989500000000007</v>
          </cell>
          <cell r="L997">
            <v>6.3949499999999997</v>
          </cell>
          <cell r="M997">
            <v>7.0245799999999994</v>
          </cell>
          <cell r="N997">
            <v>7.6661200000000003</v>
          </cell>
          <cell r="O997">
            <v>7.7966300000000004</v>
          </cell>
          <cell r="P997">
            <v>8.1202899999999989</v>
          </cell>
          <cell r="Q997">
            <v>8.3886900000000004</v>
          </cell>
          <cell r="R997">
            <v>8.7151300000000003</v>
          </cell>
        </row>
        <row r="998">
          <cell r="B998" t="str">
            <v>Resistência a agentes antivirais por biologia molecular (cada droga), pesquisa</v>
          </cell>
          <cell r="C998">
            <v>0.5</v>
          </cell>
          <cell r="D998" t="str">
            <v>1A</v>
          </cell>
          <cell r="E998" t="str">
            <v>31,230</v>
          </cell>
          <cell r="F998">
            <v>363.14499999999998</v>
          </cell>
          <cell r="G998">
            <v>380.01</v>
          </cell>
          <cell r="H998">
            <v>401.1841</v>
          </cell>
          <cell r="I998">
            <v>429.68110000000001</v>
          </cell>
          <cell r="J998">
            <v>453.95590000000004</v>
          </cell>
          <cell r="K998">
            <v>479.92950000000002</v>
          </cell>
          <cell r="L998">
            <v>511.60949999999997</v>
          </cell>
          <cell r="M998">
            <v>561.98019999999997</v>
          </cell>
          <cell r="N998">
            <v>613.30280000000005</v>
          </cell>
          <cell r="O998">
            <v>623.7487000000001</v>
          </cell>
          <cell r="P998">
            <v>649.19809999999995</v>
          </cell>
          <cell r="Q998">
            <v>669.74610000000007</v>
          </cell>
          <cell r="R998">
            <v>695.80970000000002</v>
          </cell>
        </row>
        <row r="999">
          <cell r="B999" t="str">
            <v>Resistência globular, curva de</v>
          </cell>
          <cell r="C999">
            <v>0.01</v>
          </cell>
          <cell r="D999" t="str">
            <v>1A</v>
          </cell>
          <cell r="E999" t="str">
            <v>0,567</v>
          </cell>
          <cell r="F999">
            <v>6.6004999999999994</v>
          </cell>
          <cell r="G999">
            <v>6.9089999999999998</v>
          </cell>
          <cell r="H999">
            <v>7.2938899999999993</v>
          </cell>
          <cell r="I999">
            <v>7.8119899999999998</v>
          </cell>
          <cell r="J999">
            <v>8.2537099999999999</v>
          </cell>
          <cell r="K999">
            <v>8.7259499999999992</v>
          </cell>
          <cell r="L999">
            <v>9.3019499999999979</v>
          </cell>
          <cell r="M999">
            <v>10.217779999999998</v>
          </cell>
          <cell r="N999">
            <v>11.150919999999999</v>
          </cell>
          <cell r="O999">
            <v>11.34083</v>
          </cell>
          <cell r="P999">
            <v>11.804889999999999</v>
          </cell>
          <cell r="Q999">
            <v>12.181289999999999</v>
          </cell>
          <cell r="R999">
            <v>12.655329999999999</v>
          </cell>
        </row>
        <row r="1000">
          <cell r="B1000" t="str">
            <v>Restrição hídrica, teste</v>
          </cell>
          <cell r="C1000">
            <v>0.25</v>
          </cell>
          <cell r="D1000" t="str">
            <v>1A</v>
          </cell>
          <cell r="E1000">
            <v>14.587</v>
          </cell>
          <cell r="F1000">
            <v>169.75049999999999</v>
          </cell>
          <cell r="G1000">
            <v>177.66899999999998</v>
          </cell>
          <cell r="H1000">
            <v>187.56728999999999</v>
          </cell>
          <cell r="I1000">
            <v>200.89059</v>
          </cell>
          <cell r="J1000">
            <v>212.24671000000001</v>
          </cell>
          <cell r="K1000">
            <v>224.39055000000002</v>
          </cell>
          <cell r="L1000">
            <v>239.20254999999997</v>
          </cell>
          <cell r="M1000">
            <v>262.75337999999999</v>
          </cell>
          <cell r="N1000">
            <v>286.74932000000001</v>
          </cell>
          <cell r="O1000">
            <v>291.63303000000002</v>
          </cell>
          <cell r="P1000">
            <v>303.55588999999998</v>
          </cell>
          <cell r="Q1000">
            <v>313.21309000000002</v>
          </cell>
          <cell r="R1000">
            <v>325.40192999999999</v>
          </cell>
        </row>
        <row r="1001">
          <cell r="B1001" t="str">
            <v>Reticulócitos, contagem</v>
          </cell>
          <cell r="C1001">
            <v>0.01</v>
          </cell>
          <cell r="D1001" t="str">
            <v>1A</v>
          </cell>
          <cell r="E1001" t="str">
            <v>0,567</v>
          </cell>
          <cell r="F1001">
            <v>6.6004999999999994</v>
          </cell>
          <cell r="G1001">
            <v>6.9089999999999998</v>
          </cell>
          <cell r="H1001">
            <v>7.2938899999999993</v>
          </cell>
          <cell r="I1001">
            <v>7.8119899999999998</v>
          </cell>
          <cell r="J1001">
            <v>8.2537099999999999</v>
          </cell>
          <cell r="K1001">
            <v>8.7259499999999992</v>
          </cell>
          <cell r="L1001">
            <v>9.3019499999999979</v>
          </cell>
          <cell r="M1001">
            <v>10.217779999999998</v>
          </cell>
          <cell r="N1001">
            <v>11.150919999999999</v>
          </cell>
          <cell r="O1001">
            <v>11.34083</v>
          </cell>
          <cell r="P1001">
            <v>11.804889999999999</v>
          </cell>
          <cell r="Q1001">
            <v>12.181289999999999</v>
          </cell>
          <cell r="R1001">
            <v>12.655329999999999</v>
          </cell>
        </row>
        <row r="1002">
          <cell r="B1002" t="str">
            <v>Retração do coágulo</v>
          </cell>
          <cell r="C1002">
            <v>0.01</v>
          </cell>
          <cell r="D1002" t="str">
            <v>1A</v>
          </cell>
          <cell r="E1002" t="str">
            <v>0,270</v>
          </cell>
          <cell r="F1002">
            <v>3.1850000000000005</v>
          </cell>
          <cell r="G1002">
            <v>3.3450000000000002</v>
          </cell>
          <cell r="H1002">
            <v>3.5308999999999999</v>
          </cell>
          <cell r="I1002">
            <v>3.7817000000000003</v>
          </cell>
          <cell r="J1002">
            <v>3.9977000000000005</v>
          </cell>
          <cell r="K1002">
            <v>4.2264000000000008</v>
          </cell>
          <cell r="L1002">
            <v>4.5053999999999998</v>
          </cell>
          <cell r="M1002">
            <v>4.9489999999999998</v>
          </cell>
          <cell r="N1002">
            <v>5.4009999999999998</v>
          </cell>
          <cell r="O1002">
            <v>5.4929000000000006</v>
          </cell>
          <cell r="P1002">
            <v>5.7253000000000007</v>
          </cell>
          <cell r="Q1002">
            <v>5.9235000000000007</v>
          </cell>
          <cell r="R1002">
            <v>6.1539999999999999</v>
          </cell>
        </row>
        <row r="1003">
          <cell r="B1003" t="str">
            <v>Ristocetina, co-fator, teste funcional, dosagem</v>
          </cell>
          <cell r="C1003">
            <v>0.25</v>
          </cell>
          <cell r="D1003" t="str">
            <v>1A</v>
          </cell>
          <cell r="E1003" t="str">
            <v>9,217</v>
          </cell>
          <cell r="F1003">
            <v>107.99550000000001</v>
          </cell>
          <cell r="G1003">
            <v>113.22900000000001</v>
          </cell>
          <cell r="H1003">
            <v>119.52939000000001</v>
          </cell>
          <cell r="I1003">
            <v>128.01969</v>
          </cell>
          <cell r="J1003">
            <v>135.29461000000001</v>
          </cell>
          <cell r="K1003">
            <v>143.03505000000001</v>
          </cell>
          <cell r="L1003">
            <v>152.47704999999999</v>
          </cell>
          <cell r="M1003">
            <v>167.48957999999999</v>
          </cell>
          <cell r="N1003">
            <v>182.78612000000001</v>
          </cell>
          <cell r="O1003">
            <v>185.89773000000002</v>
          </cell>
          <cell r="P1003">
            <v>193.63199</v>
          </cell>
          <cell r="Q1003">
            <v>200.06719000000001</v>
          </cell>
          <cell r="R1003">
            <v>207.85263</v>
          </cell>
        </row>
        <row r="1004">
          <cell r="B1004" t="str">
            <v>Rotavírus, pesquisa, Elisa</v>
          </cell>
          <cell r="C1004">
            <v>0.04</v>
          </cell>
          <cell r="D1004" t="str">
            <v>1A</v>
          </cell>
          <cell r="E1004" t="str">
            <v>1,800</v>
          </cell>
          <cell r="F1004">
            <v>21.02</v>
          </cell>
          <cell r="G1004">
            <v>22.020000000000003</v>
          </cell>
          <cell r="H1004">
            <v>23.246000000000002</v>
          </cell>
          <cell r="I1004">
            <v>24.897200000000002</v>
          </cell>
          <cell r="J1004">
            <v>26.308399999999999</v>
          </cell>
          <cell r="K1004">
            <v>27.813600000000001</v>
          </cell>
          <cell r="L1004">
            <v>29.649599999999996</v>
          </cell>
          <cell r="M1004">
            <v>32.568799999999996</v>
          </cell>
          <cell r="N1004">
            <v>35.543199999999999</v>
          </cell>
          <cell r="O1004">
            <v>36.148400000000002</v>
          </cell>
          <cell r="P1004">
            <v>37.639599999999994</v>
          </cell>
          <cell r="Q1004">
            <v>38.864400000000003</v>
          </cell>
          <cell r="R1004">
            <v>40.376800000000003</v>
          </cell>
        </row>
        <row r="1005">
          <cell r="B1005" t="str">
            <v>Rotina da biles A, B, C e do suco duodenal (caracteres físicos e microscópicos inclusive tubagem)</v>
          </cell>
          <cell r="C1005">
            <v>0.1</v>
          </cell>
          <cell r="D1005" t="str">
            <v>1A</v>
          </cell>
          <cell r="E1005" t="str">
            <v>2,990</v>
          </cell>
          <cell r="F1005">
            <v>35.185000000000002</v>
          </cell>
          <cell r="G1005">
            <v>36.93</v>
          </cell>
          <cell r="H1005">
            <v>38.983300000000007</v>
          </cell>
          <cell r="I1005">
            <v>41.752299999999998</v>
          </cell>
          <cell r="J1005">
            <v>44.132700000000007</v>
          </cell>
          <cell r="K1005">
            <v>46.657500000000006</v>
          </cell>
          <cell r="L1005">
            <v>49.737499999999997</v>
          </cell>
          <cell r="M1005">
            <v>54.634599999999999</v>
          </cell>
          <cell r="N1005">
            <v>59.624400000000001</v>
          </cell>
          <cell r="O1005">
            <v>60.639100000000006</v>
          </cell>
          <cell r="P1005">
            <v>63.189300000000003</v>
          </cell>
          <cell r="Q1005">
            <v>65.345300000000009</v>
          </cell>
          <cell r="R1005">
            <v>67.888100000000009</v>
          </cell>
        </row>
        <row r="1006">
          <cell r="B1006" t="str">
            <v>Rotina de urina (caracteres físicos, elementos anormais e sedimentoscopia)</v>
          </cell>
          <cell r="C1006">
            <v>0.04</v>
          </cell>
          <cell r="D1006" t="str">
            <v>1A</v>
          </cell>
          <cell r="E1006" t="str">
            <v>0,810</v>
          </cell>
          <cell r="F1006">
            <v>9.6350000000000016</v>
          </cell>
          <cell r="G1006">
            <v>10.14</v>
          </cell>
          <cell r="H1006">
            <v>10.7027</v>
          </cell>
          <cell r="I1006">
            <v>11.462900000000001</v>
          </cell>
          <cell r="J1006">
            <v>12.121700000000001</v>
          </cell>
          <cell r="K1006">
            <v>12.815100000000001</v>
          </cell>
          <cell r="L1006">
            <v>13.661099999999999</v>
          </cell>
          <cell r="M1006">
            <v>15.0062</v>
          </cell>
          <cell r="N1006">
            <v>16.376800000000003</v>
          </cell>
          <cell r="O1006">
            <v>16.6553</v>
          </cell>
          <cell r="P1006">
            <v>17.374300000000002</v>
          </cell>
          <cell r="Q1006">
            <v>18.005100000000002</v>
          </cell>
          <cell r="R1006">
            <v>18.7057</v>
          </cell>
          <cell r="S1006">
            <v>10</v>
          </cell>
          <cell r="T1006">
            <v>10</v>
          </cell>
          <cell r="U1006">
            <v>15</v>
          </cell>
        </row>
        <row r="1007">
          <cell r="B1007" t="str">
            <v>Rotina do líquido amniótico-amniograma (citológico espectrofotometria, creatinina e teste de clements)</v>
          </cell>
          <cell r="C1007">
            <v>0.1</v>
          </cell>
          <cell r="D1007" t="str">
            <v>1A</v>
          </cell>
          <cell r="E1007" t="str">
            <v>2,097</v>
          </cell>
          <cell r="F1007">
            <v>24.915500000000002</v>
          </cell>
          <cell r="G1007">
            <v>26.214000000000002</v>
          </cell>
          <cell r="H1007">
            <v>27.668990000000001</v>
          </cell>
          <cell r="I1007">
            <v>29.63429</v>
          </cell>
          <cell r="J1007">
            <v>31.336010000000002</v>
          </cell>
          <cell r="K1007">
            <v>33.128549999999997</v>
          </cell>
          <cell r="L1007">
            <v>35.315549999999995</v>
          </cell>
          <cell r="M1007">
            <v>38.792779999999993</v>
          </cell>
          <cell r="N1007">
            <v>42.335919999999994</v>
          </cell>
          <cell r="O1007">
            <v>43.055930000000004</v>
          </cell>
          <cell r="P1007">
            <v>44.909590000000001</v>
          </cell>
          <cell r="Q1007">
            <v>46.529790000000006</v>
          </cell>
          <cell r="R1007">
            <v>48.340330000000002</v>
          </cell>
        </row>
        <row r="1008">
          <cell r="B1008" t="str">
            <v>Rotina líquido sinovial - caracteres físicos, citologia, proteínas, ácido úrico, látex p/ F.R., BACT.</v>
          </cell>
          <cell r="C1008">
            <v>0.1</v>
          </cell>
          <cell r="D1008" t="str">
            <v>1A</v>
          </cell>
          <cell r="E1008" t="str">
            <v>2,097</v>
          </cell>
          <cell r="F1008">
            <v>24.915500000000002</v>
          </cell>
          <cell r="G1008">
            <v>26.214000000000002</v>
          </cell>
          <cell r="H1008">
            <v>27.668990000000001</v>
          </cell>
          <cell r="I1008">
            <v>29.63429</v>
          </cell>
          <cell r="J1008">
            <v>31.336010000000002</v>
          </cell>
          <cell r="K1008">
            <v>33.128549999999997</v>
          </cell>
          <cell r="L1008">
            <v>35.315549999999995</v>
          </cell>
          <cell r="M1008">
            <v>38.792779999999993</v>
          </cell>
          <cell r="N1008">
            <v>42.335919999999994</v>
          </cell>
          <cell r="O1008">
            <v>43.055930000000004</v>
          </cell>
          <cell r="P1008">
            <v>44.909590000000001</v>
          </cell>
          <cell r="Q1008">
            <v>46.529790000000006</v>
          </cell>
          <cell r="R1008">
            <v>48.340330000000002</v>
          </cell>
        </row>
        <row r="1009">
          <cell r="B1009" t="str">
            <v>Rubéola - IgG, dosagem</v>
          </cell>
          <cell r="C1009">
            <v>0.01</v>
          </cell>
          <cell r="D1009" t="str">
            <v>1A</v>
          </cell>
          <cell r="E1009" t="str">
            <v>1,800</v>
          </cell>
          <cell r="F1009">
            <v>20.779999999999998</v>
          </cell>
          <cell r="G1009">
            <v>21.705000000000002</v>
          </cell>
          <cell r="H1009">
            <v>22.916</v>
          </cell>
          <cell r="I1009">
            <v>24.543800000000001</v>
          </cell>
          <cell r="J1009">
            <v>25.922599999999999</v>
          </cell>
          <cell r="K1009">
            <v>27.405899999999999</v>
          </cell>
          <cell r="L1009">
            <v>29.214899999999997</v>
          </cell>
          <cell r="M1009">
            <v>32.091200000000001</v>
          </cell>
          <cell r="N1009">
            <v>35.021799999999999</v>
          </cell>
          <cell r="O1009">
            <v>35.618600000000001</v>
          </cell>
          <cell r="P1009">
            <v>37.044399999999996</v>
          </cell>
          <cell r="Q1009">
            <v>38.160600000000002</v>
          </cell>
          <cell r="R1009">
            <v>39.645699999999998</v>
          </cell>
        </row>
        <row r="1010">
          <cell r="B1010" t="str">
            <v>Rubéola - IgM, dosagem</v>
          </cell>
          <cell r="C1010">
            <v>0.01</v>
          </cell>
          <cell r="D1010" t="str">
            <v>1A</v>
          </cell>
          <cell r="E1010" t="str">
            <v>2,187</v>
          </cell>
          <cell r="F1010">
            <v>25.230499999999996</v>
          </cell>
          <cell r="G1010">
            <v>26.349</v>
          </cell>
          <cell r="H1010">
            <v>27.819289999999999</v>
          </cell>
          <cell r="I1010">
            <v>29.795389999999998</v>
          </cell>
          <cell r="J1010">
            <v>31.468309999999995</v>
          </cell>
          <cell r="K1010">
            <v>33.268949999999997</v>
          </cell>
          <cell r="L1010">
            <v>35.464949999999995</v>
          </cell>
          <cell r="M1010">
            <v>38.956579999999995</v>
          </cell>
          <cell r="N1010">
            <v>42.514119999999998</v>
          </cell>
          <cell r="O1010">
            <v>43.238630000000001</v>
          </cell>
          <cell r="P1010">
            <v>44.966289999999994</v>
          </cell>
          <cell r="Q1010">
            <v>46.314689999999999</v>
          </cell>
          <cell r="R1010">
            <v>48.117129999999996</v>
          </cell>
        </row>
        <row r="1011">
          <cell r="B1011" t="str">
            <v>Rubéola por PCR, pesquisa</v>
          </cell>
          <cell r="C1011">
            <v>0.5</v>
          </cell>
          <cell r="D1011" t="str">
            <v>1A</v>
          </cell>
          <cell r="E1011" t="str">
            <v>36,477</v>
          </cell>
          <cell r="F1011">
            <v>423.48549999999994</v>
          </cell>
          <cell r="G1011">
            <v>442.97399999999993</v>
          </cell>
          <cell r="H1011">
            <v>467.66358999999994</v>
          </cell>
          <cell r="I1011">
            <v>500.88288999999997</v>
          </cell>
          <cell r="J1011">
            <v>529.14540999999986</v>
          </cell>
          <cell r="K1011">
            <v>559.42154999999991</v>
          </cell>
          <cell r="L1011">
            <v>596.34854999999993</v>
          </cell>
          <cell r="M1011">
            <v>655.06197999999995</v>
          </cell>
          <cell r="N1011">
            <v>714.88472000000002</v>
          </cell>
          <cell r="O1011">
            <v>727.06213000000002</v>
          </cell>
          <cell r="P1011">
            <v>756.6041899999999</v>
          </cell>
          <cell r="Q1011">
            <v>780.30038999999999</v>
          </cell>
          <cell r="R1011">
            <v>810.66652999999985</v>
          </cell>
        </row>
        <row r="1012">
          <cell r="B1012" t="str">
            <v>S. Anti-HTLV-I + HTLV-II (determinação conjunta) por componente hemoterápico</v>
          </cell>
          <cell r="C1012">
            <v>0.04</v>
          </cell>
          <cell r="D1012" t="str">
            <v>1A</v>
          </cell>
          <cell r="E1012">
            <v>6.1639999999999997</v>
          </cell>
          <cell r="F1012">
            <v>71.205999999999989</v>
          </cell>
          <cell r="G1012">
            <v>74.387999999999991</v>
          </cell>
          <cell r="H1012">
            <v>78.537879999999987</v>
          </cell>
          <cell r="I1012">
            <v>84.116679999999988</v>
          </cell>
          <cell r="J1012">
            <v>88.844519999999989</v>
          </cell>
          <cell r="K1012">
            <v>93.92819999999999</v>
          </cell>
          <cell r="L1012">
            <v>100.12819999999999</v>
          </cell>
          <cell r="M1012">
            <v>109.98615999999998</v>
          </cell>
          <cell r="N1012">
            <v>120.03023999999999</v>
          </cell>
          <cell r="O1012">
            <v>122.07556000000001</v>
          </cell>
          <cell r="P1012">
            <v>126.97067999999999</v>
          </cell>
          <cell r="Q1012">
            <v>130.81387999999998</v>
          </cell>
          <cell r="R1012">
            <v>135.90475999999998</v>
          </cell>
        </row>
        <row r="1013">
          <cell r="B1013" t="str">
            <v>S. Chagas EIE por componente hemoterápico</v>
          </cell>
          <cell r="C1013">
            <v>0.1</v>
          </cell>
          <cell r="D1013" t="str">
            <v>1A</v>
          </cell>
          <cell r="E1013" t="str">
            <v>1,400</v>
          </cell>
          <cell r="F1013">
            <v>16.899999999999999</v>
          </cell>
          <cell r="G1013">
            <v>17.849999999999998</v>
          </cell>
          <cell r="H1013">
            <v>18.838000000000001</v>
          </cell>
          <cell r="I1013">
            <v>20.175999999999998</v>
          </cell>
          <cell r="J1013">
            <v>21.347999999999999</v>
          </cell>
          <cell r="K1013">
            <v>22.569000000000003</v>
          </cell>
          <cell r="L1013">
            <v>24.058999999999997</v>
          </cell>
          <cell r="M1013">
            <v>26.427999999999994</v>
          </cell>
          <cell r="N1013">
            <v>28.841999999999999</v>
          </cell>
          <cell r="O1013">
            <v>29.332000000000001</v>
          </cell>
          <cell r="P1013">
            <v>30.641999999999996</v>
          </cell>
          <cell r="Q1013">
            <v>31.843999999999998</v>
          </cell>
          <cell r="R1013">
            <v>33.082999999999998</v>
          </cell>
        </row>
        <row r="1014">
          <cell r="B1014" t="str">
            <v>S. Chagas HA por componente hemoterápico</v>
          </cell>
          <cell r="C1014">
            <v>0.1</v>
          </cell>
          <cell r="D1014" t="str">
            <v>1A</v>
          </cell>
          <cell r="E1014" t="str">
            <v>0,700</v>
          </cell>
          <cell r="F1014">
            <v>8.85</v>
          </cell>
          <cell r="G1014">
            <v>9.4499999999999993</v>
          </cell>
          <cell r="H1014">
            <v>9.9689999999999994</v>
          </cell>
          <cell r="I1014">
            <v>10.677</v>
          </cell>
          <cell r="J1014">
            <v>11.316999999999998</v>
          </cell>
          <cell r="K1014">
            <v>11.964</v>
          </cell>
          <cell r="L1014">
            <v>12.753999999999998</v>
          </cell>
          <cell r="M1014">
            <v>14.009999999999998</v>
          </cell>
          <cell r="N1014">
            <v>15.29</v>
          </cell>
          <cell r="O1014">
            <v>15.548999999999999</v>
          </cell>
          <cell r="P1014">
            <v>16.312999999999999</v>
          </cell>
          <cell r="Q1014">
            <v>17.094999999999999</v>
          </cell>
          <cell r="R1014">
            <v>17.759999999999998</v>
          </cell>
        </row>
        <row r="1015">
          <cell r="B1015" t="str">
            <v>S. Chagas IFI por componente hemoterápico</v>
          </cell>
          <cell r="C1015">
            <v>0.1</v>
          </cell>
          <cell r="D1015" t="str">
            <v>1A</v>
          </cell>
          <cell r="E1015" t="str">
            <v>1,070</v>
          </cell>
          <cell r="F1015">
            <v>13.105000000000002</v>
          </cell>
          <cell r="G1015">
            <v>13.89</v>
          </cell>
          <cell r="H1015">
            <v>14.6569</v>
          </cell>
          <cell r="I1015">
            <v>15.697900000000001</v>
          </cell>
          <cell r="J1015">
            <v>16.619100000000003</v>
          </cell>
          <cell r="K1015">
            <v>17.569499999999998</v>
          </cell>
          <cell r="L1015">
            <v>18.729500000000002</v>
          </cell>
          <cell r="M1015">
            <v>20.573799999999999</v>
          </cell>
          <cell r="N1015">
            <v>22.453199999999999</v>
          </cell>
          <cell r="O1015">
            <v>22.834300000000006</v>
          </cell>
          <cell r="P1015">
            <v>23.886899999999997</v>
          </cell>
          <cell r="Q1015">
            <v>24.890900000000002</v>
          </cell>
          <cell r="R1015">
            <v>25.859300000000005</v>
          </cell>
        </row>
        <row r="1016">
          <cell r="B1016" t="str">
            <v>S. Hepatite B (HBsAg) RIE ou EIE por componente hemoterápico</v>
          </cell>
          <cell r="C1016">
            <v>0.1</v>
          </cell>
          <cell r="D1016" t="str">
            <v>1A</v>
          </cell>
          <cell r="E1016" t="str">
            <v>1,260</v>
          </cell>
          <cell r="F1016">
            <v>15.290000000000001</v>
          </cell>
          <cell r="G1016">
            <v>16.170000000000002</v>
          </cell>
          <cell r="H1016">
            <v>17.0642</v>
          </cell>
          <cell r="I1016">
            <v>18.276200000000003</v>
          </cell>
          <cell r="J1016">
            <v>19.341800000000003</v>
          </cell>
          <cell r="K1016">
            <v>20.448</v>
          </cell>
          <cell r="L1016">
            <v>21.797999999999998</v>
          </cell>
          <cell r="M1016">
            <v>23.944399999999998</v>
          </cell>
          <cell r="N1016">
            <v>26.131599999999999</v>
          </cell>
          <cell r="O1016">
            <v>26.575400000000002</v>
          </cell>
          <cell r="P1016">
            <v>27.776199999999996</v>
          </cell>
          <cell r="Q1016">
            <v>28.894200000000001</v>
          </cell>
          <cell r="R1016">
            <v>30.018400000000003</v>
          </cell>
        </row>
        <row r="1017">
          <cell r="B1017" t="str">
            <v>S. Hepatite B anti-HBC por componente hemoterápico</v>
          </cell>
          <cell r="C1017">
            <v>0.1</v>
          </cell>
          <cell r="D1017" t="str">
            <v>1A</v>
          </cell>
          <cell r="E1017" t="str">
            <v>1,360</v>
          </cell>
          <cell r="F1017">
            <v>16.440000000000001</v>
          </cell>
          <cell r="G1017">
            <v>17.37</v>
          </cell>
          <cell r="H1017">
            <v>18.331200000000003</v>
          </cell>
          <cell r="I1017">
            <v>19.633200000000002</v>
          </cell>
          <cell r="J1017">
            <v>20.774800000000003</v>
          </cell>
          <cell r="K1017">
            <v>21.963000000000001</v>
          </cell>
          <cell r="L1017">
            <v>23.413</v>
          </cell>
          <cell r="M1017">
            <v>25.718399999999999</v>
          </cell>
          <cell r="N1017">
            <v>28.067600000000002</v>
          </cell>
          <cell r="O1017">
            <v>28.544400000000003</v>
          </cell>
          <cell r="P1017">
            <v>29.8232</v>
          </cell>
          <cell r="Q1017">
            <v>31.001200000000001</v>
          </cell>
          <cell r="R1017">
            <v>32.2074</v>
          </cell>
        </row>
        <row r="1018">
          <cell r="B1018" t="str">
            <v>S. Hepatite C anti-HCV por componente hemoterápico</v>
          </cell>
          <cell r="C1018">
            <v>0.1</v>
          </cell>
          <cell r="D1018" t="str">
            <v>1A</v>
          </cell>
          <cell r="E1018" t="str">
            <v>3,070</v>
          </cell>
          <cell r="F1018">
            <v>36.104999999999997</v>
          </cell>
          <cell r="G1018">
            <v>37.889999999999993</v>
          </cell>
          <cell r="H1018">
            <v>39.996899999999997</v>
          </cell>
          <cell r="I1018">
            <v>42.837899999999998</v>
          </cell>
          <cell r="J1018">
            <v>45.2791</v>
          </cell>
          <cell r="K1018">
            <v>47.869500000000002</v>
          </cell>
          <cell r="L1018">
            <v>51.029499999999992</v>
          </cell>
          <cell r="M1018">
            <v>56.053799999999988</v>
          </cell>
          <cell r="N1018">
            <v>61.173199999999994</v>
          </cell>
          <cell r="O1018">
            <v>62.214300000000001</v>
          </cell>
          <cell r="P1018">
            <v>64.826899999999995</v>
          </cell>
          <cell r="Q1018">
            <v>67.030900000000003</v>
          </cell>
          <cell r="R1018">
            <v>69.639299999999992</v>
          </cell>
        </row>
        <row r="1019">
          <cell r="B1019" t="str">
            <v>S. HIV EIE por componente hemoterápico</v>
          </cell>
          <cell r="C1019">
            <v>0.1</v>
          </cell>
          <cell r="D1019" t="str">
            <v>1A</v>
          </cell>
          <cell r="E1019" t="str">
            <v>2,850</v>
          </cell>
          <cell r="F1019">
            <v>33.574999999999996</v>
          </cell>
          <cell r="G1019">
            <v>35.25</v>
          </cell>
          <cell r="H1019">
            <v>37.209500000000006</v>
          </cell>
          <cell r="I1019">
            <v>39.852499999999999</v>
          </cell>
          <cell r="J1019">
            <v>42.1265</v>
          </cell>
          <cell r="K1019">
            <v>44.536500000000004</v>
          </cell>
          <cell r="L1019">
            <v>47.476499999999994</v>
          </cell>
          <cell r="M1019">
            <v>52.150999999999996</v>
          </cell>
          <cell r="N1019">
            <v>56.914000000000001</v>
          </cell>
          <cell r="O1019">
            <v>57.8825</v>
          </cell>
          <cell r="P1019">
            <v>60.323500000000003</v>
          </cell>
          <cell r="Q1019">
            <v>62.395499999999998</v>
          </cell>
          <cell r="R1019">
            <v>64.82350000000001</v>
          </cell>
        </row>
        <row r="1020">
          <cell r="B1020" t="str">
            <v>S. Malária IFI por componente hemoterápico</v>
          </cell>
          <cell r="C1020">
            <v>0.1</v>
          </cell>
          <cell r="D1020" t="str">
            <v>1A</v>
          </cell>
          <cell r="E1020" t="str">
            <v>0,740</v>
          </cell>
          <cell r="F1020">
            <v>9.31</v>
          </cell>
          <cell r="G1020">
            <v>9.93</v>
          </cell>
          <cell r="H1020">
            <v>10.4758</v>
          </cell>
          <cell r="I1020">
            <v>11.219799999999999</v>
          </cell>
          <cell r="J1020">
            <v>11.8902</v>
          </cell>
          <cell r="K1020">
            <v>12.57</v>
          </cell>
          <cell r="L1020">
            <v>13.399999999999999</v>
          </cell>
          <cell r="M1020">
            <v>14.7196</v>
          </cell>
          <cell r="N1020">
            <v>16.064399999999999</v>
          </cell>
          <cell r="O1020">
            <v>16.336600000000001</v>
          </cell>
          <cell r="P1020">
            <v>17.131799999999998</v>
          </cell>
          <cell r="Q1020">
            <v>17.937799999999999</v>
          </cell>
          <cell r="R1020">
            <v>18.6356</v>
          </cell>
        </row>
        <row r="1021">
          <cell r="B1021" t="str">
            <v>S. Sífilis EIE por componente hemoterápico</v>
          </cell>
          <cell r="C1021">
            <v>0.1</v>
          </cell>
          <cell r="D1021" t="str">
            <v>1A</v>
          </cell>
          <cell r="E1021" t="str">
            <v>1,410</v>
          </cell>
          <cell r="F1021">
            <v>17.015000000000001</v>
          </cell>
          <cell r="G1021">
            <v>17.97</v>
          </cell>
          <cell r="H1021">
            <v>18.964700000000001</v>
          </cell>
          <cell r="I1021">
            <v>20.311700000000002</v>
          </cell>
          <cell r="J1021">
            <v>21.491299999999999</v>
          </cell>
          <cell r="K1021">
            <v>22.720500000000001</v>
          </cell>
          <cell r="L1021">
            <v>24.220499999999998</v>
          </cell>
          <cell r="M1021">
            <v>26.605399999999996</v>
          </cell>
          <cell r="N1021">
            <v>29.035599999999999</v>
          </cell>
          <cell r="O1021">
            <v>29.5289</v>
          </cell>
          <cell r="P1021">
            <v>30.846699999999998</v>
          </cell>
          <cell r="Q1021">
            <v>32.054699999999997</v>
          </cell>
          <cell r="R1021">
            <v>33.301899999999996</v>
          </cell>
        </row>
        <row r="1022">
          <cell r="B1022" t="str">
            <v>S. Sífilis FTA - ABS por componente hemoterápico</v>
          </cell>
          <cell r="C1022">
            <v>0.1</v>
          </cell>
          <cell r="D1022" t="str">
            <v>1A</v>
          </cell>
          <cell r="E1022" t="str">
            <v>1,190</v>
          </cell>
          <cell r="F1022">
            <v>14.484999999999999</v>
          </cell>
          <cell r="G1022">
            <v>15.33</v>
          </cell>
          <cell r="H1022">
            <v>16.177299999999999</v>
          </cell>
          <cell r="I1022">
            <v>17.3263</v>
          </cell>
          <cell r="J1022">
            <v>18.338699999999999</v>
          </cell>
          <cell r="K1022">
            <v>19.387500000000003</v>
          </cell>
          <cell r="L1022">
            <v>20.6675</v>
          </cell>
          <cell r="M1022">
            <v>22.702599999999997</v>
          </cell>
          <cell r="N1022">
            <v>24.776399999999999</v>
          </cell>
          <cell r="O1022">
            <v>25.197099999999999</v>
          </cell>
          <cell r="P1022">
            <v>26.343299999999999</v>
          </cell>
          <cell r="Q1022">
            <v>27.4193</v>
          </cell>
          <cell r="R1022">
            <v>28.4861</v>
          </cell>
        </row>
        <row r="1023">
          <cell r="B1023" t="str">
            <v>S. Sífilis HA por componente hemoterápico</v>
          </cell>
          <cell r="C1023">
            <v>0.1</v>
          </cell>
          <cell r="D1023" t="str">
            <v>1A</v>
          </cell>
          <cell r="E1023" t="str">
            <v>0,910</v>
          </cell>
          <cell r="F1023">
            <v>11.265000000000001</v>
          </cell>
          <cell r="G1023">
            <v>11.97</v>
          </cell>
          <cell r="H1023">
            <v>12.6297</v>
          </cell>
          <cell r="I1023">
            <v>13.526700000000002</v>
          </cell>
          <cell r="J1023">
            <v>14.3263</v>
          </cell>
          <cell r="K1023">
            <v>15.1455</v>
          </cell>
          <cell r="L1023">
            <v>16.145499999999998</v>
          </cell>
          <cell r="M1023">
            <v>17.735399999999998</v>
          </cell>
          <cell r="N1023">
            <v>19.355599999999999</v>
          </cell>
          <cell r="O1023">
            <v>19.683900000000001</v>
          </cell>
          <cell r="P1023">
            <v>20.611699999999999</v>
          </cell>
          <cell r="Q1023">
            <v>21.5197</v>
          </cell>
          <cell r="R1023">
            <v>22.356900000000003</v>
          </cell>
        </row>
        <row r="1024">
          <cell r="B1024" t="str">
            <v>S. Sífilis VDRL por componente hemoterápico</v>
          </cell>
          <cell r="C1024">
            <v>0.1</v>
          </cell>
          <cell r="D1024" t="str">
            <v>1A</v>
          </cell>
          <cell r="E1024" t="str">
            <v>0,220</v>
          </cell>
          <cell r="F1024">
            <v>3.33</v>
          </cell>
          <cell r="G1024">
            <v>3.6900000000000004</v>
          </cell>
          <cell r="H1024">
            <v>3.8874</v>
          </cell>
          <cell r="I1024">
            <v>4.1634000000000002</v>
          </cell>
          <cell r="J1024">
            <v>4.4386000000000001</v>
          </cell>
          <cell r="K1024">
            <v>4.6920000000000002</v>
          </cell>
          <cell r="L1024">
            <v>5.0019999999999998</v>
          </cell>
          <cell r="M1024">
            <v>5.4947999999999997</v>
          </cell>
          <cell r="N1024">
            <v>5.9971999999999994</v>
          </cell>
          <cell r="O1024">
            <v>6.0978000000000003</v>
          </cell>
          <cell r="P1024">
            <v>6.4874000000000001</v>
          </cell>
          <cell r="Q1024">
            <v>6.9813999999999998</v>
          </cell>
          <cell r="R1024">
            <v>7.2528000000000006</v>
          </cell>
        </row>
        <row r="1025">
          <cell r="B1025" t="str">
            <v>Sacarose, teste de tolerância</v>
          </cell>
          <cell r="C1025">
            <v>0.1</v>
          </cell>
          <cell r="D1025" t="str">
            <v>1A</v>
          </cell>
          <cell r="E1025" t="str">
            <v>2,097</v>
          </cell>
          <cell r="F1025">
            <v>24.915500000000002</v>
          </cell>
          <cell r="G1025">
            <v>26.214000000000002</v>
          </cell>
          <cell r="H1025">
            <v>27.668990000000001</v>
          </cell>
          <cell r="I1025">
            <v>29.63429</v>
          </cell>
          <cell r="J1025">
            <v>31.336010000000002</v>
          </cell>
          <cell r="K1025">
            <v>33.128549999999997</v>
          </cell>
          <cell r="L1025">
            <v>35.315549999999995</v>
          </cell>
          <cell r="M1025">
            <v>38.792779999999993</v>
          </cell>
          <cell r="N1025">
            <v>42.335919999999994</v>
          </cell>
          <cell r="O1025">
            <v>43.055930000000004</v>
          </cell>
          <cell r="P1025">
            <v>44.909590000000001</v>
          </cell>
          <cell r="Q1025">
            <v>46.529790000000006</v>
          </cell>
          <cell r="R1025">
            <v>48.340330000000002</v>
          </cell>
        </row>
        <row r="1026">
          <cell r="B1026" t="str">
            <v>Salicilatos, pesquisa</v>
          </cell>
          <cell r="C1026">
            <v>0.01</v>
          </cell>
          <cell r="D1026" t="str">
            <v>1A</v>
          </cell>
          <cell r="E1026" t="str">
            <v>1,040</v>
          </cell>
          <cell r="F1026">
            <v>12.040000000000001</v>
          </cell>
          <cell r="G1026">
            <v>12.585000000000001</v>
          </cell>
          <cell r="H1026">
            <v>13.286799999999999</v>
          </cell>
          <cell r="I1026">
            <v>14.230600000000001</v>
          </cell>
          <cell r="J1026">
            <v>15.0318</v>
          </cell>
          <cell r="K1026">
            <v>15.8919</v>
          </cell>
          <cell r="L1026">
            <v>16.940899999999999</v>
          </cell>
          <cell r="M1026">
            <v>18.608799999999999</v>
          </cell>
          <cell r="N1026">
            <v>20.308199999999999</v>
          </cell>
          <cell r="O1026">
            <v>20.654200000000003</v>
          </cell>
          <cell r="P1026">
            <v>21.487199999999998</v>
          </cell>
          <cell r="Q1026">
            <v>22.147400000000001</v>
          </cell>
          <cell r="R1026">
            <v>23.009300000000003</v>
          </cell>
        </row>
        <row r="1027">
          <cell r="B1027" t="str">
            <v>Sangria terapêutica</v>
          </cell>
          <cell r="C1027">
            <v>1</v>
          </cell>
          <cell r="D1027" t="str">
            <v>3B</v>
          </cell>
          <cell r="E1027" t="str">
            <v>3,040</v>
          </cell>
          <cell r="F1027">
            <v>122.96000000000001</v>
          </cell>
          <cell r="G1027">
            <v>153.48000000000002</v>
          </cell>
          <cell r="H1027">
            <v>162.51679999999999</v>
          </cell>
          <cell r="I1027">
            <v>174.02280000000002</v>
          </cell>
          <cell r="J1027">
            <v>183.70319999999998</v>
          </cell>
          <cell r="K1027">
            <v>194.16600000000003</v>
          </cell>
          <cell r="L1027">
            <v>206.96600000000001</v>
          </cell>
          <cell r="M1027">
            <v>227.42959999999999</v>
          </cell>
          <cell r="N1027">
            <v>248.2244</v>
          </cell>
          <cell r="O1027">
            <v>252.36759999999998</v>
          </cell>
          <cell r="P1027">
            <v>324.3288</v>
          </cell>
          <cell r="Q1027">
            <v>461.53280000000001</v>
          </cell>
          <cell r="R1027">
            <v>638.49560000000008</v>
          </cell>
        </row>
        <row r="1028">
          <cell r="B1028" t="str">
            <v>Sangue oculto nas fezes, pesquisa imunológica</v>
          </cell>
          <cell r="C1028">
            <v>0.01</v>
          </cell>
          <cell r="D1028" t="str">
            <v>1A</v>
          </cell>
          <cell r="E1028">
            <v>1.893</v>
          </cell>
          <cell r="F1028">
            <v>21.849499999999999</v>
          </cell>
          <cell r="G1028">
            <v>22.821000000000002</v>
          </cell>
          <cell r="H1028">
            <v>24.09431</v>
          </cell>
          <cell r="I1028">
            <v>25.805810000000001</v>
          </cell>
          <cell r="J1028">
            <v>27.255289999999999</v>
          </cell>
          <cell r="K1028">
            <v>28.81485</v>
          </cell>
          <cell r="L1028">
            <v>30.716849999999997</v>
          </cell>
          <cell r="M1028">
            <v>33.741019999999999</v>
          </cell>
          <cell r="N1028">
            <v>36.822279999999999</v>
          </cell>
          <cell r="O1028">
            <v>37.449770000000001</v>
          </cell>
          <cell r="P1028">
            <v>38.94811</v>
          </cell>
          <cell r="Q1028">
            <v>40.120110000000004</v>
          </cell>
          <cell r="R1028">
            <v>41.681469999999997</v>
          </cell>
        </row>
        <row r="1029">
          <cell r="B1029" t="str">
            <v>Sangue oculto, pesquisa nas fezes</v>
          </cell>
          <cell r="C1029">
            <v>0.04</v>
          </cell>
          <cell r="D1029" t="str">
            <v>1A</v>
          </cell>
          <cell r="E1029" t="str">
            <v>0,927</v>
          </cell>
          <cell r="F1029">
            <v>10.980500000000001</v>
          </cell>
          <cell r="G1029">
            <v>11.544</v>
          </cell>
          <cell r="H1029">
            <v>12.185090000000001</v>
          </cell>
          <cell r="I1029">
            <v>13.05059</v>
          </cell>
          <cell r="J1029">
            <v>13.798310000000001</v>
          </cell>
          <cell r="K1029">
            <v>14.58765</v>
          </cell>
          <cell r="L1029">
            <v>15.550649999999999</v>
          </cell>
          <cell r="M1029">
            <v>17.081780000000002</v>
          </cell>
          <cell r="N1029">
            <v>18.641919999999999</v>
          </cell>
          <cell r="O1029">
            <v>18.959030000000002</v>
          </cell>
          <cell r="P1029">
            <v>19.769290000000002</v>
          </cell>
          <cell r="Q1029">
            <v>20.470290000000002</v>
          </cell>
          <cell r="R1029">
            <v>21.266829999999999</v>
          </cell>
        </row>
        <row r="1030">
          <cell r="B1030" t="str">
            <v>Sarampo - anticorpos IgG, dosagem</v>
          </cell>
          <cell r="C1030">
            <v>0.04</v>
          </cell>
          <cell r="D1030" t="str">
            <v>1A</v>
          </cell>
          <cell r="E1030" t="str">
            <v>1,800</v>
          </cell>
          <cell r="F1030">
            <v>21.02</v>
          </cell>
          <cell r="G1030">
            <v>22.020000000000003</v>
          </cell>
          <cell r="H1030">
            <v>23.246000000000002</v>
          </cell>
          <cell r="I1030">
            <v>24.897200000000002</v>
          </cell>
          <cell r="J1030">
            <v>26.308399999999999</v>
          </cell>
          <cell r="K1030">
            <v>27.813600000000001</v>
          </cell>
          <cell r="L1030">
            <v>29.649599999999996</v>
          </cell>
          <cell r="M1030">
            <v>32.568799999999996</v>
          </cell>
          <cell r="N1030">
            <v>35.543199999999999</v>
          </cell>
          <cell r="O1030">
            <v>36.148400000000002</v>
          </cell>
          <cell r="P1030">
            <v>37.639599999999994</v>
          </cell>
          <cell r="Q1030">
            <v>38.864400000000003</v>
          </cell>
          <cell r="R1030">
            <v>40.376800000000003</v>
          </cell>
        </row>
        <row r="1031">
          <cell r="B1031" t="str">
            <v>Sarampo - anticorpos IgM, dosagem</v>
          </cell>
          <cell r="C1031">
            <v>0.04</v>
          </cell>
          <cell r="D1031" t="str">
            <v>1A</v>
          </cell>
          <cell r="E1031" t="str">
            <v>2,187</v>
          </cell>
          <cell r="F1031">
            <v>25.470499999999998</v>
          </cell>
          <cell r="G1031">
            <v>26.664000000000001</v>
          </cell>
          <cell r="H1031">
            <v>28.149290000000001</v>
          </cell>
          <cell r="I1031">
            <v>30.148789999999998</v>
          </cell>
          <cell r="J1031">
            <v>31.854109999999995</v>
          </cell>
          <cell r="K1031">
            <v>33.676649999999995</v>
          </cell>
          <cell r="L1031">
            <v>35.899649999999994</v>
          </cell>
          <cell r="M1031">
            <v>39.434179999999998</v>
          </cell>
          <cell r="N1031">
            <v>43.035519999999998</v>
          </cell>
          <cell r="O1031">
            <v>43.768430000000002</v>
          </cell>
          <cell r="P1031">
            <v>45.561489999999992</v>
          </cell>
          <cell r="Q1031">
            <v>47.01849</v>
          </cell>
          <cell r="R1031">
            <v>48.848230000000001</v>
          </cell>
        </row>
        <row r="1032">
          <cell r="B1032" t="str">
            <v>Sarcoptes scabei, pesquisa</v>
          </cell>
          <cell r="C1032">
            <v>0.04</v>
          </cell>
          <cell r="D1032" t="str">
            <v>1A</v>
          </cell>
          <cell r="E1032" t="str">
            <v>0,423</v>
          </cell>
          <cell r="F1032">
            <v>5.1844999999999999</v>
          </cell>
          <cell r="G1032">
            <v>5.4959999999999996</v>
          </cell>
          <cell r="H1032">
            <v>5.79941</v>
          </cell>
          <cell r="I1032">
            <v>6.2113099999999992</v>
          </cell>
          <cell r="J1032">
            <v>6.57599</v>
          </cell>
          <cell r="K1032">
            <v>6.9520499999999998</v>
          </cell>
          <cell r="L1032">
            <v>7.4110499999999995</v>
          </cell>
          <cell r="M1032">
            <v>8.1408199999999979</v>
          </cell>
          <cell r="N1032">
            <v>8.8844799999999999</v>
          </cell>
          <cell r="O1032">
            <v>9.0352700000000006</v>
          </cell>
          <cell r="P1032">
            <v>9.4524099999999986</v>
          </cell>
          <cell r="Q1032">
            <v>9.8510099999999987</v>
          </cell>
          <cell r="R1032">
            <v>10.23427</v>
          </cell>
        </row>
        <row r="1033">
          <cell r="B1033" t="str">
            <v>SARS-CoV-2 (Coronavírus COVID-19), pesquisa de anticorpos IgA, IgG ou IgM (cada par)</v>
          </cell>
          <cell r="C1033">
            <v>1</v>
          </cell>
          <cell r="D1033" t="str">
            <v>1A</v>
          </cell>
          <cell r="E1033">
            <v>26.11</v>
          </cell>
          <cell r="F1033">
            <v>308.26499999999999</v>
          </cell>
          <cell r="G1033">
            <v>323.82</v>
          </cell>
          <cell r="H1033">
            <v>341.81369999999998</v>
          </cell>
          <cell r="I1033">
            <v>366.09269999999998</v>
          </cell>
          <cell r="J1033">
            <v>387.0163</v>
          </cell>
          <cell r="K1033">
            <v>409.15649999999999</v>
          </cell>
          <cell r="L1033">
            <v>436.16649999999998</v>
          </cell>
          <cell r="M1033">
            <v>479.11139999999995</v>
          </cell>
          <cell r="N1033">
            <v>522.86959999999999</v>
          </cell>
          <cell r="O1033">
            <v>531.76589999999999</v>
          </cell>
          <cell r="P1033">
            <v>554.31169999999997</v>
          </cell>
          <cell r="Q1033">
            <v>573.59770000000003</v>
          </cell>
          <cell r="R1033">
            <v>595.91790000000003</v>
          </cell>
          <cell r="S1033">
            <v>189</v>
          </cell>
          <cell r="T1033">
            <v>240</v>
          </cell>
          <cell r="U1033"/>
        </row>
        <row r="1034">
          <cell r="B1034" t="str">
            <v>SARS-CoV-2 (Coronavírus COVID-19), pesquisa de anticorpos IgA, IgG ou IgM, isolada por classe de imunoglobulina</v>
          </cell>
          <cell r="C1034">
            <v>1</v>
          </cell>
          <cell r="D1034" t="str">
            <v>1A</v>
          </cell>
          <cell r="E1034">
            <v>13.05</v>
          </cell>
          <cell r="F1034">
            <v>158.07500000000002</v>
          </cell>
          <cell r="G1034">
            <v>167.10000000000002</v>
          </cell>
          <cell r="H1034">
            <v>176.34350000000001</v>
          </cell>
          <cell r="I1034">
            <v>188.86850000000001</v>
          </cell>
          <cell r="J1034">
            <v>199.86650000000003</v>
          </cell>
          <cell r="K1034">
            <v>211.29750000000001</v>
          </cell>
          <cell r="L1034">
            <v>225.2475</v>
          </cell>
          <cell r="M1034">
            <v>247.42699999999999</v>
          </cell>
          <cell r="N1034">
            <v>270.02800000000002</v>
          </cell>
          <cell r="O1034">
            <v>274.61450000000008</v>
          </cell>
          <cell r="P1034">
            <v>286.9735</v>
          </cell>
          <cell r="Q1034">
            <v>298.42349999999999</v>
          </cell>
          <cell r="R1034">
            <v>310.03450000000004</v>
          </cell>
          <cell r="S1034"/>
          <cell r="T1034"/>
        </row>
        <row r="1035">
          <cell r="B1035" t="str">
            <v>SARS-CoV-2 (Coronavírus COVID-19), pesquisa de anticorpos totais (IgA, IgG, IgM)</v>
          </cell>
          <cell r="C1035">
            <v>1</v>
          </cell>
          <cell r="D1035" t="str">
            <v>1A</v>
          </cell>
          <cell r="E1035">
            <v>13.05</v>
          </cell>
          <cell r="F1035">
            <v>158.07500000000002</v>
          </cell>
          <cell r="G1035">
            <v>167.10000000000002</v>
          </cell>
          <cell r="H1035">
            <v>176.34350000000001</v>
          </cell>
          <cell r="I1035">
            <v>188.86850000000001</v>
          </cell>
          <cell r="J1035">
            <v>199.86650000000003</v>
          </cell>
          <cell r="K1035">
            <v>211.29750000000001</v>
          </cell>
          <cell r="L1035">
            <v>225.2475</v>
          </cell>
          <cell r="M1035">
            <v>247.42699999999999</v>
          </cell>
          <cell r="N1035">
            <v>270.02800000000002</v>
          </cell>
          <cell r="O1035">
            <v>274.61450000000008</v>
          </cell>
          <cell r="P1035">
            <v>286.9735</v>
          </cell>
          <cell r="Q1035">
            <v>298.42349999999999</v>
          </cell>
          <cell r="R1035">
            <v>310.03450000000004</v>
          </cell>
          <cell r="S1035"/>
          <cell r="T1035"/>
        </row>
        <row r="1036">
          <cell r="B1036" t="str">
            <v>Schistosomose - IgG, dosagem</v>
          </cell>
          <cell r="C1036">
            <v>0.01</v>
          </cell>
          <cell r="D1036" t="str">
            <v>1A</v>
          </cell>
          <cell r="E1036" t="str">
            <v>1,170</v>
          </cell>
          <cell r="F1036">
            <v>13.534999999999998</v>
          </cell>
          <cell r="G1036">
            <v>14.145</v>
          </cell>
          <cell r="H1036">
            <v>14.933899999999998</v>
          </cell>
          <cell r="I1036">
            <v>15.9947</v>
          </cell>
          <cell r="J1036">
            <v>16.894699999999997</v>
          </cell>
          <cell r="K1036">
            <v>17.8614</v>
          </cell>
          <cell r="L1036">
            <v>19.040399999999998</v>
          </cell>
          <cell r="M1036">
            <v>20.914999999999996</v>
          </cell>
          <cell r="N1036">
            <v>22.824999999999999</v>
          </cell>
          <cell r="O1036">
            <v>23.213899999999999</v>
          </cell>
          <cell r="P1036">
            <v>24.148299999999995</v>
          </cell>
          <cell r="Q1036">
            <v>24.886499999999998</v>
          </cell>
          <cell r="R1036">
            <v>25.855</v>
          </cell>
          <cell r="S1036"/>
          <cell r="T1036"/>
        </row>
        <row r="1037">
          <cell r="B1037" t="str">
            <v>Schistosomose - IgM, dosagem</v>
          </cell>
          <cell r="C1037">
            <v>0.04</v>
          </cell>
          <cell r="D1037" t="str">
            <v>1A</v>
          </cell>
          <cell r="E1037" t="str">
            <v>1,413</v>
          </cell>
          <cell r="F1037">
            <v>16.569500000000001</v>
          </cell>
          <cell r="G1037">
            <v>17.376000000000001</v>
          </cell>
          <cell r="H1037">
            <v>18.34271</v>
          </cell>
          <cell r="I1037">
            <v>19.645610000000001</v>
          </cell>
          <cell r="J1037">
            <v>20.762689999999999</v>
          </cell>
          <cell r="K1037">
            <v>21.950550000000003</v>
          </cell>
          <cell r="L1037">
            <v>23.399549999999998</v>
          </cell>
          <cell r="M1037">
            <v>25.703419999999998</v>
          </cell>
          <cell r="N1037">
            <v>28.050879999999999</v>
          </cell>
          <cell r="O1037">
            <v>28.528370000000002</v>
          </cell>
          <cell r="P1037">
            <v>29.71771</v>
          </cell>
          <cell r="Q1037">
            <v>30.710310000000003</v>
          </cell>
          <cell r="R1037">
            <v>31.905370000000005</v>
          </cell>
          <cell r="S1037"/>
          <cell r="T1037"/>
        </row>
        <row r="1038">
          <cell r="B1038" t="str">
            <v>Schistosomose, pesquisa</v>
          </cell>
          <cell r="C1038">
            <v>0.01</v>
          </cell>
          <cell r="D1038" t="str">
            <v>1A</v>
          </cell>
          <cell r="E1038" t="str">
            <v>3,189</v>
          </cell>
          <cell r="F1038">
            <v>36.753500000000003</v>
          </cell>
          <cell r="G1038">
            <v>38.372999999999998</v>
          </cell>
          <cell r="H1038">
            <v>40.514629999999997</v>
          </cell>
          <cell r="I1038">
            <v>43.392530000000001</v>
          </cell>
          <cell r="J1038">
            <v>45.826970000000003</v>
          </cell>
          <cell r="K1038">
            <v>48.449249999999999</v>
          </cell>
          <cell r="L1038">
            <v>51.64725</v>
          </cell>
          <cell r="M1038">
            <v>56.732059999999997</v>
          </cell>
          <cell r="N1038">
            <v>61.912840000000003</v>
          </cell>
          <cell r="O1038">
            <v>62.968010000000007</v>
          </cell>
          <cell r="P1038">
            <v>65.477230000000006</v>
          </cell>
          <cell r="Q1038">
            <v>67.426829999999995</v>
          </cell>
          <cell r="R1038">
            <v>70.050910000000002</v>
          </cell>
          <cell r="S1038"/>
          <cell r="T1038"/>
        </row>
        <row r="1039">
          <cell r="B1039" t="str">
            <v>Sedimentação de hemácias em Transplante de Células-Tronco Hematopoéticas (TCTH) alogênicos com incompatibilidade ABO maior</v>
          </cell>
          <cell r="C1039">
            <v>1</v>
          </cell>
          <cell r="D1039" t="str">
            <v>5A</v>
          </cell>
          <cell r="E1039"/>
          <cell r="F1039">
            <v>160</v>
          </cell>
          <cell r="G1039">
            <v>213</v>
          </cell>
          <cell r="H1039">
            <v>225</v>
          </cell>
          <cell r="I1039">
            <v>240.91</v>
          </cell>
          <cell r="J1039">
            <v>254.34</v>
          </cell>
          <cell r="K1039">
            <v>268.81</v>
          </cell>
          <cell r="L1039">
            <v>286.52</v>
          </cell>
          <cell r="M1039">
            <v>314.89</v>
          </cell>
          <cell r="N1039">
            <v>343.7</v>
          </cell>
          <cell r="O1039">
            <v>349.31</v>
          </cell>
          <cell r="P1039">
            <v>517.41</v>
          </cell>
          <cell r="Q1039">
            <v>849.95</v>
          </cell>
          <cell r="R1039">
            <v>1235.29</v>
          </cell>
          <cell r="S1039"/>
          <cell r="T1039"/>
        </row>
        <row r="1040">
          <cell r="B1040" t="str">
            <v>Selênio, dosagem</v>
          </cell>
          <cell r="C1040">
            <v>0.1</v>
          </cell>
          <cell r="D1040" t="str">
            <v>1A</v>
          </cell>
          <cell r="E1040" t="str">
            <v>2,340</v>
          </cell>
          <cell r="F1040">
            <v>27.709999999999997</v>
          </cell>
          <cell r="G1040">
            <v>29.13</v>
          </cell>
          <cell r="H1040">
            <v>30.747799999999998</v>
          </cell>
          <cell r="I1040">
            <v>32.931799999999996</v>
          </cell>
          <cell r="J1040">
            <v>34.818199999999997</v>
          </cell>
          <cell r="K1040">
            <v>36.81</v>
          </cell>
          <cell r="L1040">
            <v>39.239999999999995</v>
          </cell>
          <cell r="M1040">
            <v>43.103599999999993</v>
          </cell>
          <cell r="N1040">
            <v>47.040399999999998</v>
          </cell>
          <cell r="O1040">
            <v>47.840599999999995</v>
          </cell>
          <cell r="P1040">
            <v>49.883799999999994</v>
          </cell>
          <cell r="Q1040">
            <v>51.649799999999999</v>
          </cell>
          <cell r="R1040">
            <v>53.659599999999998</v>
          </cell>
          <cell r="S1040"/>
          <cell r="T1040"/>
        </row>
        <row r="1041">
          <cell r="B1041" t="str">
            <v>Separação do material genético por eletroforese capilar ou em gel (agarose, acrilamida), por gel utilizado, por amostra</v>
          </cell>
          <cell r="C1041">
            <v>1</v>
          </cell>
          <cell r="D1041" t="str">
            <v>4C</v>
          </cell>
          <cell r="E1041" t="str">
            <v>20,380</v>
          </cell>
          <cell r="F1041">
            <v>382.37</v>
          </cell>
          <cell r="G1041">
            <v>442.06</v>
          </cell>
          <cell r="H1041">
            <v>467.21459999999996</v>
          </cell>
          <cell r="I1041">
            <v>500.33659999999998</v>
          </cell>
          <cell r="J1041">
            <v>528.30539999999996</v>
          </cell>
          <cell r="K1041">
            <v>558.45699999999999</v>
          </cell>
          <cell r="L1041">
            <v>595.29700000000003</v>
          </cell>
          <cell r="M1041">
            <v>654.04119999999989</v>
          </cell>
          <cell r="N1041">
            <v>713.82679999999993</v>
          </cell>
          <cell r="O1041">
            <v>725.76220000000001</v>
          </cell>
          <cell r="P1041">
            <v>888.96859999999992</v>
          </cell>
          <cell r="Q1041">
            <v>1191.6566</v>
          </cell>
          <cell r="R1041">
            <v>1548.7482</v>
          </cell>
          <cell r="S1041"/>
          <cell r="T1041"/>
        </row>
        <row r="1042">
          <cell r="B1042" t="str">
            <v>Shistossoma, pesquisa ovos em fragmentos mucosa após biópsia retal</v>
          </cell>
          <cell r="C1042">
            <v>0.04</v>
          </cell>
          <cell r="D1042" t="str">
            <v>1A</v>
          </cell>
          <cell r="E1042" t="str">
            <v>0,927</v>
          </cell>
          <cell r="F1042">
            <v>10.980500000000001</v>
          </cell>
          <cell r="G1042">
            <v>11.544</v>
          </cell>
          <cell r="H1042">
            <v>12.185090000000001</v>
          </cell>
          <cell r="I1042">
            <v>13.05059</v>
          </cell>
          <cell r="J1042">
            <v>13.798310000000001</v>
          </cell>
          <cell r="K1042">
            <v>14.58765</v>
          </cell>
          <cell r="L1042">
            <v>15.550649999999999</v>
          </cell>
          <cell r="M1042">
            <v>17.081780000000002</v>
          </cell>
          <cell r="N1042">
            <v>18.641919999999999</v>
          </cell>
          <cell r="O1042">
            <v>18.959030000000002</v>
          </cell>
          <cell r="P1042">
            <v>19.769290000000002</v>
          </cell>
          <cell r="Q1042">
            <v>20.470290000000002</v>
          </cell>
          <cell r="R1042">
            <v>21.266829999999999</v>
          </cell>
          <cell r="S1042"/>
          <cell r="T1042"/>
        </row>
        <row r="1043">
          <cell r="B1043" t="str">
            <v>Sífilis - FTA-ABS-IgG, pesquisa</v>
          </cell>
          <cell r="C1043">
            <v>0.01</v>
          </cell>
          <cell r="D1043" t="str">
            <v>1A</v>
          </cell>
          <cell r="E1043" t="str">
            <v>1,170</v>
          </cell>
          <cell r="F1043">
            <v>13.534999999999998</v>
          </cell>
          <cell r="G1043">
            <v>14.145</v>
          </cell>
          <cell r="H1043">
            <v>14.933899999999998</v>
          </cell>
          <cell r="I1043">
            <v>15.9947</v>
          </cell>
          <cell r="J1043">
            <v>16.894699999999997</v>
          </cell>
          <cell r="K1043">
            <v>17.8614</v>
          </cell>
          <cell r="L1043">
            <v>19.040399999999998</v>
          </cell>
          <cell r="M1043">
            <v>20.914999999999996</v>
          </cell>
          <cell r="N1043">
            <v>22.824999999999999</v>
          </cell>
          <cell r="O1043">
            <v>23.213899999999999</v>
          </cell>
          <cell r="P1043">
            <v>24.148299999999995</v>
          </cell>
          <cell r="Q1043">
            <v>24.886499999999998</v>
          </cell>
          <cell r="R1043">
            <v>25.855</v>
          </cell>
          <cell r="S1043"/>
          <cell r="T1043"/>
        </row>
        <row r="1044">
          <cell r="B1044" t="str">
            <v>Sífilis - FTA-ABS-IgM, pesquisa</v>
          </cell>
          <cell r="C1044">
            <v>0.04</v>
          </cell>
          <cell r="D1044" t="str">
            <v>1A</v>
          </cell>
          <cell r="E1044" t="str">
            <v>1,413</v>
          </cell>
          <cell r="F1044">
            <v>16.569500000000001</v>
          </cell>
          <cell r="G1044">
            <v>17.376000000000001</v>
          </cell>
          <cell r="H1044">
            <v>18.34271</v>
          </cell>
          <cell r="I1044">
            <v>19.645610000000001</v>
          </cell>
          <cell r="J1044">
            <v>20.762689999999999</v>
          </cell>
          <cell r="K1044">
            <v>21.950550000000003</v>
          </cell>
          <cell r="L1044">
            <v>23.399549999999998</v>
          </cell>
          <cell r="M1044">
            <v>25.703419999999998</v>
          </cell>
          <cell r="N1044">
            <v>28.050879999999999</v>
          </cell>
          <cell r="O1044">
            <v>28.528370000000002</v>
          </cell>
          <cell r="P1044">
            <v>29.71771</v>
          </cell>
          <cell r="Q1044">
            <v>30.710310000000003</v>
          </cell>
          <cell r="R1044">
            <v>31.905370000000005</v>
          </cell>
          <cell r="S1044"/>
          <cell r="T1044"/>
        </row>
        <row r="1045">
          <cell r="B1045" t="str">
            <v>Sífilis - TPHA, pesquisa</v>
          </cell>
          <cell r="C1045">
            <v>0.01</v>
          </cell>
          <cell r="D1045" t="str">
            <v>1A</v>
          </cell>
          <cell r="E1045" t="str">
            <v>1,170</v>
          </cell>
          <cell r="F1045">
            <v>13.534999999999998</v>
          </cell>
          <cell r="G1045">
            <v>14.145</v>
          </cell>
          <cell r="H1045">
            <v>14.933899999999998</v>
          </cell>
          <cell r="I1045">
            <v>15.9947</v>
          </cell>
          <cell r="J1045">
            <v>16.894699999999997</v>
          </cell>
          <cell r="K1045">
            <v>17.8614</v>
          </cell>
          <cell r="L1045">
            <v>19.040399999999998</v>
          </cell>
          <cell r="M1045">
            <v>20.914999999999996</v>
          </cell>
          <cell r="N1045">
            <v>22.824999999999999</v>
          </cell>
          <cell r="O1045">
            <v>23.213899999999999</v>
          </cell>
          <cell r="P1045">
            <v>24.148299999999995</v>
          </cell>
          <cell r="Q1045">
            <v>24.886499999999998</v>
          </cell>
          <cell r="R1045">
            <v>25.855</v>
          </cell>
          <cell r="S1045"/>
          <cell r="T1045"/>
        </row>
        <row r="1046">
          <cell r="B1046" t="str">
            <v>Sífilis - VDRL</v>
          </cell>
          <cell r="C1046">
            <v>0.04</v>
          </cell>
          <cell r="D1046" t="str">
            <v>1A</v>
          </cell>
          <cell r="E1046" t="str">
            <v>0,720</v>
          </cell>
          <cell r="F1046">
            <v>8.6</v>
          </cell>
          <cell r="G1046">
            <v>9.06</v>
          </cell>
          <cell r="H1046">
            <v>9.5623999999999985</v>
          </cell>
          <cell r="I1046">
            <v>10.2416</v>
          </cell>
          <cell r="J1046">
            <v>10.832000000000001</v>
          </cell>
          <cell r="K1046">
            <v>11.451599999999999</v>
          </cell>
          <cell r="L1046">
            <v>12.207599999999998</v>
          </cell>
          <cell r="M1046">
            <v>13.409599999999998</v>
          </cell>
          <cell r="N1046">
            <v>14.634399999999999</v>
          </cell>
          <cell r="O1046">
            <v>14.8832</v>
          </cell>
          <cell r="P1046">
            <v>15.531999999999998</v>
          </cell>
          <cell r="Q1046">
            <v>16.108799999999999</v>
          </cell>
          <cell r="R1046">
            <v>16.735599999999998</v>
          </cell>
          <cell r="S1046">
            <v>12</v>
          </cell>
          <cell r="T1046">
            <v>12</v>
          </cell>
          <cell r="U1046">
            <v>10</v>
          </cell>
        </row>
        <row r="1047">
          <cell r="B1047" t="str">
            <v>Sífilis anticorpo total, dosagem</v>
          </cell>
          <cell r="C1047">
            <v>0.01</v>
          </cell>
          <cell r="D1047" t="str">
            <v>1A</v>
          </cell>
          <cell r="E1047" t="str">
            <v>1,800</v>
          </cell>
          <cell r="F1047">
            <v>20.779999999999998</v>
          </cell>
          <cell r="G1047">
            <v>21.705000000000002</v>
          </cell>
          <cell r="H1047">
            <v>22.916</v>
          </cell>
          <cell r="I1047">
            <v>24.543800000000001</v>
          </cell>
          <cell r="J1047">
            <v>25.922599999999999</v>
          </cell>
          <cell r="K1047">
            <v>27.405899999999999</v>
          </cell>
          <cell r="L1047">
            <v>29.214899999999997</v>
          </cell>
          <cell r="M1047">
            <v>32.091200000000001</v>
          </cell>
          <cell r="N1047">
            <v>35.021799999999999</v>
          </cell>
          <cell r="O1047">
            <v>35.618600000000001</v>
          </cell>
          <cell r="P1047">
            <v>37.044399999999996</v>
          </cell>
          <cell r="Q1047">
            <v>38.160600000000002</v>
          </cell>
          <cell r="R1047">
            <v>39.645699999999998</v>
          </cell>
          <cell r="S1047"/>
          <cell r="T1047"/>
        </row>
        <row r="1048">
          <cell r="B1048" t="str">
            <v>Sífilis IgM, dosagem</v>
          </cell>
          <cell r="C1048">
            <v>0.01</v>
          </cell>
          <cell r="D1048" t="str">
            <v>1A</v>
          </cell>
          <cell r="E1048" t="str">
            <v>2,624</v>
          </cell>
          <cell r="F1048">
            <v>30.256</v>
          </cell>
          <cell r="G1048">
            <v>31.593</v>
          </cell>
          <cell r="H1048">
            <v>33.356079999999999</v>
          </cell>
          <cell r="I1048">
            <v>35.725480000000005</v>
          </cell>
          <cell r="J1048">
            <v>37.730519999999999</v>
          </cell>
          <cell r="K1048">
            <v>39.889500000000005</v>
          </cell>
          <cell r="L1048">
            <v>42.522500000000001</v>
          </cell>
          <cell r="M1048">
            <v>46.708959999999998</v>
          </cell>
          <cell r="N1048">
            <v>50.974440000000001</v>
          </cell>
          <cell r="O1048">
            <v>51.843160000000005</v>
          </cell>
          <cell r="P1048">
            <v>53.911679999999997</v>
          </cell>
          <cell r="Q1048">
            <v>55.522280000000002</v>
          </cell>
          <cell r="R1048">
            <v>57.683059999999998</v>
          </cell>
          <cell r="S1048"/>
          <cell r="T1048"/>
        </row>
        <row r="1049">
          <cell r="B1049" t="str">
            <v>Sífilis por PCR, pesquisa</v>
          </cell>
          <cell r="C1049">
            <v>0.25</v>
          </cell>
          <cell r="D1049" t="str">
            <v>1A</v>
          </cell>
          <cell r="E1049" t="str">
            <v>21,852</v>
          </cell>
          <cell r="F1049">
            <v>253.298</v>
          </cell>
          <cell r="G1049">
            <v>264.84899999999999</v>
          </cell>
          <cell r="H1049">
            <v>279.61484000000002</v>
          </cell>
          <cell r="I1049">
            <v>299.47664000000003</v>
          </cell>
          <cell r="J1049">
            <v>316.35415999999998</v>
          </cell>
          <cell r="K1049">
            <v>334.45529999999997</v>
          </cell>
          <cell r="L1049">
            <v>356.53229999999996</v>
          </cell>
          <cell r="M1049">
            <v>391.63448</v>
          </cell>
          <cell r="N1049">
            <v>427.39972</v>
          </cell>
          <cell r="O1049">
            <v>434.68088000000006</v>
          </cell>
          <cell r="P1049">
            <v>452.27043999999995</v>
          </cell>
          <cell r="Q1049">
            <v>466.28664000000003</v>
          </cell>
          <cell r="R1049">
            <v>484.43277999999998</v>
          </cell>
          <cell r="S1049"/>
          <cell r="T1049"/>
        </row>
        <row r="1050">
          <cell r="B1050" t="str">
            <v>Sirolimus, dosagem</v>
          </cell>
          <cell r="C1050">
            <v>0.25</v>
          </cell>
          <cell r="D1050" t="str">
            <v>1A</v>
          </cell>
          <cell r="E1050">
            <v>23.856999999999999</v>
          </cell>
          <cell r="F1050">
            <v>276.35550000000001</v>
          </cell>
          <cell r="G1050">
            <v>288.90899999999999</v>
          </cell>
          <cell r="H1050">
            <v>305.01819</v>
          </cell>
          <cell r="I1050">
            <v>326.68448999999998</v>
          </cell>
          <cell r="J1050">
            <v>345.08580999999998</v>
          </cell>
          <cell r="K1050">
            <v>364.83105</v>
          </cell>
          <cell r="L1050">
            <v>388.91304999999994</v>
          </cell>
          <cell r="M1050">
            <v>427.20317999999997</v>
          </cell>
          <cell r="N1050">
            <v>466.21652</v>
          </cell>
          <cell r="O1050">
            <v>474.15933000000001</v>
          </cell>
          <cell r="P1050">
            <v>493.31278999999995</v>
          </cell>
          <cell r="Q1050">
            <v>508.53199000000001</v>
          </cell>
          <cell r="R1050">
            <v>528.32222999999999</v>
          </cell>
          <cell r="S1050"/>
          <cell r="T1050"/>
        </row>
        <row r="1051">
          <cell r="B1051" t="str">
            <v>Sobrecarga de água, prova na urina</v>
          </cell>
          <cell r="C1051">
            <v>0.01</v>
          </cell>
          <cell r="D1051" t="str">
            <v>1A</v>
          </cell>
          <cell r="E1051" t="str">
            <v>0,567</v>
          </cell>
          <cell r="F1051">
            <v>6.6004999999999994</v>
          </cell>
          <cell r="G1051">
            <v>6.9089999999999998</v>
          </cell>
          <cell r="H1051">
            <v>7.2938899999999993</v>
          </cell>
          <cell r="I1051">
            <v>7.8119899999999998</v>
          </cell>
          <cell r="J1051">
            <v>8.2537099999999999</v>
          </cell>
          <cell r="K1051">
            <v>8.7259499999999992</v>
          </cell>
          <cell r="L1051">
            <v>9.3019499999999979</v>
          </cell>
          <cell r="M1051">
            <v>10.217779999999998</v>
          </cell>
          <cell r="N1051">
            <v>11.150919999999999</v>
          </cell>
          <cell r="O1051">
            <v>11.34083</v>
          </cell>
          <cell r="P1051">
            <v>11.804889999999999</v>
          </cell>
          <cell r="Q1051">
            <v>12.181289999999999</v>
          </cell>
          <cell r="R1051">
            <v>12.655329999999999</v>
          </cell>
          <cell r="S1051"/>
          <cell r="T1051"/>
        </row>
        <row r="1052">
          <cell r="B1052" t="str">
            <v>Sódio, dosagem</v>
          </cell>
          <cell r="C1052">
            <v>0.01</v>
          </cell>
          <cell r="D1052" t="str">
            <v>1A</v>
          </cell>
          <cell r="E1052" t="str">
            <v>0,387</v>
          </cell>
          <cell r="F1052">
            <v>4.5305</v>
          </cell>
          <cell r="G1052">
            <v>4.7490000000000006</v>
          </cell>
          <cell r="H1052">
            <v>5.0132900000000005</v>
          </cell>
          <cell r="I1052">
            <v>5.3693900000000001</v>
          </cell>
          <cell r="J1052">
            <v>5.6743100000000002</v>
          </cell>
          <cell r="K1052">
            <v>5.9989500000000007</v>
          </cell>
          <cell r="L1052">
            <v>6.3949499999999997</v>
          </cell>
          <cell r="M1052">
            <v>7.0245799999999994</v>
          </cell>
          <cell r="N1052">
            <v>7.6661200000000003</v>
          </cell>
          <cell r="O1052">
            <v>7.7966300000000004</v>
          </cell>
          <cell r="P1052">
            <v>8.1202899999999989</v>
          </cell>
          <cell r="Q1052">
            <v>8.3886900000000004</v>
          </cell>
          <cell r="R1052">
            <v>8.7151300000000003</v>
          </cell>
          <cell r="S1052">
            <v>10</v>
          </cell>
          <cell r="T1052">
            <v>11</v>
          </cell>
          <cell r="U1052">
            <v>7</v>
          </cell>
        </row>
        <row r="1053">
          <cell r="B1053" t="str">
            <v>Somatomedina C (IGF1), dosagem</v>
          </cell>
          <cell r="C1053">
            <v>0.1</v>
          </cell>
          <cell r="D1053" t="str">
            <v>1A</v>
          </cell>
          <cell r="E1053" t="str">
            <v>5,330</v>
          </cell>
          <cell r="F1053">
            <v>62.094999999999999</v>
          </cell>
          <cell r="G1053">
            <v>65.010000000000005</v>
          </cell>
          <cell r="H1053">
            <v>68.631099999999989</v>
          </cell>
          <cell r="I1053">
            <v>73.506100000000004</v>
          </cell>
          <cell r="J1053">
            <v>77.664900000000003</v>
          </cell>
          <cell r="K1053">
            <v>82.108499999999992</v>
          </cell>
          <cell r="L1053">
            <v>87.528499999999994</v>
          </cell>
          <cell r="M1053">
            <v>96.146199999999993</v>
          </cell>
          <cell r="N1053">
            <v>104.9268</v>
          </cell>
          <cell r="O1053">
            <v>106.71370000000002</v>
          </cell>
          <cell r="P1053">
            <v>111.08909999999999</v>
          </cell>
          <cell r="Q1053">
            <v>114.6491</v>
          </cell>
          <cell r="R1053">
            <v>119.11070000000001</v>
          </cell>
          <cell r="S1053"/>
          <cell r="T1053"/>
        </row>
        <row r="1054">
          <cell r="B1054" t="str">
            <v>Somatotrófico coriônico (HCS ou PHL), dosagem</v>
          </cell>
          <cell r="C1054">
            <v>0.1</v>
          </cell>
          <cell r="D1054" t="str">
            <v>1A</v>
          </cell>
          <cell r="E1054" t="str">
            <v>5,330</v>
          </cell>
          <cell r="F1054">
            <v>62.094999999999999</v>
          </cell>
          <cell r="G1054">
            <v>65.010000000000005</v>
          </cell>
          <cell r="H1054">
            <v>68.631099999999989</v>
          </cell>
          <cell r="I1054">
            <v>73.506100000000004</v>
          </cell>
          <cell r="J1054">
            <v>77.664900000000003</v>
          </cell>
          <cell r="K1054">
            <v>82.108499999999992</v>
          </cell>
          <cell r="L1054">
            <v>87.528499999999994</v>
          </cell>
          <cell r="M1054">
            <v>96.146199999999993</v>
          </cell>
          <cell r="N1054">
            <v>104.9268</v>
          </cell>
          <cell r="O1054">
            <v>106.71370000000002</v>
          </cell>
          <cell r="P1054">
            <v>111.08909999999999</v>
          </cell>
          <cell r="Q1054">
            <v>114.6491</v>
          </cell>
          <cell r="R1054">
            <v>119.11070000000001</v>
          </cell>
          <cell r="S1054"/>
          <cell r="T1054"/>
        </row>
        <row r="1055">
          <cell r="B1055" t="str">
            <v>Subcultura de pele para dosagens bioquímicas e/ou moleculares (adicional)</v>
          </cell>
          <cell r="C1055">
            <v>1</v>
          </cell>
          <cell r="D1055" t="str">
            <v>1C</v>
          </cell>
          <cell r="E1055" t="str">
            <v>42,500</v>
          </cell>
          <cell r="F1055">
            <v>512.75</v>
          </cell>
          <cell r="G1055">
            <v>541.5</v>
          </cell>
          <cell r="H1055">
            <v>571.47500000000002</v>
          </cell>
          <cell r="I1055">
            <v>612.05500000000006</v>
          </cell>
          <cell r="J1055">
            <v>647.60500000000002</v>
          </cell>
          <cell r="K1055">
            <v>684.65499999999997</v>
          </cell>
          <cell r="L1055">
            <v>729.84499999999991</v>
          </cell>
          <cell r="M1055">
            <v>801.71999999999991</v>
          </cell>
          <cell r="N1055">
            <v>874.93999999999994</v>
          </cell>
          <cell r="O1055">
            <v>889.81500000000005</v>
          </cell>
          <cell r="P1055">
            <v>929.50499999999988</v>
          </cell>
          <cell r="Q1055">
            <v>977.68500000000006</v>
          </cell>
          <cell r="R1055">
            <v>1026.7550000000001</v>
          </cell>
          <cell r="S1055"/>
          <cell r="T1055"/>
        </row>
        <row r="1056">
          <cell r="B1056" t="str">
            <v>Substâncias redutoras nas fezes, pesquisa</v>
          </cell>
          <cell r="C1056">
            <v>0.04</v>
          </cell>
          <cell r="D1056" t="str">
            <v>1A</v>
          </cell>
          <cell r="E1056" t="str">
            <v>0,423</v>
          </cell>
          <cell r="F1056">
            <v>5.1844999999999999</v>
          </cell>
          <cell r="G1056">
            <v>5.4959999999999996</v>
          </cell>
          <cell r="H1056">
            <v>5.79941</v>
          </cell>
          <cell r="I1056">
            <v>6.2113099999999992</v>
          </cell>
          <cell r="J1056">
            <v>6.57599</v>
          </cell>
          <cell r="K1056">
            <v>6.9520499999999998</v>
          </cell>
          <cell r="L1056">
            <v>7.4110499999999995</v>
          </cell>
          <cell r="M1056">
            <v>8.1408199999999979</v>
          </cell>
          <cell r="N1056">
            <v>8.8844799999999999</v>
          </cell>
          <cell r="O1056">
            <v>9.0352700000000006</v>
          </cell>
          <cell r="P1056">
            <v>9.4524099999999986</v>
          </cell>
          <cell r="Q1056">
            <v>9.8510099999999987</v>
          </cell>
          <cell r="R1056">
            <v>10.23427</v>
          </cell>
          <cell r="S1056"/>
          <cell r="T1056"/>
        </row>
        <row r="1057">
          <cell r="B1057" t="str">
            <v>Substâncias redutoras, pesquisa (urina)</v>
          </cell>
          <cell r="C1057">
            <v>0.04</v>
          </cell>
          <cell r="D1057" t="str">
            <v>1A</v>
          </cell>
          <cell r="E1057">
            <v>5.1120000000000001</v>
          </cell>
          <cell r="F1057">
            <v>59.108000000000004</v>
          </cell>
          <cell r="G1057">
            <v>61.764000000000003</v>
          </cell>
          <cell r="H1057">
            <v>65.209040000000002</v>
          </cell>
          <cell r="I1057">
            <v>69.841039999999992</v>
          </cell>
          <cell r="J1057">
            <v>73.769359999999992</v>
          </cell>
          <cell r="K1057">
            <v>77.990400000000008</v>
          </cell>
          <cell r="L1057">
            <v>83.13839999999999</v>
          </cell>
          <cell r="M1057">
            <v>91.323679999999982</v>
          </cell>
          <cell r="N1057">
            <v>99.663520000000005</v>
          </cell>
          <cell r="O1057">
            <v>101.36168000000001</v>
          </cell>
          <cell r="P1057">
            <v>105.43624</v>
          </cell>
          <cell r="Q1057">
            <v>108.64824</v>
          </cell>
          <cell r="R1057">
            <v>112.87648</v>
          </cell>
          <cell r="S1057"/>
          <cell r="T1057"/>
        </row>
        <row r="1058">
          <cell r="B1058" t="str">
            <v>Succinil acetona, dosagem</v>
          </cell>
          <cell r="C1058">
            <v>0.75</v>
          </cell>
          <cell r="D1058" t="str">
            <v>1A</v>
          </cell>
          <cell r="E1058" t="str">
            <v>28,476</v>
          </cell>
          <cell r="F1058">
            <v>333.47399999999999</v>
          </cell>
          <cell r="G1058">
            <v>349.58699999999999</v>
          </cell>
          <cell r="H1058">
            <v>369.04091999999997</v>
          </cell>
          <cell r="I1058">
            <v>395.25431999999995</v>
          </cell>
          <cell r="J1058">
            <v>417.70607999999999</v>
          </cell>
          <cell r="K1058">
            <v>441.60390000000001</v>
          </cell>
          <cell r="L1058">
            <v>470.75489999999996</v>
          </cell>
          <cell r="M1058">
            <v>517.10424</v>
          </cell>
          <cell r="N1058">
            <v>564.33035999999993</v>
          </cell>
          <cell r="O1058">
            <v>573.93744000000004</v>
          </cell>
          <cell r="P1058">
            <v>597.7837199999999</v>
          </cell>
          <cell r="Q1058">
            <v>617.58432000000005</v>
          </cell>
          <cell r="R1058">
            <v>641.61714000000006</v>
          </cell>
          <cell r="S1058"/>
          <cell r="T1058"/>
        </row>
        <row r="1059">
          <cell r="B1059" t="str">
            <v>Sulfametoxazol, dosagem</v>
          </cell>
          <cell r="C1059">
            <v>0.5</v>
          </cell>
          <cell r="D1059" t="str">
            <v>1A</v>
          </cell>
          <cell r="E1059">
            <v>34.442999999999998</v>
          </cell>
          <cell r="F1059">
            <v>400.09449999999998</v>
          </cell>
          <cell r="G1059">
            <v>418.56599999999997</v>
          </cell>
          <cell r="H1059">
            <v>441.89281</v>
          </cell>
          <cell r="I1059">
            <v>473.28150999999997</v>
          </cell>
          <cell r="J1059">
            <v>499.99818999999997</v>
          </cell>
          <cell r="K1059">
            <v>528.60645</v>
          </cell>
          <cell r="L1059">
            <v>563.49944999999991</v>
          </cell>
          <cell r="M1059">
            <v>618.97881999999993</v>
          </cell>
          <cell r="N1059">
            <v>675.50648000000001</v>
          </cell>
          <cell r="O1059">
            <v>687.01267000000007</v>
          </cell>
          <cell r="P1059">
            <v>714.96820999999989</v>
          </cell>
          <cell r="Q1059">
            <v>737.44400999999993</v>
          </cell>
          <cell r="R1059">
            <v>766.14226999999994</v>
          </cell>
          <cell r="S1059"/>
          <cell r="T1059"/>
        </row>
        <row r="1060">
          <cell r="B1060" t="str">
            <v>Sulfato de dehidroepiandrosterona (S-DHEA), dosagem</v>
          </cell>
          <cell r="C1060">
            <v>0.04</v>
          </cell>
          <cell r="D1060" t="str">
            <v>1A</v>
          </cell>
          <cell r="E1060" t="str">
            <v>3,000</v>
          </cell>
          <cell r="F1060">
            <v>34.82</v>
          </cell>
          <cell r="G1060">
            <v>36.42</v>
          </cell>
          <cell r="H1060">
            <v>38.449999999999996</v>
          </cell>
          <cell r="I1060">
            <v>41.181200000000004</v>
          </cell>
          <cell r="J1060">
            <v>43.504400000000004</v>
          </cell>
          <cell r="K1060">
            <v>45.993600000000001</v>
          </cell>
          <cell r="L1060">
            <v>49.029599999999995</v>
          </cell>
          <cell r="M1060">
            <v>53.8568</v>
          </cell>
          <cell r="N1060">
            <v>58.775199999999998</v>
          </cell>
          <cell r="O1060">
            <v>59.77640000000001</v>
          </cell>
          <cell r="P1060">
            <v>62.203599999999994</v>
          </cell>
          <cell r="Q1060">
            <v>64.148399999999995</v>
          </cell>
          <cell r="R1060">
            <v>66.644800000000004</v>
          </cell>
          <cell r="S1060"/>
          <cell r="T1060"/>
        </row>
        <row r="1061">
          <cell r="B1061" t="str">
            <v>Sulfatos orgânicos ou inorgânicos, pesquisa (cada)</v>
          </cell>
          <cell r="C1061">
            <v>0.04</v>
          </cell>
          <cell r="D1061" t="str">
            <v>1A</v>
          </cell>
          <cell r="E1061" t="str">
            <v>0,720</v>
          </cell>
          <cell r="F1061">
            <v>8.6</v>
          </cell>
          <cell r="G1061">
            <v>9.06</v>
          </cell>
          <cell r="H1061">
            <v>9.5623999999999985</v>
          </cell>
          <cell r="I1061">
            <v>10.2416</v>
          </cell>
          <cell r="J1061">
            <v>10.832000000000001</v>
          </cell>
          <cell r="K1061">
            <v>11.451599999999999</v>
          </cell>
          <cell r="L1061">
            <v>12.207599999999998</v>
          </cell>
          <cell r="M1061">
            <v>13.409599999999998</v>
          </cell>
          <cell r="N1061">
            <v>14.634399999999999</v>
          </cell>
          <cell r="O1061">
            <v>14.8832</v>
          </cell>
          <cell r="P1061">
            <v>15.531999999999998</v>
          </cell>
          <cell r="Q1061">
            <v>16.108799999999999</v>
          </cell>
          <cell r="R1061">
            <v>16.735599999999998</v>
          </cell>
          <cell r="S1061"/>
          <cell r="T1061"/>
        </row>
        <row r="1062">
          <cell r="B1062" t="str">
            <v>Sulfo-hemoglobina, determinação da</v>
          </cell>
          <cell r="C1062">
            <v>0.01</v>
          </cell>
          <cell r="D1062" t="str">
            <v>1A</v>
          </cell>
          <cell r="E1062" t="str">
            <v>0,488</v>
          </cell>
          <cell r="F1062">
            <v>5.6920000000000002</v>
          </cell>
          <cell r="G1062">
            <v>5.9610000000000003</v>
          </cell>
          <cell r="H1062">
            <v>6.2929599999999999</v>
          </cell>
          <cell r="I1062">
            <v>6.73996</v>
          </cell>
          <cell r="J1062">
            <v>7.1216399999999993</v>
          </cell>
          <cell r="K1062">
            <v>7.5291000000000006</v>
          </cell>
          <cell r="L1062">
            <v>8.0260999999999996</v>
          </cell>
          <cell r="M1062">
            <v>8.8163199999999993</v>
          </cell>
          <cell r="N1062">
            <v>9.62148</v>
          </cell>
          <cell r="O1062">
            <v>9.7853200000000005</v>
          </cell>
          <cell r="P1062">
            <v>10.187759999999999</v>
          </cell>
          <cell r="Q1062">
            <v>10.51676</v>
          </cell>
          <cell r="R1062">
            <v>10.926020000000001</v>
          </cell>
          <cell r="S1062"/>
          <cell r="T1062"/>
        </row>
        <row r="1063">
          <cell r="B1063" t="str">
            <v>Sulfonamidas livre e acetilada (% de acetilação), dosagem</v>
          </cell>
          <cell r="C1063">
            <v>0.1</v>
          </cell>
          <cell r="D1063" t="str">
            <v>1A</v>
          </cell>
          <cell r="E1063" t="str">
            <v>2,039</v>
          </cell>
          <cell r="F1063">
            <v>24.248500000000003</v>
          </cell>
          <cell r="G1063">
            <v>25.518000000000004</v>
          </cell>
          <cell r="H1063">
            <v>26.934130000000003</v>
          </cell>
          <cell r="I1063">
            <v>28.847230000000003</v>
          </cell>
          <cell r="J1063">
            <v>30.504870000000004</v>
          </cell>
          <cell r="K1063">
            <v>32.249850000000002</v>
          </cell>
          <cell r="L1063">
            <v>34.37885</v>
          </cell>
          <cell r="M1063">
            <v>37.763860000000001</v>
          </cell>
          <cell r="N1063">
            <v>41.213039999999999</v>
          </cell>
          <cell r="O1063">
            <v>41.913910000000001</v>
          </cell>
          <cell r="P1063">
            <v>43.722329999999999</v>
          </cell>
          <cell r="Q1063">
            <v>45.307730000000006</v>
          </cell>
          <cell r="R1063">
            <v>47.070710000000005</v>
          </cell>
          <cell r="S1063"/>
          <cell r="T1063"/>
        </row>
        <row r="1064">
          <cell r="B1064" t="str">
            <v>Swelling test</v>
          </cell>
          <cell r="C1064">
            <v>0.04</v>
          </cell>
          <cell r="D1064" t="str">
            <v>1A</v>
          </cell>
          <cell r="E1064">
            <v>4.8490000000000002</v>
          </cell>
          <cell r="F1064">
            <v>56.083500000000001</v>
          </cell>
          <cell r="G1064">
            <v>58.608000000000004</v>
          </cell>
          <cell r="H1064">
            <v>61.876829999999998</v>
          </cell>
          <cell r="I1064">
            <v>66.272130000000004</v>
          </cell>
          <cell r="J1064">
            <v>70.000569999999996</v>
          </cell>
          <cell r="K1064">
            <v>74.005949999999999</v>
          </cell>
          <cell r="L1064">
            <v>78.890949999999989</v>
          </cell>
          <cell r="M1064">
            <v>86.658059999999992</v>
          </cell>
          <cell r="N1064">
            <v>94.571839999999995</v>
          </cell>
          <cell r="O1064">
            <v>96.183210000000017</v>
          </cell>
          <cell r="P1064">
            <v>100.05262999999999</v>
          </cell>
          <cell r="Q1064">
            <v>103.10683</v>
          </cell>
          <cell r="R1064">
            <v>107.11941</v>
          </cell>
          <cell r="S1064"/>
          <cell r="T1064"/>
        </row>
        <row r="1065">
          <cell r="B1065" t="str">
            <v>T3 livre, dosagem</v>
          </cell>
          <cell r="C1065">
            <v>0.01</v>
          </cell>
          <cell r="D1065" t="str">
            <v>1A</v>
          </cell>
          <cell r="E1065" t="str">
            <v>2,330</v>
          </cell>
          <cell r="F1065">
            <v>26.875</v>
          </cell>
          <cell r="G1065">
            <v>28.065000000000001</v>
          </cell>
          <cell r="H1065">
            <v>29.6311</v>
          </cell>
          <cell r="I1065">
            <v>31.735900000000001</v>
          </cell>
          <cell r="J1065">
            <v>33.517499999999998</v>
          </cell>
          <cell r="K1065">
            <v>35.435400000000001</v>
          </cell>
          <cell r="L1065">
            <v>37.7744</v>
          </cell>
          <cell r="M1065">
            <v>41.493399999999994</v>
          </cell>
          <cell r="N1065">
            <v>45.282600000000002</v>
          </cell>
          <cell r="O1065">
            <v>46.054300000000005</v>
          </cell>
          <cell r="P1065">
            <v>47.893499999999996</v>
          </cell>
          <cell r="Q1065">
            <v>49.3277</v>
          </cell>
          <cell r="R1065">
            <v>51.247399999999999</v>
          </cell>
          <cell r="S1065"/>
          <cell r="T1065"/>
        </row>
        <row r="1066">
          <cell r="B1066" t="str">
            <v>T3 retenção, dosagem</v>
          </cell>
          <cell r="C1066">
            <v>0.01</v>
          </cell>
          <cell r="D1066" t="str">
            <v>1A</v>
          </cell>
          <cell r="E1066" t="str">
            <v>2,041</v>
          </cell>
          <cell r="F1066">
            <v>23.551499999999997</v>
          </cell>
          <cell r="G1066">
            <v>24.596999999999998</v>
          </cell>
          <cell r="H1066">
            <v>25.969469999999998</v>
          </cell>
          <cell r="I1066">
            <v>27.814169999999997</v>
          </cell>
          <cell r="J1066">
            <v>29.376129999999996</v>
          </cell>
          <cell r="K1066">
            <v>31.05705</v>
          </cell>
          <cell r="L1066">
            <v>33.107049999999994</v>
          </cell>
          <cell r="M1066">
            <v>36.366539999999993</v>
          </cell>
          <cell r="N1066">
            <v>39.687559999999998</v>
          </cell>
          <cell r="O1066">
            <v>40.363890000000005</v>
          </cell>
          <cell r="P1066">
            <v>41.977669999999996</v>
          </cell>
          <cell r="Q1066">
            <v>43.23847</v>
          </cell>
          <cell r="R1066">
            <v>44.921189999999996</v>
          </cell>
          <cell r="S1066"/>
          <cell r="T1066"/>
        </row>
        <row r="1067">
          <cell r="B1067" t="str">
            <v>T3 reverso, dosagem</v>
          </cell>
          <cell r="C1067">
            <v>0.1</v>
          </cell>
          <cell r="D1067" t="str">
            <v>1A</v>
          </cell>
          <cell r="E1067" t="str">
            <v>6,930</v>
          </cell>
          <cell r="F1067">
            <v>80.49499999999999</v>
          </cell>
          <cell r="G1067">
            <v>84.21</v>
          </cell>
          <cell r="H1067">
            <v>88.903099999999995</v>
          </cell>
          <cell r="I1067">
            <v>95.218099999999993</v>
          </cell>
          <cell r="J1067">
            <v>100.5929</v>
          </cell>
          <cell r="K1067">
            <v>106.34849999999999</v>
          </cell>
          <cell r="L1067">
            <v>113.36849999999998</v>
          </cell>
          <cell r="M1067">
            <v>124.53019999999998</v>
          </cell>
          <cell r="N1067">
            <v>135.90279999999998</v>
          </cell>
          <cell r="O1067">
            <v>138.21770000000001</v>
          </cell>
          <cell r="P1067">
            <v>143.84109999999998</v>
          </cell>
          <cell r="Q1067">
            <v>148.36109999999999</v>
          </cell>
          <cell r="R1067">
            <v>154.13470000000001</v>
          </cell>
          <cell r="S1067"/>
          <cell r="T1067"/>
        </row>
        <row r="1068">
          <cell r="B1068" t="str">
            <v>T4 livre, dosagem</v>
          </cell>
          <cell r="C1068">
            <v>0.01</v>
          </cell>
          <cell r="D1068" t="str">
            <v>1A</v>
          </cell>
          <cell r="E1068" t="str">
            <v>2,553</v>
          </cell>
          <cell r="F1068">
            <v>29.439499999999999</v>
          </cell>
          <cell r="G1068">
            <v>30.741</v>
          </cell>
          <cell r="H1068">
            <v>32.456510000000002</v>
          </cell>
          <cell r="I1068">
            <v>34.762010000000004</v>
          </cell>
          <cell r="J1068">
            <v>36.713090000000001</v>
          </cell>
          <cell r="K1068">
            <v>38.813850000000002</v>
          </cell>
          <cell r="L1068">
            <v>41.375849999999993</v>
          </cell>
          <cell r="M1068">
            <v>45.449419999999996</v>
          </cell>
          <cell r="N1068">
            <v>49.599879999999999</v>
          </cell>
          <cell r="O1068">
            <v>50.445170000000005</v>
          </cell>
          <cell r="P1068">
            <v>52.458309999999997</v>
          </cell>
          <cell r="Q1068">
            <v>54.026310000000002</v>
          </cell>
          <cell r="R1068">
            <v>56.128869999999999</v>
          </cell>
          <cell r="S1068"/>
          <cell r="T1068"/>
        </row>
        <row r="1069">
          <cell r="B1069" t="str">
            <v>Tacrolimus, dosagem</v>
          </cell>
          <cell r="C1069">
            <v>0.5</v>
          </cell>
          <cell r="D1069" t="str">
            <v>1A</v>
          </cell>
          <cell r="E1069" t="str">
            <v>15,588</v>
          </cell>
          <cell r="F1069">
            <v>183.262</v>
          </cell>
          <cell r="G1069">
            <v>192.30599999999998</v>
          </cell>
          <cell r="H1069">
            <v>202.99995999999999</v>
          </cell>
          <cell r="I1069">
            <v>217.41915999999998</v>
          </cell>
          <cell r="J1069">
            <v>229.80604</v>
          </cell>
          <cell r="K1069">
            <v>242.95319999999998</v>
          </cell>
          <cell r="L1069">
            <v>258.99119999999994</v>
          </cell>
          <cell r="M1069">
            <v>284.49111999999997</v>
          </cell>
          <cell r="N1069">
            <v>310.47367999999994</v>
          </cell>
          <cell r="O1069">
            <v>315.75772000000001</v>
          </cell>
          <cell r="P1069">
            <v>329.00635999999997</v>
          </cell>
          <cell r="Q1069">
            <v>340.16916000000003</v>
          </cell>
          <cell r="R1069">
            <v>353.40631999999999</v>
          </cell>
          <cell r="S1069"/>
          <cell r="T1069"/>
        </row>
        <row r="1070">
          <cell r="B1070" t="str">
            <v>Takata-Ara, reação</v>
          </cell>
          <cell r="C1070">
            <v>0.01</v>
          </cell>
          <cell r="D1070" t="str">
            <v>1A</v>
          </cell>
          <cell r="E1070" t="str">
            <v>0,514</v>
          </cell>
          <cell r="F1070">
            <v>5.9910000000000005</v>
          </cell>
          <cell r="G1070">
            <v>6.2730000000000006</v>
          </cell>
          <cell r="H1070">
            <v>6.6223800000000006</v>
          </cell>
          <cell r="I1070">
            <v>7.0927800000000003</v>
          </cell>
          <cell r="J1070">
            <v>7.4942199999999994</v>
          </cell>
          <cell r="K1070">
            <v>7.9230000000000009</v>
          </cell>
          <cell r="L1070">
            <v>8.4459999999999997</v>
          </cell>
          <cell r="M1070">
            <v>9.2775599999999994</v>
          </cell>
          <cell r="N1070">
            <v>10.124840000000001</v>
          </cell>
          <cell r="O1070">
            <v>10.297260000000001</v>
          </cell>
          <cell r="P1070">
            <v>10.71998</v>
          </cell>
          <cell r="Q1070">
            <v>11.064580000000001</v>
          </cell>
          <cell r="R1070">
            <v>11.49516</v>
          </cell>
          <cell r="S1070"/>
          <cell r="T1070"/>
        </row>
        <row r="1071">
          <cell r="B1071" t="str">
            <v>Tálio, dosagem</v>
          </cell>
          <cell r="C1071">
            <v>0.1</v>
          </cell>
          <cell r="D1071" t="str">
            <v>1A</v>
          </cell>
          <cell r="E1071" t="str">
            <v>3,267</v>
          </cell>
          <cell r="F1071">
            <v>38.370499999999993</v>
          </cell>
          <cell r="G1071">
            <v>40.253999999999998</v>
          </cell>
          <cell r="H1071">
            <v>42.492890000000003</v>
          </cell>
          <cell r="I1071">
            <v>45.511189999999999</v>
          </cell>
          <cell r="J1071">
            <v>48.102110000000003</v>
          </cell>
          <cell r="K1071">
            <v>50.854050000000001</v>
          </cell>
          <cell r="L1071">
            <v>54.211049999999993</v>
          </cell>
          <cell r="M1071">
            <v>59.548579999999994</v>
          </cell>
          <cell r="N1071">
            <v>64.987120000000004</v>
          </cell>
          <cell r="O1071">
            <v>66.093230000000005</v>
          </cell>
          <cell r="P1071">
            <v>68.859489999999994</v>
          </cell>
          <cell r="Q1071">
            <v>71.181690000000003</v>
          </cell>
          <cell r="R1071">
            <v>73.951629999999994</v>
          </cell>
          <cell r="S1071"/>
          <cell r="T1071"/>
        </row>
        <row r="1072">
          <cell r="B1072" t="str">
            <v>Teicoplanin</v>
          </cell>
          <cell r="C1072">
            <v>0.1</v>
          </cell>
          <cell r="D1072" t="str">
            <v>1A</v>
          </cell>
          <cell r="E1072">
            <v>7.31</v>
          </cell>
          <cell r="F1072">
            <v>84.864999999999995</v>
          </cell>
          <cell r="G1072">
            <v>88.77</v>
          </cell>
          <cell r="H1072">
            <v>93.717699999999994</v>
          </cell>
          <cell r="I1072">
            <v>100.37469999999999</v>
          </cell>
          <cell r="J1072">
            <v>106.03829999999999</v>
          </cell>
          <cell r="K1072">
            <v>112.10549999999999</v>
          </cell>
          <cell r="L1072">
            <v>119.50549999999998</v>
          </cell>
          <cell r="M1072">
            <v>131.2714</v>
          </cell>
          <cell r="N1072">
            <v>143.25959999999998</v>
          </cell>
          <cell r="O1072">
            <v>145.69989999999999</v>
          </cell>
          <cell r="P1072">
            <v>151.61969999999999</v>
          </cell>
          <cell r="Q1072">
            <v>156.36769999999999</v>
          </cell>
          <cell r="R1072">
            <v>162.4529</v>
          </cell>
          <cell r="S1072"/>
          <cell r="T1072"/>
        </row>
        <row r="1073">
          <cell r="B1073" t="str">
            <v>Tempo de coagulação ativado (TCA)</v>
          </cell>
          <cell r="C1073">
            <v>0.01</v>
          </cell>
          <cell r="D1073" t="str">
            <v>1A</v>
          </cell>
          <cell r="E1073">
            <v>2.3980000000000001</v>
          </cell>
          <cell r="F1073">
            <v>27.657</v>
          </cell>
          <cell r="G1073">
            <v>28.881000000000004</v>
          </cell>
          <cell r="H1073">
            <v>30.492660000000001</v>
          </cell>
          <cell r="I1073">
            <v>32.658660000000005</v>
          </cell>
          <cell r="J1073">
            <v>34.49194</v>
          </cell>
          <cell r="K1073">
            <v>36.465600000000002</v>
          </cell>
          <cell r="L1073">
            <v>38.872599999999998</v>
          </cell>
          <cell r="M1073">
            <v>42.699719999999999</v>
          </cell>
          <cell r="N1073">
            <v>46.599080000000001</v>
          </cell>
          <cell r="O1073">
            <v>47.393220000000007</v>
          </cell>
          <cell r="P1073">
            <v>49.28546</v>
          </cell>
          <cell r="Q1073">
            <v>50.760460000000002</v>
          </cell>
          <cell r="R1073">
            <v>52.73592</v>
          </cell>
          <cell r="S1073"/>
          <cell r="T1073"/>
        </row>
        <row r="1074">
          <cell r="B1074" t="str">
            <v>Tempo de coagulação, determinação</v>
          </cell>
          <cell r="C1074">
            <v>0.01</v>
          </cell>
          <cell r="D1074" t="str">
            <v>1A</v>
          </cell>
          <cell r="E1074" t="str">
            <v>0,270</v>
          </cell>
          <cell r="F1074">
            <v>3.1850000000000005</v>
          </cell>
          <cell r="G1074">
            <v>3.3450000000000002</v>
          </cell>
          <cell r="H1074">
            <v>3.5308999999999999</v>
          </cell>
          <cell r="I1074">
            <v>3.7817000000000003</v>
          </cell>
          <cell r="J1074">
            <v>3.9977000000000005</v>
          </cell>
          <cell r="K1074">
            <v>4.2264000000000008</v>
          </cell>
          <cell r="L1074">
            <v>4.5053999999999998</v>
          </cell>
          <cell r="M1074">
            <v>4.9489999999999998</v>
          </cell>
          <cell r="N1074">
            <v>5.4009999999999998</v>
          </cell>
          <cell r="O1074">
            <v>5.4929000000000006</v>
          </cell>
          <cell r="P1074">
            <v>5.7253000000000007</v>
          </cell>
          <cell r="Q1074">
            <v>5.9235000000000007</v>
          </cell>
          <cell r="R1074">
            <v>6.1539999999999999</v>
          </cell>
          <cell r="S1074"/>
          <cell r="T1074"/>
        </row>
        <row r="1075">
          <cell r="B1075" t="str">
            <v>Tempo de Lise de Euglobulina</v>
          </cell>
          <cell r="C1075">
            <v>0.5</v>
          </cell>
          <cell r="D1075" t="str">
            <v>1A</v>
          </cell>
          <cell r="E1075" t="str">
            <v>10,000</v>
          </cell>
          <cell r="F1075">
            <v>119</v>
          </cell>
          <cell r="G1075">
            <v>125.25</v>
          </cell>
          <cell r="H1075">
            <v>132.19999999999999</v>
          </cell>
          <cell r="I1075">
            <v>141.58999999999997</v>
          </cell>
          <cell r="J1075">
            <v>149.73000000000002</v>
          </cell>
          <cell r="K1075">
            <v>158.29499999999999</v>
          </cell>
          <cell r="L1075">
            <v>168.745</v>
          </cell>
          <cell r="M1075">
            <v>185.35999999999999</v>
          </cell>
          <cell r="N1075">
            <v>202.29</v>
          </cell>
          <cell r="O1075">
            <v>205.73000000000002</v>
          </cell>
          <cell r="P1075">
            <v>214.61999999999998</v>
          </cell>
          <cell r="Q1075">
            <v>222.42999999999998</v>
          </cell>
          <cell r="R1075">
            <v>231.08500000000001</v>
          </cell>
          <cell r="S1075"/>
          <cell r="T1075"/>
        </row>
        <row r="1076">
          <cell r="B1076" t="str">
            <v>Tempo de protrombina, determinação</v>
          </cell>
          <cell r="C1076">
            <v>0.01</v>
          </cell>
          <cell r="D1076" t="str">
            <v>1A</v>
          </cell>
          <cell r="E1076" t="str">
            <v>0,567</v>
          </cell>
          <cell r="F1076">
            <v>6.6004999999999994</v>
          </cell>
          <cell r="G1076">
            <v>6.9089999999999998</v>
          </cell>
          <cell r="H1076">
            <v>7.2938899999999993</v>
          </cell>
          <cell r="I1076">
            <v>7.8119899999999998</v>
          </cell>
          <cell r="J1076">
            <v>8.2537099999999999</v>
          </cell>
          <cell r="K1076">
            <v>8.7259499999999992</v>
          </cell>
          <cell r="L1076">
            <v>9.3019499999999979</v>
          </cell>
          <cell r="M1076">
            <v>10.217779999999998</v>
          </cell>
          <cell r="N1076">
            <v>11.150919999999999</v>
          </cell>
          <cell r="O1076">
            <v>11.34083</v>
          </cell>
          <cell r="P1076">
            <v>11.804889999999999</v>
          </cell>
          <cell r="Q1076">
            <v>12.181289999999999</v>
          </cell>
          <cell r="R1076">
            <v>12.655329999999999</v>
          </cell>
          <cell r="S1076">
            <v>15</v>
          </cell>
          <cell r="T1076">
            <v>15</v>
          </cell>
          <cell r="U1076">
            <v>25</v>
          </cell>
        </row>
        <row r="1077">
          <cell r="B1077" t="str">
            <v>Tempo de reptilase, determinação</v>
          </cell>
          <cell r="C1077">
            <v>0.01</v>
          </cell>
          <cell r="D1077" t="str">
            <v>1A</v>
          </cell>
          <cell r="E1077" t="str">
            <v>0,810</v>
          </cell>
          <cell r="F1077">
            <v>9.3950000000000014</v>
          </cell>
          <cell r="G1077">
            <v>9.8250000000000011</v>
          </cell>
          <cell r="H1077">
            <v>10.3727</v>
          </cell>
          <cell r="I1077">
            <v>11.109500000000002</v>
          </cell>
          <cell r="J1077">
            <v>11.735900000000001</v>
          </cell>
          <cell r="K1077">
            <v>12.407400000000001</v>
          </cell>
          <cell r="L1077">
            <v>13.2264</v>
          </cell>
          <cell r="M1077">
            <v>14.528599999999999</v>
          </cell>
          <cell r="N1077">
            <v>15.855400000000001</v>
          </cell>
          <cell r="O1077">
            <v>16.125500000000002</v>
          </cell>
          <cell r="P1077">
            <v>16.7791</v>
          </cell>
          <cell r="Q1077">
            <v>17.301300000000001</v>
          </cell>
          <cell r="R1077">
            <v>17.974600000000002</v>
          </cell>
          <cell r="S1077"/>
          <cell r="T1077"/>
        </row>
        <row r="1078">
          <cell r="B1078" t="str">
            <v>Tempo de sangramento (Duke), determinação</v>
          </cell>
          <cell r="C1078">
            <v>0.01</v>
          </cell>
          <cell r="D1078" t="str">
            <v>1A</v>
          </cell>
          <cell r="E1078" t="str">
            <v>0,270</v>
          </cell>
          <cell r="F1078">
            <v>3.1850000000000005</v>
          </cell>
          <cell r="G1078">
            <v>3.3450000000000002</v>
          </cell>
          <cell r="H1078">
            <v>3.5308999999999999</v>
          </cell>
          <cell r="I1078">
            <v>3.7817000000000003</v>
          </cell>
          <cell r="J1078">
            <v>3.9977000000000005</v>
          </cell>
          <cell r="K1078">
            <v>4.2264000000000008</v>
          </cell>
          <cell r="L1078">
            <v>4.5053999999999998</v>
          </cell>
          <cell r="M1078">
            <v>4.9489999999999998</v>
          </cell>
          <cell r="N1078">
            <v>5.4009999999999998</v>
          </cell>
          <cell r="O1078">
            <v>5.4929000000000006</v>
          </cell>
          <cell r="P1078">
            <v>5.7253000000000007</v>
          </cell>
          <cell r="Q1078">
            <v>5.9235000000000007</v>
          </cell>
          <cell r="R1078">
            <v>6.1539999999999999</v>
          </cell>
          <cell r="S1078"/>
          <cell r="T1078"/>
        </row>
        <row r="1079">
          <cell r="B1079" t="str">
            <v>Tempo de sangramento de IVY, determinação</v>
          </cell>
          <cell r="C1079">
            <v>0.75</v>
          </cell>
          <cell r="D1079" t="str">
            <v>1A</v>
          </cell>
          <cell r="E1079" t="str">
            <v>1,503</v>
          </cell>
          <cell r="F1079">
            <v>23.284499999999998</v>
          </cell>
          <cell r="G1079">
            <v>25.910999999999998</v>
          </cell>
          <cell r="H1079">
            <v>27.293009999999999</v>
          </cell>
          <cell r="I1079">
            <v>29.230709999999995</v>
          </cell>
          <cell r="J1079">
            <v>31.182989999999997</v>
          </cell>
          <cell r="K1079">
            <v>32.962949999999999</v>
          </cell>
          <cell r="L1079">
            <v>35.140949999999997</v>
          </cell>
          <cell r="M1079">
            <v>38.603219999999993</v>
          </cell>
          <cell r="N1079">
            <v>42.133079999999993</v>
          </cell>
          <cell r="O1079">
            <v>42.83907</v>
          </cell>
          <cell r="P1079">
            <v>45.646409999999996</v>
          </cell>
          <cell r="Q1079">
            <v>49.263210000000001</v>
          </cell>
          <cell r="R1079">
            <v>51.178169999999994</v>
          </cell>
          <cell r="S1079"/>
          <cell r="T1079"/>
        </row>
        <row r="1080">
          <cell r="B1080" t="str">
            <v>Tempo de trombina, determinação</v>
          </cell>
          <cell r="C1080">
            <v>0.01</v>
          </cell>
          <cell r="D1080" t="str">
            <v>1A</v>
          </cell>
          <cell r="E1080" t="str">
            <v>0,810</v>
          </cell>
          <cell r="F1080">
            <v>9.3950000000000014</v>
          </cell>
          <cell r="G1080">
            <v>9.8250000000000011</v>
          </cell>
          <cell r="H1080">
            <v>10.3727</v>
          </cell>
          <cell r="I1080">
            <v>11.109500000000002</v>
          </cell>
          <cell r="J1080">
            <v>11.735900000000001</v>
          </cell>
          <cell r="K1080">
            <v>12.407400000000001</v>
          </cell>
          <cell r="L1080">
            <v>13.2264</v>
          </cell>
          <cell r="M1080">
            <v>14.528599999999999</v>
          </cell>
          <cell r="N1080">
            <v>15.855400000000001</v>
          </cell>
          <cell r="O1080">
            <v>16.125500000000002</v>
          </cell>
          <cell r="P1080">
            <v>16.7791</v>
          </cell>
          <cell r="Q1080">
            <v>17.301300000000001</v>
          </cell>
          <cell r="R1080">
            <v>17.974600000000002</v>
          </cell>
          <cell r="S1080"/>
          <cell r="T1080"/>
        </row>
        <row r="1081">
          <cell r="B1081" t="str">
            <v>Tempo de tromboplastina parcial ativada, determinação</v>
          </cell>
          <cell r="C1081">
            <v>0.01</v>
          </cell>
          <cell r="D1081" t="str">
            <v>1A</v>
          </cell>
          <cell r="E1081" t="str">
            <v>0,567</v>
          </cell>
          <cell r="F1081">
            <v>6.6004999999999994</v>
          </cell>
          <cell r="G1081">
            <v>6.9089999999999998</v>
          </cell>
          <cell r="H1081">
            <v>7.2938899999999993</v>
          </cell>
          <cell r="I1081">
            <v>7.8119899999999998</v>
          </cell>
          <cell r="J1081">
            <v>8.2537099999999999</v>
          </cell>
          <cell r="K1081">
            <v>8.7259499999999992</v>
          </cell>
          <cell r="L1081">
            <v>9.3019499999999979</v>
          </cell>
          <cell r="M1081">
            <v>10.217779999999998</v>
          </cell>
          <cell r="N1081">
            <v>11.150919999999999</v>
          </cell>
          <cell r="O1081">
            <v>11.34083</v>
          </cell>
          <cell r="P1081">
            <v>11.804889999999999</v>
          </cell>
          <cell r="Q1081">
            <v>12.181289999999999</v>
          </cell>
          <cell r="R1081">
            <v>12.655329999999999</v>
          </cell>
          <cell r="S1081">
            <v>12</v>
          </cell>
          <cell r="T1081">
            <v>11</v>
          </cell>
          <cell r="U1081">
            <v>25</v>
          </cell>
        </row>
        <row r="1082">
          <cell r="B1082" t="str">
            <v>Teofilina, dosagem</v>
          </cell>
          <cell r="C1082">
            <v>0.1</v>
          </cell>
          <cell r="D1082" t="str">
            <v>1A</v>
          </cell>
          <cell r="E1082" t="str">
            <v>3,267</v>
          </cell>
          <cell r="F1082">
            <v>38.370499999999993</v>
          </cell>
          <cell r="G1082">
            <v>40.253999999999998</v>
          </cell>
          <cell r="H1082">
            <v>42.492890000000003</v>
          </cell>
          <cell r="I1082">
            <v>45.511189999999999</v>
          </cell>
          <cell r="J1082">
            <v>48.102110000000003</v>
          </cell>
          <cell r="K1082">
            <v>50.854050000000001</v>
          </cell>
          <cell r="L1082">
            <v>54.211049999999993</v>
          </cell>
          <cell r="M1082">
            <v>59.548579999999994</v>
          </cell>
          <cell r="N1082">
            <v>64.987120000000004</v>
          </cell>
          <cell r="O1082">
            <v>66.093230000000005</v>
          </cell>
          <cell r="P1082">
            <v>68.859489999999994</v>
          </cell>
          <cell r="Q1082">
            <v>71.181690000000003</v>
          </cell>
          <cell r="R1082">
            <v>73.951629999999994</v>
          </cell>
          <cell r="S1082"/>
          <cell r="T1082"/>
        </row>
        <row r="1083">
          <cell r="B1083" t="str">
            <v xml:space="preserve">Terapia de reposição enzimática por infusão endovenosa, por procedimento </v>
          </cell>
          <cell r="C1083">
            <v>1</v>
          </cell>
          <cell r="D1083" t="str">
            <v>1A</v>
          </cell>
          <cell r="E1083" t="str">
            <v>16,670</v>
          </cell>
          <cell r="F1083">
            <v>199.70500000000001</v>
          </cell>
          <cell r="G1083">
            <v>210.54000000000002</v>
          </cell>
          <cell r="H1083">
            <v>222.20890000000003</v>
          </cell>
          <cell r="I1083">
            <v>237.99190000000002</v>
          </cell>
          <cell r="J1083">
            <v>251.74110000000002</v>
          </cell>
          <cell r="K1083">
            <v>266.14050000000003</v>
          </cell>
          <cell r="L1083">
            <v>283.71050000000002</v>
          </cell>
          <cell r="M1083">
            <v>311.64580000000001</v>
          </cell>
          <cell r="N1083">
            <v>340.1112</v>
          </cell>
          <cell r="O1083">
            <v>345.89230000000009</v>
          </cell>
          <cell r="P1083">
            <v>361.07490000000001</v>
          </cell>
          <cell r="Q1083">
            <v>374.69690000000003</v>
          </cell>
          <cell r="R1083">
            <v>389.27630000000005</v>
          </cell>
          <cell r="S1083"/>
          <cell r="T1083"/>
        </row>
        <row r="1084">
          <cell r="B1084" t="str">
            <v xml:space="preserve">Teste com ACTH para dosagem de DHEA </v>
          </cell>
          <cell r="C1084">
            <v>0.04</v>
          </cell>
          <cell r="D1084" t="str">
            <v>1A</v>
          </cell>
          <cell r="E1084">
            <v>4.4290000000000003</v>
          </cell>
          <cell r="F1084">
            <v>51.253500000000003</v>
          </cell>
          <cell r="G1084">
            <v>53.568000000000005</v>
          </cell>
          <cell r="H1084">
            <v>56.555430000000001</v>
          </cell>
          <cell r="I1084">
            <v>60.572730000000007</v>
          </cell>
          <cell r="J1084">
            <v>63.981970000000004</v>
          </cell>
          <cell r="K1084">
            <v>67.642949999999999</v>
          </cell>
          <cell r="L1084">
            <v>72.107950000000002</v>
          </cell>
          <cell r="M1084">
            <v>79.207259999999991</v>
          </cell>
          <cell r="N1084">
            <v>86.440640000000002</v>
          </cell>
          <cell r="O1084">
            <v>87.913410000000013</v>
          </cell>
          <cell r="P1084">
            <v>91.45523</v>
          </cell>
          <cell r="Q1084">
            <v>94.257430000000014</v>
          </cell>
          <cell r="R1084">
            <v>97.925610000000006</v>
          </cell>
          <cell r="S1084"/>
          <cell r="T1084"/>
        </row>
        <row r="1085">
          <cell r="B1085" t="str">
            <v>Teste com cálcio para dosar calcitonina (Calcitonina após estímulo com cálcio)</v>
          </cell>
          <cell r="C1085">
            <v>0.1</v>
          </cell>
          <cell r="D1085" t="str">
            <v>1A</v>
          </cell>
          <cell r="E1085">
            <v>11.458</v>
          </cell>
          <cell r="F1085">
            <v>132.56700000000001</v>
          </cell>
          <cell r="G1085">
            <v>138.54600000000002</v>
          </cell>
          <cell r="H1085">
            <v>146.27286000000001</v>
          </cell>
          <cell r="I1085">
            <v>156.66306</v>
          </cell>
          <cell r="J1085">
            <v>165.47914</v>
          </cell>
          <cell r="K1085">
            <v>174.94770000000003</v>
          </cell>
          <cell r="L1085">
            <v>186.4957</v>
          </cell>
          <cell r="M1085">
            <v>204.85692</v>
          </cell>
          <cell r="N1085">
            <v>223.56487999999999</v>
          </cell>
          <cell r="O1085">
            <v>227.37402</v>
          </cell>
          <cell r="P1085">
            <v>236.52925999999999</v>
          </cell>
          <cell r="Q1085">
            <v>243.76606000000001</v>
          </cell>
          <cell r="R1085">
            <v>253.25262000000004</v>
          </cell>
          <cell r="S1085"/>
          <cell r="T1085"/>
        </row>
        <row r="1086">
          <cell r="B1086" t="str">
            <v>Teste com cortrosina para 17-alfa-hidroxiprogesterona</v>
          </cell>
          <cell r="C1086">
            <v>0.04</v>
          </cell>
          <cell r="D1086" t="str">
            <v>1A</v>
          </cell>
          <cell r="E1086">
            <v>5.2190000000000003</v>
          </cell>
          <cell r="F1086">
            <v>60.338500000000003</v>
          </cell>
          <cell r="G1086">
            <v>63.048000000000002</v>
          </cell>
          <cell r="H1086">
            <v>66.564729999999997</v>
          </cell>
          <cell r="I1086">
            <v>71.293030000000002</v>
          </cell>
          <cell r="J1086">
            <v>75.302670000000006</v>
          </cell>
          <cell r="K1086">
            <v>79.611450000000005</v>
          </cell>
          <cell r="L1086">
            <v>84.86645</v>
          </cell>
          <cell r="M1086">
            <v>93.221859999999992</v>
          </cell>
          <cell r="N1086">
            <v>101.73504</v>
          </cell>
          <cell r="O1086">
            <v>103.46851000000001</v>
          </cell>
          <cell r="P1086">
            <v>107.62653</v>
          </cell>
          <cell r="Q1086">
            <v>110.90273000000001</v>
          </cell>
          <cell r="R1086">
            <v>115.21871000000002</v>
          </cell>
          <cell r="S1086"/>
          <cell r="T1086"/>
        </row>
        <row r="1087">
          <cell r="B1087" t="str">
            <v>Teste com estímulo para renina após captopril</v>
          </cell>
          <cell r="C1087">
            <v>0.1</v>
          </cell>
          <cell r="D1087" t="str">
            <v>1A</v>
          </cell>
          <cell r="E1087">
            <v>8.9789999999999992</v>
          </cell>
          <cell r="F1087">
            <v>104.0585</v>
          </cell>
          <cell r="G1087">
            <v>108.79799999999999</v>
          </cell>
          <cell r="H1087">
            <v>114.86392999999998</v>
          </cell>
          <cell r="I1087">
            <v>123.02302999999999</v>
          </cell>
          <cell r="J1087">
            <v>129.95506999999998</v>
          </cell>
          <cell r="K1087">
            <v>137.39085</v>
          </cell>
          <cell r="L1087">
            <v>146.45984999999999</v>
          </cell>
          <cell r="M1087">
            <v>160.87945999999999</v>
          </cell>
          <cell r="N1087">
            <v>175.57143999999997</v>
          </cell>
          <cell r="O1087">
            <v>178.56250999999997</v>
          </cell>
          <cell r="P1087">
            <v>185.78412999999998</v>
          </cell>
          <cell r="Q1087">
            <v>191.53352999999998</v>
          </cell>
          <cell r="R1087">
            <v>198.98731000000001</v>
          </cell>
          <cell r="S1087"/>
          <cell r="T1087"/>
        </row>
        <row r="1088">
          <cell r="B1088" t="str">
            <v>Teste cruzado de grupos sanguíneos</v>
          </cell>
          <cell r="C1088">
            <v>0.04</v>
          </cell>
          <cell r="D1088" t="str">
            <v>1A</v>
          </cell>
          <cell r="E1088">
            <v>4.8250000000000002</v>
          </cell>
          <cell r="F1088">
            <v>55.807500000000005</v>
          </cell>
          <cell r="G1088">
            <v>58.320000000000007</v>
          </cell>
          <cell r="H1088">
            <v>61.572749999999999</v>
          </cell>
          <cell r="I1088">
            <v>65.946449999999999</v>
          </cell>
          <cell r="J1088">
            <v>69.656649999999999</v>
          </cell>
          <cell r="K1088">
            <v>73.642350000000008</v>
          </cell>
          <cell r="L1088">
            <v>78.503349999999998</v>
          </cell>
          <cell r="M1088">
            <v>86.232299999999995</v>
          </cell>
          <cell r="N1088">
            <v>94.107200000000006</v>
          </cell>
          <cell r="O1088">
            <v>95.710650000000015</v>
          </cell>
          <cell r="P1088">
            <v>99.56134999999999</v>
          </cell>
          <cell r="Q1088">
            <v>102.60115</v>
          </cell>
          <cell r="R1088">
            <v>106.59405000000001</v>
          </cell>
          <cell r="S1088"/>
          <cell r="T1088"/>
        </row>
        <row r="1089">
          <cell r="B1089" t="str">
            <v>Teste de concentração urinária após DDAVP</v>
          </cell>
          <cell r="C1089">
            <v>0.04</v>
          </cell>
          <cell r="D1089" t="str">
            <v>1A</v>
          </cell>
          <cell r="E1089">
            <v>6.601</v>
          </cell>
          <cell r="F1089">
            <v>76.231499999999997</v>
          </cell>
          <cell r="G1089">
            <v>79.632000000000005</v>
          </cell>
          <cell r="H1089">
            <v>84.074669999999998</v>
          </cell>
          <cell r="I1089">
            <v>90.046769999999995</v>
          </cell>
          <cell r="J1089">
            <v>95.106729999999999</v>
          </cell>
          <cell r="K1089">
            <v>100.54875</v>
          </cell>
          <cell r="L1089">
            <v>107.18574999999998</v>
          </cell>
          <cell r="M1089">
            <v>117.73853999999999</v>
          </cell>
          <cell r="N1089">
            <v>128.49056000000002</v>
          </cell>
          <cell r="O1089">
            <v>130.68009000000001</v>
          </cell>
          <cell r="P1089">
            <v>135.91606999999999</v>
          </cell>
          <cell r="Q1089">
            <v>140.02146999999999</v>
          </cell>
          <cell r="R1089">
            <v>145.47068999999999</v>
          </cell>
          <cell r="S1089"/>
          <cell r="T1089"/>
        </row>
        <row r="1090">
          <cell r="B1090" t="str">
            <v>Teste de Coombs direto - em tubo</v>
          </cell>
          <cell r="C1090">
            <v>0.1</v>
          </cell>
          <cell r="D1090" t="str">
            <v>1A</v>
          </cell>
          <cell r="E1090">
            <v>1.2090000000000001</v>
          </cell>
          <cell r="F1090">
            <v>14.703500000000002</v>
          </cell>
          <cell r="G1090">
            <v>15.558000000000002</v>
          </cell>
          <cell r="H1090">
            <v>16.418030000000002</v>
          </cell>
          <cell r="I1090">
            <v>17.584130000000002</v>
          </cell>
          <cell r="J1090">
            <v>18.610970000000002</v>
          </cell>
          <cell r="K1090">
            <v>19.675350000000002</v>
          </cell>
          <cell r="L1090">
            <v>20.974350000000001</v>
          </cell>
          <cell r="M1090">
            <v>23.039659999999998</v>
          </cell>
          <cell r="N1090">
            <v>25.14424</v>
          </cell>
          <cell r="O1090">
            <v>25.571210000000001</v>
          </cell>
          <cell r="P1090">
            <v>26.732230000000001</v>
          </cell>
          <cell r="Q1090">
            <v>27.819630000000004</v>
          </cell>
          <cell r="R1090">
            <v>28.902010000000004</v>
          </cell>
          <cell r="S1090"/>
          <cell r="T1090"/>
        </row>
        <row r="1091">
          <cell r="B1091" t="str">
            <v>Teste de Coombs direto - gel teste</v>
          </cell>
          <cell r="C1091">
            <v>0.1</v>
          </cell>
          <cell r="D1091" t="str">
            <v>1A</v>
          </cell>
          <cell r="E1091">
            <v>2.4700000000000002</v>
          </cell>
          <cell r="F1091">
            <v>29.205000000000002</v>
          </cell>
          <cell r="G1091">
            <v>30.69</v>
          </cell>
          <cell r="H1091">
            <v>32.3949</v>
          </cell>
          <cell r="I1091">
            <v>34.695900000000002</v>
          </cell>
          <cell r="J1091">
            <v>36.681100000000008</v>
          </cell>
          <cell r="K1091">
            <v>38.779500000000006</v>
          </cell>
          <cell r="L1091">
            <v>41.339500000000001</v>
          </cell>
          <cell r="M1091">
            <v>45.409799999999997</v>
          </cell>
          <cell r="N1091">
            <v>49.557200000000002</v>
          </cell>
          <cell r="O1091">
            <v>50.400300000000009</v>
          </cell>
          <cell r="P1091">
            <v>52.544900000000005</v>
          </cell>
          <cell r="Q1091">
            <v>54.388900000000007</v>
          </cell>
          <cell r="R1091">
            <v>56.505300000000005</v>
          </cell>
          <cell r="S1091"/>
          <cell r="T1091"/>
        </row>
        <row r="1092">
          <cell r="B1092" t="str">
            <v>Teste de Coombs direto - mono específico (IgG, IgA, C3, C3D, Poliv. - AGH) - gel teste</v>
          </cell>
          <cell r="C1092">
            <v>0.1</v>
          </cell>
          <cell r="D1092" t="str">
            <v>1A</v>
          </cell>
          <cell r="E1092">
            <v>2.4700000000000002</v>
          </cell>
          <cell r="F1092">
            <v>29.205000000000002</v>
          </cell>
          <cell r="G1092">
            <v>30.69</v>
          </cell>
          <cell r="H1092">
            <v>32.3949</v>
          </cell>
          <cell r="I1092">
            <v>34.695900000000002</v>
          </cell>
          <cell r="J1092">
            <v>36.681100000000008</v>
          </cell>
          <cell r="K1092">
            <v>38.779500000000006</v>
          </cell>
          <cell r="L1092">
            <v>41.339500000000001</v>
          </cell>
          <cell r="M1092">
            <v>45.409799999999997</v>
          </cell>
          <cell r="N1092">
            <v>49.557200000000002</v>
          </cell>
          <cell r="O1092">
            <v>50.400300000000009</v>
          </cell>
          <cell r="P1092">
            <v>52.544900000000005</v>
          </cell>
          <cell r="Q1092">
            <v>54.388900000000007</v>
          </cell>
          <cell r="R1092">
            <v>56.505300000000005</v>
          </cell>
          <cell r="S1092"/>
          <cell r="T1092"/>
        </row>
        <row r="1093">
          <cell r="B1093" t="str">
            <v>Teste de Coombs indireto - mono específico (IgG, IgA, C3, C3D, Poliv. - AGH) - gel teste</v>
          </cell>
          <cell r="C1093">
            <v>0.1</v>
          </cell>
          <cell r="D1093" t="str">
            <v>1A</v>
          </cell>
          <cell r="E1093">
            <v>2.4700000000000002</v>
          </cell>
          <cell r="F1093">
            <v>29.205000000000002</v>
          </cell>
          <cell r="G1093">
            <v>30.69</v>
          </cell>
          <cell r="H1093">
            <v>32.3949</v>
          </cell>
          <cell r="I1093">
            <v>34.695900000000002</v>
          </cell>
          <cell r="J1093">
            <v>36.681100000000008</v>
          </cell>
          <cell r="K1093">
            <v>38.779500000000006</v>
          </cell>
          <cell r="L1093">
            <v>41.339500000000001</v>
          </cell>
          <cell r="M1093">
            <v>45.409799999999997</v>
          </cell>
          <cell r="N1093">
            <v>49.557200000000002</v>
          </cell>
          <cell r="O1093">
            <v>50.400300000000009</v>
          </cell>
          <cell r="P1093">
            <v>52.544900000000005</v>
          </cell>
          <cell r="Q1093">
            <v>54.388900000000007</v>
          </cell>
          <cell r="R1093">
            <v>56.505300000000005</v>
          </cell>
          <cell r="S1093"/>
          <cell r="T1093"/>
        </row>
        <row r="1094">
          <cell r="B1094" t="str">
            <v>Teste de estímulo com cortisona para 11-dexoxicortisol</v>
          </cell>
          <cell r="C1094">
            <v>0.1</v>
          </cell>
          <cell r="D1094" t="str">
            <v>1A</v>
          </cell>
          <cell r="E1094">
            <v>9.8089999999999993</v>
          </cell>
          <cell r="F1094">
            <v>113.60349999999998</v>
          </cell>
          <cell r="G1094">
            <v>118.758</v>
          </cell>
          <cell r="H1094">
            <v>125.38002999999999</v>
          </cell>
          <cell r="I1094">
            <v>134.28612999999999</v>
          </cell>
          <cell r="J1094">
            <v>141.84896999999998</v>
          </cell>
          <cell r="K1094">
            <v>149.96535</v>
          </cell>
          <cell r="L1094">
            <v>159.86434999999997</v>
          </cell>
          <cell r="M1094">
            <v>175.60365999999999</v>
          </cell>
          <cell r="N1094">
            <v>191.64023999999998</v>
          </cell>
          <cell r="O1094">
            <v>194.90520999999998</v>
          </cell>
          <cell r="P1094">
            <v>202.77422999999999</v>
          </cell>
          <cell r="Q1094">
            <v>209.02162999999999</v>
          </cell>
          <cell r="R1094">
            <v>217.15601000000001</v>
          </cell>
          <cell r="S1094"/>
          <cell r="T1094"/>
        </row>
        <row r="1095">
          <cell r="B1095" t="str">
            <v>Teste de estímulo com TRH para dosagem de GH</v>
          </cell>
          <cell r="C1095">
            <v>0.1</v>
          </cell>
          <cell r="D1095" t="str">
            <v>1A</v>
          </cell>
          <cell r="E1095">
            <v>7.0170000000000003</v>
          </cell>
          <cell r="F1095">
            <v>81.495500000000007</v>
          </cell>
          <cell r="G1095">
            <v>85.254000000000005</v>
          </cell>
          <cell r="H1095">
            <v>90.005389999999991</v>
          </cell>
          <cell r="I1095">
            <v>96.398690000000002</v>
          </cell>
          <cell r="J1095">
            <v>101.83961000000001</v>
          </cell>
          <cell r="K1095">
            <v>107.66655</v>
          </cell>
          <cell r="L1095">
            <v>114.77355</v>
          </cell>
          <cell r="M1095">
            <v>126.07357999999999</v>
          </cell>
          <cell r="N1095">
            <v>137.58712</v>
          </cell>
          <cell r="O1095">
            <v>139.93073000000001</v>
          </cell>
          <cell r="P1095">
            <v>145.62199000000001</v>
          </cell>
          <cell r="Q1095">
            <v>150.19419000000002</v>
          </cell>
          <cell r="R1095">
            <v>156.03913000000003</v>
          </cell>
          <cell r="S1095"/>
          <cell r="T1095"/>
        </row>
        <row r="1096">
          <cell r="B1096" t="str">
            <v>Teste de estímulo DDAQVP para dosagem de cortisol e ACTH</v>
          </cell>
          <cell r="C1096">
            <v>0.1</v>
          </cell>
          <cell r="D1096" t="str">
            <v>1A</v>
          </cell>
          <cell r="E1096">
            <v>12.471</v>
          </cell>
          <cell r="F1096">
            <v>144.21650000000002</v>
          </cell>
          <cell r="G1096">
            <v>150.702</v>
          </cell>
          <cell r="H1096">
            <v>159.10756999999998</v>
          </cell>
          <cell r="I1096">
            <v>170.40947</v>
          </cell>
          <cell r="J1096">
            <v>179.99543</v>
          </cell>
          <cell r="K1096">
            <v>190.29465000000002</v>
          </cell>
          <cell r="L1096">
            <v>202.85565</v>
          </cell>
          <cell r="M1096">
            <v>222.82754</v>
          </cell>
          <cell r="N1096">
            <v>243.17655999999999</v>
          </cell>
          <cell r="O1096">
            <v>247.31999000000002</v>
          </cell>
          <cell r="P1096">
            <v>257.26536999999996</v>
          </cell>
          <cell r="Q1096">
            <v>265.10997000000003</v>
          </cell>
          <cell r="R1096">
            <v>275.42719</v>
          </cell>
          <cell r="S1096"/>
          <cell r="T1096"/>
        </row>
        <row r="1097">
          <cell r="B1097" t="str">
            <v>Teste de estímulo do GH pela insulina (4 dosagens de GH)</v>
          </cell>
          <cell r="C1097">
            <v>0.1</v>
          </cell>
          <cell r="D1097" t="str">
            <v>1A</v>
          </cell>
          <cell r="E1097">
            <v>7.9640000000000004</v>
          </cell>
          <cell r="F1097">
            <v>92.385999999999996</v>
          </cell>
          <cell r="G1097">
            <v>96.618000000000009</v>
          </cell>
          <cell r="H1097">
            <v>102.00388</v>
          </cell>
          <cell r="I1097">
            <v>109.24948000000001</v>
          </cell>
          <cell r="J1097">
            <v>115.41012000000001</v>
          </cell>
          <cell r="K1097">
            <v>122.0136</v>
          </cell>
          <cell r="L1097">
            <v>130.0676</v>
          </cell>
          <cell r="M1097">
            <v>142.87336000000002</v>
          </cell>
          <cell r="N1097">
            <v>155.92104</v>
          </cell>
          <cell r="O1097">
            <v>158.57716000000002</v>
          </cell>
          <cell r="P1097">
            <v>165.00708</v>
          </cell>
          <cell r="Q1097">
            <v>170.14748</v>
          </cell>
          <cell r="R1097">
            <v>176.76896000000002</v>
          </cell>
          <cell r="S1097"/>
          <cell r="T1097"/>
        </row>
        <row r="1098">
          <cell r="B1098" t="str">
            <v>Teste de estímulo do GH pela insulina (cada dosagem de GH)</v>
          </cell>
          <cell r="C1098">
            <v>0.04</v>
          </cell>
          <cell r="D1098" t="str">
            <v>1A</v>
          </cell>
          <cell r="E1098">
            <v>5.0119999999999996</v>
          </cell>
          <cell r="F1098">
            <v>57.957999999999998</v>
          </cell>
          <cell r="G1098">
            <v>60.563999999999993</v>
          </cell>
          <cell r="H1098">
            <v>63.942039999999992</v>
          </cell>
          <cell r="I1098">
            <v>68.484039999999993</v>
          </cell>
          <cell r="J1098">
            <v>72.336359999999985</v>
          </cell>
          <cell r="K1098">
            <v>76.475399999999993</v>
          </cell>
          <cell r="L1098">
            <v>81.523399999999981</v>
          </cell>
          <cell r="M1098">
            <v>89.549679999999981</v>
          </cell>
          <cell r="N1098">
            <v>97.727519999999984</v>
          </cell>
          <cell r="O1098">
            <v>99.392679999999999</v>
          </cell>
          <cell r="P1098">
            <v>103.38923999999999</v>
          </cell>
          <cell r="Q1098">
            <v>106.54123999999999</v>
          </cell>
          <cell r="R1098">
            <v>110.68747999999999</v>
          </cell>
          <cell r="S1098"/>
          <cell r="T1098"/>
        </row>
        <row r="1099">
          <cell r="B1099" t="str">
            <v>Teste de estímulo do GH pelo glucagon (4 dosagens de GH)</v>
          </cell>
          <cell r="C1099">
            <v>0.1</v>
          </cell>
          <cell r="D1099" t="str">
            <v>1A</v>
          </cell>
          <cell r="E1099">
            <v>13.441000000000001</v>
          </cell>
          <cell r="F1099">
            <v>155.37150000000003</v>
          </cell>
          <cell r="G1099">
            <v>162.34200000000001</v>
          </cell>
          <cell r="H1099">
            <v>171.39747</v>
          </cell>
          <cell r="I1099">
            <v>183.57237000000001</v>
          </cell>
          <cell r="J1099">
            <v>193.89553000000001</v>
          </cell>
          <cell r="K1099">
            <v>204.99015000000003</v>
          </cell>
          <cell r="L1099">
            <v>218.52115000000001</v>
          </cell>
          <cell r="M1099">
            <v>240.03533999999999</v>
          </cell>
          <cell r="N1099">
            <v>261.95576</v>
          </cell>
          <cell r="O1099">
            <v>266.41929000000005</v>
          </cell>
          <cell r="P1099">
            <v>277.12126999999998</v>
          </cell>
          <cell r="Q1099">
            <v>285.54787000000005</v>
          </cell>
          <cell r="R1099">
            <v>296.66049000000004</v>
          </cell>
          <cell r="S1099"/>
          <cell r="T1099"/>
        </row>
        <row r="1100">
          <cell r="B1100" t="str">
            <v>Teste de inibição da migração dos linfócitos (para cada antígeno)</v>
          </cell>
          <cell r="C1100">
            <v>0.1</v>
          </cell>
          <cell r="D1100" t="str">
            <v>1A</v>
          </cell>
          <cell r="E1100" t="str">
            <v>3,204</v>
          </cell>
          <cell r="F1100">
            <v>37.646000000000001</v>
          </cell>
          <cell r="G1100">
            <v>39.497999999999998</v>
          </cell>
          <cell r="H1100">
            <v>41.694680000000005</v>
          </cell>
          <cell r="I1100">
            <v>44.656280000000002</v>
          </cell>
          <cell r="J1100">
            <v>47.199320000000007</v>
          </cell>
          <cell r="K1100">
            <v>49.899600000000007</v>
          </cell>
          <cell r="L1100">
            <v>53.193599999999996</v>
          </cell>
          <cell r="M1100">
            <v>58.430959999999999</v>
          </cell>
          <cell r="N1100">
            <v>63.767440000000001</v>
          </cell>
          <cell r="O1100">
            <v>64.852760000000004</v>
          </cell>
          <cell r="P1100">
            <v>67.569879999999998</v>
          </cell>
          <cell r="Q1100">
            <v>69.854280000000003</v>
          </cell>
          <cell r="R1100">
            <v>72.57256000000001</v>
          </cell>
          <cell r="S1100"/>
          <cell r="T1100"/>
        </row>
        <row r="1101">
          <cell r="B1101" t="str">
            <v>Teste de sensibilidade mycobacterium cepas de bactérias</v>
          </cell>
          <cell r="C1101">
            <v>0.25</v>
          </cell>
          <cell r="D1101" t="str">
            <v>1A</v>
          </cell>
          <cell r="E1101">
            <v>24.2</v>
          </cell>
          <cell r="F1101">
            <v>280.3</v>
          </cell>
          <cell r="G1101">
            <v>293.02499999999998</v>
          </cell>
          <cell r="H1101">
            <v>309.36399999999998</v>
          </cell>
          <cell r="I1101">
            <v>331.339</v>
          </cell>
          <cell r="J1101">
            <v>350.00099999999998</v>
          </cell>
          <cell r="K1101">
            <v>370.02749999999997</v>
          </cell>
          <cell r="L1101">
            <v>394.45249999999993</v>
          </cell>
          <cell r="M1101">
            <v>433.28799999999995</v>
          </cell>
          <cell r="N1101">
            <v>472.85700000000003</v>
          </cell>
          <cell r="O1101">
            <v>480.91300000000001</v>
          </cell>
          <cell r="P1101">
            <v>500.33399999999995</v>
          </cell>
          <cell r="Q1101">
            <v>515.75900000000001</v>
          </cell>
          <cell r="R1101">
            <v>535.83049999999992</v>
          </cell>
          <cell r="S1101"/>
          <cell r="T1101"/>
        </row>
        <row r="1102">
          <cell r="B1102" t="str">
            <v>Teste de supressão do GH sobrecarga de glicose (Cada dosagem de GH)</v>
          </cell>
          <cell r="C1102">
            <v>0.04</v>
          </cell>
          <cell r="D1102" t="str">
            <v>1A</v>
          </cell>
          <cell r="E1102">
            <v>6.2590000000000003</v>
          </cell>
          <cell r="F1102">
            <v>72.29849999999999</v>
          </cell>
          <cell r="G1102">
            <v>75.528000000000006</v>
          </cell>
          <cell r="H1102">
            <v>79.741529999999997</v>
          </cell>
          <cell r="I1102">
            <v>85.405830000000009</v>
          </cell>
          <cell r="J1102">
            <v>90.205870000000004</v>
          </cell>
          <cell r="K1102">
            <v>95.367450000000005</v>
          </cell>
          <cell r="L1102">
            <v>101.66244999999999</v>
          </cell>
          <cell r="M1102">
            <v>111.67146</v>
          </cell>
          <cell r="N1102">
            <v>121.86944</v>
          </cell>
          <cell r="O1102">
            <v>123.94611000000002</v>
          </cell>
          <cell r="P1102">
            <v>128.91533000000001</v>
          </cell>
          <cell r="Q1102">
            <v>132.81553000000002</v>
          </cell>
          <cell r="R1102">
            <v>137.98430999999999</v>
          </cell>
          <cell r="S1102"/>
          <cell r="T1102"/>
        </row>
        <row r="1103">
          <cell r="B1103" t="str">
            <v>Teste de tolerância a insulina ou hipoglicemiantes orais (até 6 dosagens)</v>
          </cell>
          <cell r="C1103">
            <v>1</v>
          </cell>
          <cell r="D1103" t="str">
            <v>1A</v>
          </cell>
          <cell r="E1103" t="str">
            <v>2,097</v>
          </cell>
          <cell r="F1103">
            <v>32.115499999999997</v>
          </cell>
          <cell r="G1103">
            <v>35.664000000000001</v>
          </cell>
          <cell r="H1103">
            <v>37.568989999999999</v>
          </cell>
          <cell r="I1103">
            <v>40.236289999999997</v>
          </cell>
          <cell r="J1103">
            <v>42.91001</v>
          </cell>
          <cell r="K1103">
            <v>45.359549999999999</v>
          </cell>
          <cell r="L1103">
            <v>48.356549999999999</v>
          </cell>
          <cell r="M1103">
            <v>53.120779999999996</v>
          </cell>
          <cell r="N1103">
            <v>57.977919999999997</v>
          </cell>
          <cell r="O1103">
            <v>58.949930000000009</v>
          </cell>
          <cell r="P1103">
            <v>62.765590000000003</v>
          </cell>
          <cell r="Q1103">
            <v>67.643789999999996</v>
          </cell>
          <cell r="R1103">
            <v>70.273330000000001</v>
          </cell>
          <cell r="S1103"/>
          <cell r="T1103"/>
        </row>
        <row r="1104">
          <cell r="B1104" t="str">
            <v>Teste de viabilidade celular, citometria de fluxo, outros materiais</v>
          </cell>
          <cell r="C1104">
            <v>0.1</v>
          </cell>
          <cell r="D1104" t="str">
            <v>1A</v>
          </cell>
          <cell r="E1104">
            <v>13.369</v>
          </cell>
          <cell r="F1104">
            <v>154.54349999999999</v>
          </cell>
          <cell r="G1104">
            <v>161.47800000000001</v>
          </cell>
          <cell r="H1104">
            <v>170.48523</v>
          </cell>
          <cell r="I1104">
            <v>182.59532999999999</v>
          </cell>
          <cell r="J1104">
            <v>192.86376999999999</v>
          </cell>
          <cell r="K1104">
            <v>203.89935</v>
          </cell>
          <cell r="L1104">
            <v>217.35835</v>
          </cell>
          <cell r="M1104">
            <v>238.75806</v>
          </cell>
          <cell r="N1104">
            <v>260.56183999999996</v>
          </cell>
          <cell r="O1104">
            <v>265.00161000000003</v>
          </cell>
          <cell r="P1104">
            <v>275.64742999999999</v>
          </cell>
          <cell r="Q1104">
            <v>284.03082999999998</v>
          </cell>
          <cell r="R1104">
            <v>295.08440999999999</v>
          </cell>
          <cell r="S1104"/>
          <cell r="T1104"/>
        </row>
        <row r="1105">
          <cell r="B1105" t="str">
            <v>Teste do pezinho ampliado (TSH neonatal + 17 OH progesterona + fenilalanina + Tripsina imuno-reativa + eletroforese de Hb para triagem de hemopatias)</v>
          </cell>
          <cell r="C1105">
            <v>0.01</v>
          </cell>
          <cell r="D1105" t="str">
            <v>1A</v>
          </cell>
          <cell r="E1105" t="str">
            <v>9,500</v>
          </cell>
          <cell r="F1105">
            <v>109.33</v>
          </cell>
          <cell r="G1105">
            <v>114.105</v>
          </cell>
          <cell r="H1105">
            <v>120.47499999999999</v>
          </cell>
          <cell r="I1105">
            <v>129.03279999999998</v>
          </cell>
          <cell r="J1105">
            <v>136.2636</v>
          </cell>
          <cell r="K1105">
            <v>144.0609</v>
          </cell>
          <cell r="L1105">
            <v>153.56989999999999</v>
          </cell>
          <cell r="M1105">
            <v>168.68919999999997</v>
          </cell>
          <cell r="N1105">
            <v>184.09379999999999</v>
          </cell>
          <cell r="O1105">
            <v>187.23160000000001</v>
          </cell>
          <cell r="P1105">
            <v>194.66339999999997</v>
          </cell>
          <cell r="Q1105">
            <v>200.39959999999999</v>
          </cell>
          <cell r="R1105">
            <v>208.1987</v>
          </cell>
          <cell r="S1105"/>
          <cell r="T1105"/>
        </row>
        <row r="1106">
          <cell r="B1106" t="str">
            <v>Teste do pezinho básico (TSH neonatal + fenilalanina + eletroforese de Hb para triagem de hemopatias)</v>
          </cell>
          <cell r="C1106">
            <v>0.01</v>
          </cell>
          <cell r="D1106" t="str">
            <v>1A</v>
          </cell>
          <cell r="E1106" t="str">
            <v>5,090</v>
          </cell>
          <cell r="F1106">
            <v>58.614999999999995</v>
          </cell>
          <cell r="G1106">
            <v>61.184999999999995</v>
          </cell>
          <cell r="H1106">
            <v>64.600300000000004</v>
          </cell>
          <cell r="I1106">
            <v>69.189099999999996</v>
          </cell>
          <cell r="J1106">
            <v>73.068300000000008</v>
          </cell>
          <cell r="K1106">
            <v>77.249400000000009</v>
          </cell>
          <cell r="L1106">
            <v>82.348399999999998</v>
          </cell>
          <cell r="M1106">
            <v>90.455799999999982</v>
          </cell>
          <cell r="N1106">
            <v>98.716200000000001</v>
          </cell>
          <cell r="O1106">
            <v>100.39869999999999</v>
          </cell>
          <cell r="P1106">
            <v>104.3907</v>
          </cell>
          <cell r="Q1106">
            <v>107.48090000000001</v>
          </cell>
          <cell r="R1106">
            <v>111.66380000000001</v>
          </cell>
          <cell r="S1106"/>
          <cell r="T1106"/>
        </row>
        <row r="1107">
          <cell r="B1107" t="str">
            <v>Teste duplo - 1 trimestre (PAPP-A+Beta-HCG) ou outros 2 em soro ou líquido aminiótico com elaboração de laudo contendo cálculo de risco para anomalias fetais</v>
          </cell>
          <cell r="C1107">
            <v>1</v>
          </cell>
          <cell r="D1107" t="str">
            <v>1A</v>
          </cell>
          <cell r="E1107" t="str">
            <v>41,670</v>
          </cell>
          <cell r="F1107">
            <v>487.20500000000004</v>
          </cell>
          <cell r="G1107">
            <v>510.54</v>
          </cell>
          <cell r="H1107">
            <v>538.95889999999997</v>
          </cell>
          <cell r="I1107">
            <v>577.24189999999999</v>
          </cell>
          <cell r="J1107">
            <v>609.99110000000007</v>
          </cell>
          <cell r="K1107">
            <v>644.89050000000009</v>
          </cell>
          <cell r="L1107">
            <v>687.46050000000002</v>
          </cell>
          <cell r="M1107">
            <v>755.14579999999989</v>
          </cell>
          <cell r="N1107">
            <v>824.11120000000005</v>
          </cell>
          <cell r="O1107">
            <v>838.14230000000009</v>
          </cell>
          <cell r="P1107">
            <v>872.82490000000007</v>
          </cell>
          <cell r="Q1107">
            <v>901.44690000000003</v>
          </cell>
          <cell r="R1107">
            <v>936.52630000000011</v>
          </cell>
          <cell r="S1107"/>
          <cell r="T1107"/>
        </row>
        <row r="1108">
          <cell r="B1108" t="str">
            <v>Teste duplo - 2 trimestre (AFP+Beta-HCG) ou outros 2 em soro ou líquido aminiótico com elaboração de laudo contendo cálculo de risco para anomalias fetais</v>
          </cell>
          <cell r="C1108">
            <v>1</v>
          </cell>
          <cell r="D1108" t="str">
            <v>1A</v>
          </cell>
          <cell r="E1108" t="str">
            <v>41,670</v>
          </cell>
          <cell r="F1108">
            <v>487.20500000000004</v>
          </cell>
          <cell r="G1108">
            <v>510.54</v>
          </cell>
          <cell r="H1108">
            <v>538.95889999999997</v>
          </cell>
          <cell r="I1108">
            <v>577.24189999999999</v>
          </cell>
          <cell r="J1108">
            <v>609.99110000000007</v>
          </cell>
          <cell r="K1108">
            <v>644.89050000000009</v>
          </cell>
          <cell r="L1108">
            <v>687.46050000000002</v>
          </cell>
          <cell r="M1108">
            <v>755.14579999999989</v>
          </cell>
          <cell r="N1108">
            <v>824.11120000000005</v>
          </cell>
          <cell r="O1108">
            <v>838.14230000000009</v>
          </cell>
          <cell r="P1108">
            <v>872.82490000000007</v>
          </cell>
          <cell r="Q1108">
            <v>901.44690000000003</v>
          </cell>
          <cell r="R1108">
            <v>936.52630000000011</v>
          </cell>
          <cell r="S1108"/>
          <cell r="T1108"/>
        </row>
        <row r="1109">
          <cell r="B1109" t="str">
            <v>Teste molecular para nódulos de tireoide por perfil de microRNA (miRNA), por nódulo</v>
          </cell>
          <cell r="C1109">
            <v>1</v>
          </cell>
          <cell r="D1109" t="str">
            <v>2A</v>
          </cell>
          <cell r="E1109">
            <v>268.7</v>
          </cell>
          <cell r="F1109">
            <v>3122.0499999999997</v>
          </cell>
          <cell r="G1109">
            <v>3266.3999999999996</v>
          </cell>
          <cell r="H1109">
            <v>3448.4289999999996</v>
          </cell>
          <cell r="I1109">
            <v>3693.3690000000001</v>
          </cell>
          <cell r="J1109">
            <v>3901.9209999999998</v>
          </cell>
          <cell r="K1109">
            <v>4125.1849999999995</v>
          </cell>
          <cell r="L1109">
            <v>4397.4649999999992</v>
          </cell>
          <cell r="M1109">
            <v>4830.4379999999992</v>
          </cell>
          <cell r="N1109">
            <v>5271.561999999999</v>
          </cell>
          <cell r="O1109">
            <v>5361.3630000000003</v>
          </cell>
          <cell r="P1109">
            <v>5579.6689999999999</v>
          </cell>
          <cell r="Q1109">
            <v>5778.6890000000003</v>
          </cell>
          <cell r="R1109">
            <v>6024.7429999999995</v>
          </cell>
          <cell r="S1109"/>
          <cell r="T1109"/>
        </row>
        <row r="1110">
          <cell r="B1110" t="str">
            <v>Teste oral de tolerância à glicose - 2 dosagens</v>
          </cell>
          <cell r="C1110">
            <v>0.1</v>
          </cell>
          <cell r="D1110" t="str">
            <v>1A</v>
          </cell>
          <cell r="E1110" t="str">
            <v>1,506</v>
          </cell>
          <cell r="F1110">
            <v>18.119</v>
          </cell>
          <cell r="G1110">
            <v>19.122</v>
          </cell>
          <cell r="H1110">
            <v>20.18102</v>
          </cell>
          <cell r="I1110">
            <v>21.614420000000003</v>
          </cell>
          <cell r="J1110">
            <v>22.866980000000002</v>
          </cell>
          <cell r="K1110">
            <v>24.174900000000001</v>
          </cell>
          <cell r="L1110">
            <v>25.770900000000001</v>
          </cell>
          <cell r="M1110">
            <v>28.308439999999997</v>
          </cell>
          <cell r="N1110">
            <v>30.894159999999999</v>
          </cell>
          <cell r="O1110">
            <v>31.419139999999999</v>
          </cell>
          <cell r="P1110">
            <v>32.811819999999997</v>
          </cell>
          <cell r="Q1110">
            <v>34.077420000000004</v>
          </cell>
          <cell r="R1110">
            <v>35.40334</v>
          </cell>
          <cell r="S1110"/>
          <cell r="T1110"/>
        </row>
        <row r="1111">
          <cell r="B1111" t="str">
            <v>Teste rápido para detecção de HIV em gestante</v>
          </cell>
          <cell r="C1111">
            <v>0.1</v>
          </cell>
          <cell r="D1111" t="str">
            <v>1A</v>
          </cell>
          <cell r="E1111" t="str">
            <v>4,710</v>
          </cell>
          <cell r="F1111">
            <v>54.964999999999996</v>
          </cell>
          <cell r="G1111">
            <v>57.569999999999993</v>
          </cell>
          <cell r="H1111">
            <v>60.775700000000001</v>
          </cell>
          <cell r="I1111">
            <v>65.092700000000008</v>
          </cell>
          <cell r="J1111">
            <v>68.780299999999997</v>
          </cell>
          <cell r="K1111">
            <v>72.715499999999992</v>
          </cell>
          <cell r="L1111">
            <v>77.515499999999989</v>
          </cell>
          <cell r="M1111">
            <v>85.14739999999999</v>
          </cell>
          <cell r="N1111">
            <v>92.923599999999993</v>
          </cell>
          <cell r="O1111">
            <v>94.505900000000011</v>
          </cell>
          <cell r="P1111">
            <v>98.397699999999986</v>
          </cell>
          <cell r="Q1111">
            <v>101.5857</v>
          </cell>
          <cell r="R1111">
            <v>105.5389</v>
          </cell>
          <cell r="S1111"/>
          <cell r="T1111"/>
        </row>
        <row r="1112">
          <cell r="B1112" t="str">
            <v>Teste respiratório para H. Pylori</v>
          </cell>
          <cell r="C1112">
            <v>0.25</v>
          </cell>
          <cell r="D1112" t="str">
            <v>1A</v>
          </cell>
          <cell r="E1112" t="str">
            <v>6,750</v>
          </cell>
          <cell r="F1112">
            <v>79.625</v>
          </cell>
          <cell r="G1112">
            <v>83.625</v>
          </cell>
          <cell r="H1112">
            <v>88.272499999999994</v>
          </cell>
          <cell r="I1112">
            <v>94.54249999999999</v>
          </cell>
          <cell r="J1112">
            <v>99.94250000000001</v>
          </cell>
          <cell r="K1112">
            <v>105.66</v>
          </cell>
          <cell r="L1112">
            <v>112.63499999999999</v>
          </cell>
          <cell r="M1112">
            <v>123.72499999999999</v>
          </cell>
          <cell r="N1112">
            <v>135.02500000000001</v>
          </cell>
          <cell r="O1112">
            <v>137.32249999999999</v>
          </cell>
          <cell r="P1112">
            <v>143.13249999999999</v>
          </cell>
          <cell r="Q1112">
            <v>148.08750000000001</v>
          </cell>
          <cell r="R1112">
            <v>153.85</v>
          </cell>
          <cell r="S1112"/>
          <cell r="T1112"/>
        </row>
        <row r="1113">
          <cell r="B1113" t="str">
            <v>Teste SARS-COV-2 (Coronavírus COVID-19), teste rápido para anticorpos totais, IgM ou IgG, IgM e IgG</v>
          </cell>
          <cell r="C1113">
            <v>1</v>
          </cell>
          <cell r="D1113" t="str">
            <v>1A</v>
          </cell>
          <cell r="E1113">
            <v>9.5</v>
          </cell>
          <cell r="F1113">
            <v>117.25</v>
          </cell>
          <cell r="G1113">
            <v>124.5</v>
          </cell>
          <cell r="H1113">
            <v>131.36500000000001</v>
          </cell>
          <cell r="I1113">
            <v>140.69499999999999</v>
          </cell>
          <cell r="J1113">
            <v>148.995</v>
          </cell>
          <cell r="K1113">
            <v>157.51500000000001</v>
          </cell>
          <cell r="L1113">
            <v>167.91499999999999</v>
          </cell>
          <cell r="M1113">
            <v>184.44999999999996</v>
          </cell>
          <cell r="N1113">
            <v>201.29999999999998</v>
          </cell>
          <cell r="O1113">
            <v>204.715</v>
          </cell>
          <cell r="P1113">
            <v>214.30499999999998</v>
          </cell>
          <cell r="Q1113">
            <v>223.625</v>
          </cell>
          <cell r="R1113">
            <v>232.32500000000002</v>
          </cell>
          <cell r="S1113"/>
          <cell r="T1113"/>
        </row>
        <row r="1114">
          <cell r="B1114" t="str">
            <v>Teste SARS-COV-2 (Coronavírus COVID-19), teste rápido para detecção de antígeno por POCT</v>
          </cell>
          <cell r="C1114">
            <v>1</v>
          </cell>
          <cell r="D1114" t="str">
            <v>1A</v>
          </cell>
          <cell r="E1114">
            <v>7.1</v>
          </cell>
          <cell r="F1114">
            <v>89.649999999999991</v>
          </cell>
          <cell r="G1114">
            <v>95.699999999999989</v>
          </cell>
          <cell r="H1114">
            <v>100.95699999999999</v>
          </cell>
          <cell r="I1114">
            <v>108.127</v>
          </cell>
          <cell r="J1114">
            <v>114.60299999999999</v>
          </cell>
          <cell r="K1114">
            <v>121.155</v>
          </cell>
          <cell r="L1114">
            <v>129.15499999999997</v>
          </cell>
          <cell r="M1114">
            <v>141.87399999999997</v>
          </cell>
          <cell r="N1114">
            <v>154.83599999999998</v>
          </cell>
          <cell r="O1114">
            <v>157.459</v>
          </cell>
          <cell r="P1114">
            <v>165.17699999999999</v>
          </cell>
          <cell r="Q1114">
            <v>173.05700000000002</v>
          </cell>
          <cell r="R1114">
            <v>179.78899999999999</v>
          </cell>
          <cell r="S1114"/>
          <cell r="T1114">
            <v>220</v>
          </cell>
          <cell r="U1114"/>
        </row>
        <row r="1115">
          <cell r="B1115" t="str">
            <v>Teste triplo (AFP+Beta-HCG+Estriol) ou outros 3 em soro ou líquido aminiótico com elaboração de laudo contendo cálculo de risco para anomalias fetais</v>
          </cell>
          <cell r="C1115">
            <v>1</v>
          </cell>
          <cell r="D1115" t="str">
            <v>1A</v>
          </cell>
          <cell r="E1115" t="str">
            <v>50,000</v>
          </cell>
          <cell r="F1115">
            <v>583</v>
          </cell>
          <cell r="G1115">
            <v>610.5</v>
          </cell>
          <cell r="H1115">
            <v>644.5</v>
          </cell>
          <cell r="I1115">
            <v>690.28</v>
          </cell>
          <cell r="J1115">
            <v>729.36</v>
          </cell>
          <cell r="K1115">
            <v>771.09</v>
          </cell>
          <cell r="L1115">
            <v>821.9899999999999</v>
          </cell>
          <cell r="M1115">
            <v>902.91999999999985</v>
          </cell>
          <cell r="N1115">
            <v>985.38</v>
          </cell>
          <cell r="O1115">
            <v>1002.1600000000001</v>
          </cell>
          <cell r="P1115">
            <v>1043.3399999999999</v>
          </cell>
          <cell r="Q1115">
            <v>1076.96</v>
          </cell>
          <cell r="R1115">
            <v>1118.8699999999999</v>
          </cell>
          <cell r="S1115"/>
        </row>
        <row r="1116">
          <cell r="B1116" t="str">
            <v>Testes químicos de triagem em urina para erros inatos do metabolismo (cada)</v>
          </cell>
          <cell r="C1116">
            <v>1</v>
          </cell>
          <cell r="D1116" t="str">
            <v>1A</v>
          </cell>
          <cell r="E1116" t="str">
            <v>16,670</v>
          </cell>
          <cell r="F1116">
            <v>199.70500000000001</v>
          </cell>
          <cell r="G1116">
            <v>210.54000000000002</v>
          </cell>
          <cell r="H1116">
            <v>222.20890000000003</v>
          </cell>
          <cell r="I1116">
            <v>237.99190000000002</v>
          </cell>
          <cell r="J1116">
            <v>251.74110000000002</v>
          </cell>
          <cell r="K1116">
            <v>266.14050000000003</v>
          </cell>
          <cell r="L1116">
            <v>283.71050000000002</v>
          </cell>
          <cell r="M1116">
            <v>311.64580000000001</v>
          </cell>
          <cell r="N1116">
            <v>340.1112</v>
          </cell>
          <cell r="O1116">
            <v>345.89230000000009</v>
          </cell>
          <cell r="P1116">
            <v>361.07490000000001</v>
          </cell>
          <cell r="Q1116">
            <v>374.69690000000003</v>
          </cell>
          <cell r="R1116">
            <v>389.27630000000005</v>
          </cell>
          <cell r="S1116"/>
        </row>
        <row r="1117">
          <cell r="B1117" t="str">
            <v>Testosterona livre, dosagem</v>
          </cell>
          <cell r="C1117">
            <v>0.1</v>
          </cell>
          <cell r="D1117" t="str">
            <v>1A</v>
          </cell>
          <cell r="E1117" t="str">
            <v>4,000</v>
          </cell>
          <cell r="F1117">
            <v>46.8</v>
          </cell>
          <cell r="G1117">
            <v>49.05</v>
          </cell>
          <cell r="H1117">
            <v>51.78</v>
          </cell>
          <cell r="I1117">
            <v>55.457999999999998</v>
          </cell>
          <cell r="J1117">
            <v>58.606000000000002</v>
          </cell>
          <cell r="K1117">
            <v>61.959000000000003</v>
          </cell>
          <cell r="L1117">
            <v>66.048999999999992</v>
          </cell>
          <cell r="M1117">
            <v>72.551999999999992</v>
          </cell>
          <cell r="N1117">
            <v>79.177999999999997</v>
          </cell>
          <cell r="O1117">
            <v>80.52600000000001</v>
          </cell>
          <cell r="P1117">
            <v>83.86399999999999</v>
          </cell>
          <cell r="Q1117">
            <v>86.626000000000005</v>
          </cell>
          <cell r="R1117">
            <v>89.997</v>
          </cell>
          <cell r="S1117"/>
        </row>
        <row r="1118">
          <cell r="B1118" t="str">
            <v>Testosterona total, dosagem</v>
          </cell>
          <cell r="C1118">
            <v>0.01</v>
          </cell>
          <cell r="D1118" t="str">
            <v>1A</v>
          </cell>
          <cell r="E1118" t="str">
            <v>3,030</v>
          </cell>
          <cell r="F1118">
            <v>34.924999999999997</v>
          </cell>
          <cell r="G1118">
            <v>36.464999999999996</v>
          </cell>
          <cell r="H1118">
            <v>38.500099999999996</v>
          </cell>
          <cell r="I1118">
            <v>41.234900000000003</v>
          </cell>
          <cell r="J1118">
            <v>43.548499999999997</v>
          </cell>
          <cell r="K1118">
            <v>46.040399999999998</v>
          </cell>
          <cell r="L1118">
            <v>49.079399999999993</v>
          </cell>
          <cell r="M1118">
            <v>53.911399999999993</v>
          </cell>
          <cell r="N1118">
            <v>58.834599999999995</v>
          </cell>
          <cell r="O1118">
            <v>59.837299999999999</v>
          </cell>
          <cell r="P1118">
            <v>62.222499999999989</v>
          </cell>
          <cell r="Q1118">
            <v>64.076699999999988</v>
          </cell>
          <cell r="R1118">
            <v>66.570400000000006</v>
          </cell>
          <cell r="S1118"/>
        </row>
        <row r="1119">
          <cell r="B1119" t="str">
            <v>Tiocianato (para cianetos  nitrilas alifáticas), pesquisa e/ou dosagem</v>
          </cell>
          <cell r="C1119">
            <v>0.1</v>
          </cell>
          <cell r="D1119" t="str">
            <v>1A</v>
          </cell>
          <cell r="E1119" t="str">
            <v>2,097</v>
          </cell>
          <cell r="F1119">
            <v>24.915500000000002</v>
          </cell>
          <cell r="G1119">
            <v>26.214000000000002</v>
          </cell>
          <cell r="H1119">
            <v>27.668990000000001</v>
          </cell>
          <cell r="I1119">
            <v>29.63429</v>
          </cell>
          <cell r="J1119">
            <v>31.336010000000002</v>
          </cell>
          <cell r="K1119">
            <v>33.128549999999997</v>
          </cell>
          <cell r="L1119">
            <v>35.315549999999995</v>
          </cell>
          <cell r="M1119">
            <v>38.792779999999993</v>
          </cell>
          <cell r="N1119">
            <v>42.335919999999994</v>
          </cell>
          <cell r="O1119">
            <v>43.055930000000004</v>
          </cell>
          <cell r="P1119">
            <v>44.909590000000001</v>
          </cell>
          <cell r="Q1119">
            <v>46.529790000000006</v>
          </cell>
          <cell r="R1119">
            <v>48.340330000000002</v>
          </cell>
          <cell r="S1119"/>
        </row>
        <row r="1120">
          <cell r="B1120" t="str">
            <v>Tireoestimulante, hormônio (TSH), dosagem</v>
          </cell>
          <cell r="C1120">
            <v>0.01</v>
          </cell>
          <cell r="D1120" t="str">
            <v>1A</v>
          </cell>
          <cell r="E1120" t="str">
            <v>2,041</v>
          </cell>
          <cell r="F1120">
            <v>23.551499999999997</v>
          </cell>
          <cell r="G1120">
            <v>24.596999999999998</v>
          </cell>
          <cell r="H1120">
            <v>25.969469999999998</v>
          </cell>
          <cell r="I1120">
            <v>27.814169999999997</v>
          </cell>
          <cell r="J1120">
            <v>29.376129999999996</v>
          </cell>
          <cell r="K1120">
            <v>31.05705</v>
          </cell>
          <cell r="L1120">
            <v>33.107049999999994</v>
          </cell>
          <cell r="M1120">
            <v>36.366539999999993</v>
          </cell>
          <cell r="N1120">
            <v>39.687559999999998</v>
          </cell>
          <cell r="O1120">
            <v>40.363890000000005</v>
          </cell>
          <cell r="P1120">
            <v>41.977669999999996</v>
          </cell>
          <cell r="Q1120">
            <v>43.23847</v>
          </cell>
          <cell r="R1120">
            <v>44.921189999999996</v>
          </cell>
          <cell r="S1120">
            <v>27</v>
          </cell>
          <cell r="T1120">
            <v>25</v>
          </cell>
          <cell r="U1120">
            <v>32</v>
          </cell>
        </row>
        <row r="1121">
          <cell r="B1121" t="str">
            <v>Tireoglobulina, dosagem</v>
          </cell>
          <cell r="C1121">
            <v>0.04</v>
          </cell>
          <cell r="D1121" t="str">
            <v>1A</v>
          </cell>
          <cell r="E1121" t="str">
            <v>3,900</v>
          </cell>
          <cell r="F1121">
            <v>45.17</v>
          </cell>
          <cell r="G1121">
            <v>47.22</v>
          </cell>
          <cell r="H1121">
            <v>49.852999999999994</v>
          </cell>
          <cell r="I1121">
            <v>53.394200000000005</v>
          </cell>
          <cell r="J1121">
            <v>56.401400000000002</v>
          </cell>
          <cell r="K1121">
            <v>59.628599999999999</v>
          </cell>
          <cell r="L1121">
            <v>63.564599999999992</v>
          </cell>
          <cell r="M1121">
            <v>69.822799999999987</v>
          </cell>
          <cell r="N1121">
            <v>76.19919999999999</v>
          </cell>
          <cell r="O1121">
            <v>77.497399999999999</v>
          </cell>
          <cell r="P1121">
            <v>80.626599999999996</v>
          </cell>
          <cell r="Q1121">
            <v>83.111400000000003</v>
          </cell>
          <cell r="R1121">
            <v>86.345799999999997</v>
          </cell>
          <cell r="S1121"/>
        </row>
        <row r="1122">
          <cell r="B1122" t="str">
            <v>Tirosina, dosagem</v>
          </cell>
          <cell r="C1122">
            <v>0.1</v>
          </cell>
          <cell r="D1122" t="str">
            <v>1A</v>
          </cell>
          <cell r="E1122" t="str">
            <v>3,267</v>
          </cell>
          <cell r="F1122">
            <v>38.370499999999993</v>
          </cell>
          <cell r="G1122">
            <v>40.253999999999998</v>
          </cell>
          <cell r="H1122">
            <v>42.492890000000003</v>
          </cell>
          <cell r="I1122">
            <v>45.511189999999999</v>
          </cell>
          <cell r="J1122">
            <v>48.102110000000003</v>
          </cell>
          <cell r="K1122">
            <v>50.854050000000001</v>
          </cell>
          <cell r="L1122">
            <v>54.211049999999993</v>
          </cell>
          <cell r="M1122">
            <v>59.548579999999994</v>
          </cell>
          <cell r="N1122">
            <v>64.987120000000004</v>
          </cell>
          <cell r="O1122">
            <v>66.093230000000005</v>
          </cell>
          <cell r="P1122">
            <v>68.859489999999994</v>
          </cell>
          <cell r="Q1122">
            <v>71.181690000000003</v>
          </cell>
          <cell r="R1122">
            <v>73.951629999999994</v>
          </cell>
          <cell r="S1122"/>
        </row>
        <row r="1123">
          <cell r="B1123" t="str">
            <v>Tirosinose, pesquisa (urina)</v>
          </cell>
          <cell r="C1123">
            <v>0.1</v>
          </cell>
          <cell r="D1123" t="str">
            <v>1A</v>
          </cell>
          <cell r="E1123" t="str">
            <v>0,420</v>
          </cell>
          <cell r="F1123">
            <v>5.63</v>
          </cell>
          <cell r="G1123">
            <v>6.09</v>
          </cell>
          <cell r="H1123">
            <v>6.4214000000000002</v>
          </cell>
          <cell r="I1123">
            <v>6.8773999999999997</v>
          </cell>
          <cell r="J1123">
            <v>7.3046000000000006</v>
          </cell>
          <cell r="K1123">
            <v>7.7219999999999995</v>
          </cell>
          <cell r="L1123">
            <v>8.2319999999999993</v>
          </cell>
          <cell r="M1123">
            <v>9.0427999999999997</v>
          </cell>
          <cell r="N1123">
            <v>9.8691999999999993</v>
          </cell>
          <cell r="O1123">
            <v>10.0358</v>
          </cell>
          <cell r="P1123">
            <v>10.581399999999999</v>
          </cell>
          <cell r="Q1123">
            <v>11.195399999999999</v>
          </cell>
          <cell r="R1123">
            <v>11.630800000000001</v>
          </cell>
          <cell r="S1123"/>
        </row>
        <row r="1124">
          <cell r="B1124" t="str">
            <v>Tiroxina (T4), dosagem</v>
          </cell>
          <cell r="C1124">
            <v>0.01</v>
          </cell>
          <cell r="D1124" t="str">
            <v>1A</v>
          </cell>
          <cell r="E1124" t="str">
            <v>2,041</v>
          </cell>
          <cell r="F1124">
            <v>23.551499999999997</v>
          </cell>
          <cell r="G1124">
            <v>24.596999999999998</v>
          </cell>
          <cell r="H1124">
            <v>25.969469999999998</v>
          </cell>
          <cell r="I1124">
            <v>27.814169999999997</v>
          </cell>
          <cell r="J1124">
            <v>29.376129999999996</v>
          </cell>
          <cell r="K1124">
            <v>31.05705</v>
          </cell>
          <cell r="L1124">
            <v>33.107049999999994</v>
          </cell>
          <cell r="M1124">
            <v>36.366539999999993</v>
          </cell>
          <cell r="N1124">
            <v>39.687559999999998</v>
          </cell>
          <cell r="O1124">
            <v>40.363890000000005</v>
          </cell>
          <cell r="P1124">
            <v>41.977669999999996</v>
          </cell>
          <cell r="Q1124">
            <v>43.23847</v>
          </cell>
          <cell r="R1124">
            <v>44.921189999999996</v>
          </cell>
          <cell r="S1124"/>
        </row>
        <row r="1125">
          <cell r="B1125" t="str">
            <v>TMO - congelamento de medula óssea ou células tronco periféricas - por procedimento</v>
          </cell>
          <cell r="C1125">
            <v>0.1</v>
          </cell>
          <cell r="D1125" t="str">
            <v>1A</v>
          </cell>
          <cell r="E1125" t="str">
            <v>48,400</v>
          </cell>
          <cell r="F1125">
            <v>557.4</v>
          </cell>
          <cell r="G1125">
            <v>581.84999999999991</v>
          </cell>
          <cell r="H1125">
            <v>614.32799999999997</v>
          </cell>
          <cell r="I1125">
            <v>657.96600000000001</v>
          </cell>
          <cell r="J1125">
            <v>694.85799999999995</v>
          </cell>
          <cell r="K1125">
            <v>734.61900000000003</v>
          </cell>
          <cell r="L1125">
            <v>783.10899999999981</v>
          </cell>
          <cell r="M1125">
            <v>860.20799999999986</v>
          </cell>
          <cell r="N1125">
            <v>938.76200000000006</v>
          </cell>
          <cell r="O1125">
            <v>954.76199999999994</v>
          </cell>
          <cell r="P1125">
            <v>992.73199999999997</v>
          </cell>
          <cell r="Q1125">
            <v>1022.134</v>
          </cell>
          <cell r="R1125">
            <v>1061.9129999999998</v>
          </cell>
          <cell r="S1125"/>
        </row>
        <row r="1126">
          <cell r="B1126" t="str">
            <v>TMO - descongelamento de medula óssea ou células tronco</v>
          </cell>
          <cell r="C1126">
            <v>0.1</v>
          </cell>
          <cell r="D1126" t="str">
            <v>1A</v>
          </cell>
          <cell r="E1126" t="str">
            <v>7,140</v>
          </cell>
          <cell r="F1126">
            <v>82.91</v>
          </cell>
          <cell r="G1126">
            <v>86.72999999999999</v>
          </cell>
          <cell r="H1126">
            <v>91.563799999999986</v>
          </cell>
          <cell r="I1126">
            <v>98.067799999999991</v>
          </cell>
          <cell r="J1126">
            <v>103.6022</v>
          </cell>
          <cell r="K1126">
            <v>109.52999999999999</v>
          </cell>
          <cell r="L1126">
            <v>116.75999999999998</v>
          </cell>
          <cell r="M1126">
            <v>128.25559999999999</v>
          </cell>
          <cell r="N1126">
            <v>139.9684</v>
          </cell>
          <cell r="O1126">
            <v>142.3526</v>
          </cell>
          <cell r="P1126">
            <v>148.13980000000001</v>
          </cell>
          <cell r="Q1126">
            <v>152.78579999999999</v>
          </cell>
          <cell r="R1126">
            <v>158.73160000000001</v>
          </cell>
          <cell r="S1126"/>
        </row>
        <row r="1127">
          <cell r="B1127" t="str">
            <v>TMO - determinação de HLA   transplantes de medula óssea - loci DR e DQ (alta resolução)</v>
          </cell>
          <cell r="C1127">
            <v>0.1</v>
          </cell>
          <cell r="D1127" t="str">
            <v>1A</v>
          </cell>
          <cell r="E1127" t="str">
            <v>62,400</v>
          </cell>
          <cell r="F1127">
            <v>718.4</v>
          </cell>
          <cell r="G1127">
            <v>749.84999999999991</v>
          </cell>
          <cell r="H1127">
            <v>791.70799999999997</v>
          </cell>
          <cell r="I1127">
            <v>847.94600000000003</v>
          </cell>
          <cell r="J1127">
            <v>895.47799999999995</v>
          </cell>
          <cell r="K1127">
            <v>946.71900000000005</v>
          </cell>
          <cell r="L1127">
            <v>1009.2089999999998</v>
          </cell>
          <cell r="M1127">
            <v>1108.568</v>
          </cell>
          <cell r="N1127">
            <v>1209.8019999999999</v>
          </cell>
          <cell r="O1127">
            <v>1230.422</v>
          </cell>
          <cell r="P1127">
            <v>1279.3119999999999</v>
          </cell>
          <cell r="Q1127">
            <v>1317.114</v>
          </cell>
          <cell r="R1127">
            <v>1368.3729999999998</v>
          </cell>
          <cell r="S1127"/>
        </row>
        <row r="1128">
          <cell r="B1128" t="str">
            <v>TMO - determinação de HLA para transplantes de medula óssea - loci A e B</v>
          </cell>
          <cell r="C1128">
            <v>0.1</v>
          </cell>
          <cell r="D1128" t="str">
            <v>1A</v>
          </cell>
          <cell r="E1128" t="str">
            <v>28,800</v>
          </cell>
          <cell r="F1128">
            <v>332</v>
          </cell>
          <cell r="G1128">
            <v>346.65000000000003</v>
          </cell>
          <cell r="H1128">
            <v>365.99600000000004</v>
          </cell>
          <cell r="I1128">
            <v>391.99400000000003</v>
          </cell>
          <cell r="J1128">
            <v>413.99</v>
          </cell>
          <cell r="K1128">
            <v>437.67899999999997</v>
          </cell>
          <cell r="L1128">
            <v>466.56899999999996</v>
          </cell>
          <cell r="M1128">
            <v>512.50400000000002</v>
          </cell>
          <cell r="N1128">
            <v>559.30600000000004</v>
          </cell>
          <cell r="O1128">
            <v>568.83799999999997</v>
          </cell>
          <cell r="P1128">
            <v>591.52</v>
          </cell>
          <cell r="Q1128">
            <v>609.16200000000003</v>
          </cell>
          <cell r="R1128">
            <v>632.86900000000003</v>
          </cell>
          <cell r="S1128"/>
        </row>
        <row r="1129">
          <cell r="B1129" t="str">
            <v>TMO - determinação de HLA para transplantes de medula óssea - loci DR e DQ (baixa resolução)</v>
          </cell>
          <cell r="C1129">
            <v>0.1</v>
          </cell>
          <cell r="D1129" t="str">
            <v>1A</v>
          </cell>
          <cell r="E1129" t="str">
            <v>35,470</v>
          </cell>
          <cell r="F1129">
            <v>408.70499999999998</v>
          </cell>
          <cell r="G1129">
            <v>426.69</v>
          </cell>
          <cell r="H1129">
            <v>450.50490000000002</v>
          </cell>
          <cell r="I1129">
            <v>482.5059</v>
          </cell>
          <cell r="J1129">
            <v>509.5711</v>
          </cell>
          <cell r="K1129">
            <v>538.72950000000003</v>
          </cell>
          <cell r="L1129">
            <v>574.28949999999986</v>
          </cell>
          <cell r="M1129">
            <v>630.82979999999986</v>
          </cell>
          <cell r="N1129">
            <v>688.43719999999996</v>
          </cell>
          <cell r="O1129">
            <v>700.1703</v>
          </cell>
          <cell r="P1129">
            <v>728.05489999999998</v>
          </cell>
          <cell r="Q1129">
            <v>749.69889999999998</v>
          </cell>
          <cell r="R1129">
            <v>778.87530000000004</v>
          </cell>
          <cell r="S1129"/>
        </row>
        <row r="1130">
          <cell r="B1130" t="str">
            <v>TMO - determinação de unidades formadoras de colônias</v>
          </cell>
          <cell r="C1130">
            <v>0.1</v>
          </cell>
          <cell r="D1130" t="str">
            <v>1A</v>
          </cell>
          <cell r="E1130" t="str">
            <v>11,410</v>
          </cell>
          <cell r="F1130">
            <v>132.01500000000001</v>
          </cell>
          <cell r="G1130">
            <v>137.97000000000003</v>
          </cell>
          <cell r="H1130">
            <v>145.66469999999998</v>
          </cell>
          <cell r="I1130">
            <v>156.01169999999999</v>
          </cell>
          <cell r="J1130">
            <v>164.79130000000001</v>
          </cell>
          <cell r="K1130">
            <v>174.22050000000002</v>
          </cell>
          <cell r="L1130">
            <v>185.72049999999999</v>
          </cell>
          <cell r="M1130">
            <v>204.00540000000001</v>
          </cell>
          <cell r="N1130">
            <v>222.63559999999998</v>
          </cell>
          <cell r="O1130">
            <v>226.4289</v>
          </cell>
          <cell r="P1130">
            <v>235.54669999999999</v>
          </cell>
          <cell r="Q1130">
            <v>242.75470000000001</v>
          </cell>
          <cell r="R1130">
            <v>252.20190000000002</v>
          </cell>
          <cell r="S1130"/>
        </row>
        <row r="1131">
          <cell r="B1131" t="str">
            <v>TMO - determinação de viabilidade de medula óssea - por azul tripan</v>
          </cell>
          <cell r="C1131">
            <v>0.1</v>
          </cell>
          <cell r="D1131" t="str">
            <v>1A</v>
          </cell>
          <cell r="E1131" t="str">
            <v>3,800</v>
          </cell>
          <cell r="F1131">
            <v>44.499999999999993</v>
          </cell>
          <cell r="G1131">
            <v>46.649999999999991</v>
          </cell>
          <cell r="H1131">
            <v>49.246000000000002</v>
          </cell>
          <cell r="I1131">
            <v>52.743999999999993</v>
          </cell>
          <cell r="J1131">
            <v>55.74</v>
          </cell>
          <cell r="K1131">
            <v>58.929000000000002</v>
          </cell>
          <cell r="L1131">
            <v>62.818999999999988</v>
          </cell>
          <cell r="M1131">
            <v>69.003999999999991</v>
          </cell>
          <cell r="N1131">
            <v>75.305999999999997</v>
          </cell>
          <cell r="O1131">
            <v>76.588000000000008</v>
          </cell>
          <cell r="P1131">
            <v>79.769999999999982</v>
          </cell>
          <cell r="Q1131">
            <v>82.412000000000006</v>
          </cell>
          <cell r="R1131">
            <v>85.619</v>
          </cell>
          <cell r="S1131"/>
        </row>
        <row r="1132">
          <cell r="B1132" t="str">
            <v>TMO - manutenção de congelamento de medula óssea ou células tronco - por ano de estocagem</v>
          </cell>
          <cell r="C1132">
            <v>0.1</v>
          </cell>
          <cell r="D1132" t="str">
            <v>1A</v>
          </cell>
          <cell r="E1132" t="str">
            <v>20,000</v>
          </cell>
          <cell r="F1132">
            <v>230.8</v>
          </cell>
          <cell r="G1132">
            <v>241.05</v>
          </cell>
          <cell r="H1132">
            <v>254.5</v>
          </cell>
          <cell r="I1132">
            <v>272.57799999999997</v>
          </cell>
          <cell r="J1132">
            <v>287.88600000000002</v>
          </cell>
          <cell r="K1132">
            <v>304.35899999999998</v>
          </cell>
          <cell r="L1132">
            <v>324.44900000000001</v>
          </cell>
          <cell r="M1132">
            <v>356.39199999999994</v>
          </cell>
          <cell r="N1132">
            <v>388.93799999999999</v>
          </cell>
          <cell r="O1132">
            <v>395.56600000000003</v>
          </cell>
          <cell r="P1132">
            <v>411.38399999999996</v>
          </cell>
          <cell r="Q1132">
            <v>423.74599999999998</v>
          </cell>
          <cell r="R1132">
            <v>440.23700000000002</v>
          </cell>
          <cell r="S1132"/>
        </row>
        <row r="1133">
          <cell r="B1133" t="str">
            <v>TMO - preparo de medula óssea ou células tronco periféricas para congelamento - por procedimento</v>
          </cell>
          <cell r="C1133">
            <v>0.1</v>
          </cell>
          <cell r="D1133" t="str">
            <v>1A</v>
          </cell>
          <cell r="E1133" t="str">
            <v>18,880</v>
          </cell>
          <cell r="F1133">
            <v>217.92</v>
          </cell>
          <cell r="G1133">
            <v>227.61</v>
          </cell>
          <cell r="H1133">
            <v>240.30959999999999</v>
          </cell>
          <cell r="I1133">
            <v>257.37959999999998</v>
          </cell>
          <cell r="J1133">
            <v>271.83639999999997</v>
          </cell>
          <cell r="K1133">
            <v>287.39099999999996</v>
          </cell>
          <cell r="L1133">
            <v>306.36099999999999</v>
          </cell>
          <cell r="M1133">
            <v>336.52319999999992</v>
          </cell>
          <cell r="N1133">
            <v>367.25479999999999</v>
          </cell>
          <cell r="O1133">
            <v>373.51320000000004</v>
          </cell>
          <cell r="P1133">
            <v>388.45759999999996</v>
          </cell>
          <cell r="Q1133">
            <v>400.14760000000001</v>
          </cell>
          <cell r="R1133">
            <v>415.72019999999998</v>
          </cell>
          <cell r="S1133"/>
        </row>
        <row r="1134">
          <cell r="B1134" t="str">
            <v xml:space="preserve">TMO - preparo e filtração de medula óssea ou células tronco na coleta - por procedimento </v>
          </cell>
          <cell r="C1134">
            <v>0.1</v>
          </cell>
          <cell r="D1134" t="str">
            <v>1A</v>
          </cell>
          <cell r="E1134" t="str">
            <v>18,880</v>
          </cell>
          <cell r="F1134">
            <v>217.92</v>
          </cell>
          <cell r="G1134">
            <v>227.61</v>
          </cell>
          <cell r="H1134">
            <v>240.30959999999999</v>
          </cell>
          <cell r="I1134">
            <v>257.37959999999998</v>
          </cell>
          <cell r="J1134">
            <v>271.83639999999997</v>
          </cell>
          <cell r="K1134">
            <v>287.39099999999996</v>
          </cell>
          <cell r="L1134">
            <v>306.36099999999999</v>
          </cell>
          <cell r="M1134">
            <v>336.52319999999992</v>
          </cell>
          <cell r="N1134">
            <v>367.25479999999999</v>
          </cell>
          <cell r="O1134">
            <v>373.51320000000004</v>
          </cell>
          <cell r="P1134">
            <v>388.45759999999996</v>
          </cell>
          <cell r="Q1134">
            <v>400.14760000000001</v>
          </cell>
          <cell r="R1134">
            <v>415.72019999999998</v>
          </cell>
          <cell r="S1134"/>
        </row>
        <row r="1135">
          <cell r="B1135" t="str">
            <v>TMO - tratamento "in vitro" de medula óssea ou células tronco por anticorpos monoclonais (purging)(4) - por procedimento</v>
          </cell>
          <cell r="C1135">
            <v>1</v>
          </cell>
          <cell r="D1135" t="str">
            <v>1B</v>
          </cell>
          <cell r="E1135"/>
          <cell r="F1135">
            <v>16</v>
          </cell>
          <cell r="G1135">
            <v>21</v>
          </cell>
          <cell r="H1135">
            <v>22</v>
          </cell>
          <cell r="I1135">
            <v>23.56</v>
          </cell>
          <cell r="J1135">
            <v>25.72</v>
          </cell>
          <cell r="K1135">
            <v>27.18</v>
          </cell>
          <cell r="L1135">
            <v>28.97</v>
          </cell>
          <cell r="M1135">
            <v>31.84</v>
          </cell>
          <cell r="N1135">
            <v>34.75</v>
          </cell>
          <cell r="O1135">
            <v>35.32</v>
          </cell>
          <cell r="P1135">
            <v>39.68</v>
          </cell>
          <cell r="Q1135">
            <v>50.64</v>
          </cell>
          <cell r="R1135">
            <v>67.319999999999993</v>
          </cell>
          <cell r="S1135"/>
        </row>
        <row r="1136">
          <cell r="B1136" t="str">
            <v>Topiramato, dosagem (sangue)</v>
          </cell>
          <cell r="C1136">
            <v>0.25</v>
          </cell>
          <cell r="D1136" t="str">
            <v>1A</v>
          </cell>
          <cell r="E1136">
            <v>24.503</v>
          </cell>
          <cell r="F1136">
            <v>283.78449999999998</v>
          </cell>
          <cell r="G1136">
            <v>296.661</v>
          </cell>
          <cell r="H1136">
            <v>313.20301000000001</v>
          </cell>
          <cell r="I1136">
            <v>335.45071000000002</v>
          </cell>
          <cell r="J1136">
            <v>354.34298999999999</v>
          </cell>
          <cell r="K1136">
            <v>374.61795000000001</v>
          </cell>
          <cell r="L1136">
            <v>399.34594999999996</v>
          </cell>
          <cell r="M1136">
            <v>438.66321999999997</v>
          </cell>
          <cell r="N1136">
            <v>478.72308000000004</v>
          </cell>
          <cell r="O1136">
            <v>486.87907000000007</v>
          </cell>
          <cell r="P1136">
            <v>506.53640999999993</v>
          </cell>
          <cell r="Q1136">
            <v>522.14321000000007</v>
          </cell>
          <cell r="R1136">
            <v>542.46316999999999</v>
          </cell>
          <cell r="S1136"/>
        </row>
        <row r="1137">
          <cell r="B1137" t="str">
            <v>Toxocara cannis - IgG, pesquisa e/ou dosagem</v>
          </cell>
          <cell r="C1137">
            <v>0.04</v>
          </cell>
          <cell r="D1137" t="str">
            <v>1A</v>
          </cell>
          <cell r="E1137" t="str">
            <v>1,800</v>
          </cell>
          <cell r="F1137">
            <v>21.02</v>
          </cell>
          <cell r="G1137">
            <v>22.020000000000003</v>
          </cell>
          <cell r="H1137">
            <v>23.246000000000002</v>
          </cell>
          <cell r="I1137">
            <v>24.897200000000002</v>
          </cell>
          <cell r="J1137">
            <v>26.308399999999999</v>
          </cell>
          <cell r="K1137">
            <v>27.813600000000001</v>
          </cell>
          <cell r="L1137">
            <v>29.649599999999996</v>
          </cell>
          <cell r="M1137">
            <v>32.568799999999996</v>
          </cell>
          <cell r="N1137">
            <v>35.543199999999999</v>
          </cell>
          <cell r="O1137">
            <v>36.148400000000002</v>
          </cell>
          <cell r="P1137">
            <v>37.639599999999994</v>
          </cell>
          <cell r="Q1137">
            <v>38.864400000000003</v>
          </cell>
          <cell r="R1137">
            <v>40.376800000000003</v>
          </cell>
          <cell r="S1137"/>
        </row>
        <row r="1138">
          <cell r="B1138" t="str">
            <v>Toxocara cannis - IgM, pesquisa e/ou dosagem</v>
          </cell>
          <cell r="C1138">
            <v>0.04</v>
          </cell>
          <cell r="D1138" t="str">
            <v>1A</v>
          </cell>
          <cell r="E1138" t="str">
            <v>2,187</v>
          </cell>
          <cell r="F1138">
            <v>25.470499999999998</v>
          </cell>
          <cell r="G1138">
            <v>26.664000000000001</v>
          </cell>
          <cell r="H1138">
            <v>28.149290000000001</v>
          </cell>
          <cell r="I1138">
            <v>30.148789999999998</v>
          </cell>
          <cell r="J1138">
            <v>31.854109999999995</v>
          </cell>
          <cell r="K1138">
            <v>33.676649999999995</v>
          </cell>
          <cell r="L1138">
            <v>35.899649999999994</v>
          </cell>
          <cell r="M1138">
            <v>39.434179999999998</v>
          </cell>
          <cell r="N1138">
            <v>43.035519999999998</v>
          </cell>
          <cell r="O1138">
            <v>43.768430000000002</v>
          </cell>
          <cell r="P1138">
            <v>45.561489999999992</v>
          </cell>
          <cell r="Q1138">
            <v>47.01849</v>
          </cell>
          <cell r="R1138">
            <v>48.848230000000001</v>
          </cell>
          <cell r="S1138"/>
        </row>
        <row r="1139">
          <cell r="B1139" t="str">
            <v>Toxoplasmina, IDeR</v>
          </cell>
          <cell r="C1139">
            <v>0.04</v>
          </cell>
          <cell r="D1139" t="str">
            <v>1A</v>
          </cell>
          <cell r="E1139" t="str">
            <v>0,720</v>
          </cell>
          <cell r="F1139">
            <v>8.6</v>
          </cell>
          <cell r="G1139">
            <v>9.06</v>
          </cell>
          <cell r="H1139">
            <v>9.5623999999999985</v>
          </cell>
          <cell r="I1139">
            <v>10.2416</v>
          </cell>
          <cell r="J1139">
            <v>10.832000000000001</v>
          </cell>
          <cell r="K1139">
            <v>11.451599999999999</v>
          </cell>
          <cell r="L1139">
            <v>12.207599999999998</v>
          </cell>
          <cell r="M1139">
            <v>13.409599999999998</v>
          </cell>
          <cell r="N1139">
            <v>14.634399999999999</v>
          </cell>
          <cell r="O1139">
            <v>14.8832</v>
          </cell>
          <cell r="P1139">
            <v>15.531999999999998</v>
          </cell>
          <cell r="Q1139">
            <v>16.108799999999999</v>
          </cell>
          <cell r="R1139">
            <v>16.735599999999998</v>
          </cell>
          <cell r="S1139"/>
        </row>
        <row r="1140">
          <cell r="B1140" t="str">
            <v>Toxoplasmose - IgA, dosagem</v>
          </cell>
          <cell r="C1140">
            <v>0.04</v>
          </cell>
          <cell r="D1140" t="str">
            <v>1A</v>
          </cell>
          <cell r="E1140" t="str">
            <v>2,187</v>
          </cell>
          <cell r="F1140">
            <v>25.470499999999998</v>
          </cell>
          <cell r="G1140">
            <v>26.664000000000001</v>
          </cell>
          <cell r="H1140">
            <v>28.149290000000001</v>
          </cell>
          <cell r="I1140">
            <v>30.148789999999998</v>
          </cell>
          <cell r="J1140">
            <v>31.854109999999995</v>
          </cell>
          <cell r="K1140">
            <v>33.676649999999995</v>
          </cell>
          <cell r="L1140">
            <v>35.899649999999994</v>
          </cell>
          <cell r="M1140">
            <v>39.434179999999998</v>
          </cell>
          <cell r="N1140">
            <v>43.035519999999998</v>
          </cell>
          <cell r="O1140">
            <v>43.768430000000002</v>
          </cell>
          <cell r="P1140">
            <v>45.561489999999992</v>
          </cell>
          <cell r="Q1140">
            <v>47.01849</v>
          </cell>
          <cell r="R1140">
            <v>48.848230000000001</v>
          </cell>
          <cell r="S1140"/>
        </row>
        <row r="1141">
          <cell r="B1141" t="str">
            <v>Toxoplasmose IgG, dosagem</v>
          </cell>
          <cell r="C1141">
            <v>0.01</v>
          </cell>
          <cell r="D1141" t="str">
            <v>1A</v>
          </cell>
          <cell r="E1141" t="str">
            <v>1,800</v>
          </cell>
          <cell r="F1141">
            <v>20.779999999999998</v>
          </cell>
          <cell r="G1141">
            <v>21.705000000000002</v>
          </cell>
          <cell r="H1141">
            <v>22.916</v>
          </cell>
          <cell r="I1141">
            <v>24.543800000000001</v>
          </cell>
          <cell r="J1141">
            <v>25.922599999999999</v>
          </cell>
          <cell r="K1141">
            <v>27.405899999999999</v>
          </cell>
          <cell r="L1141">
            <v>29.214899999999997</v>
          </cell>
          <cell r="M1141">
            <v>32.091200000000001</v>
          </cell>
          <cell r="N1141">
            <v>35.021799999999999</v>
          </cell>
          <cell r="O1141">
            <v>35.618600000000001</v>
          </cell>
          <cell r="P1141">
            <v>37.044399999999996</v>
          </cell>
          <cell r="Q1141">
            <v>38.160600000000002</v>
          </cell>
          <cell r="R1141">
            <v>39.645699999999998</v>
          </cell>
          <cell r="S1141"/>
        </row>
        <row r="1142">
          <cell r="B1142" t="str">
            <v>Toxoplasmose IgM, dosagem</v>
          </cell>
          <cell r="C1142">
            <v>0.01</v>
          </cell>
          <cell r="D1142" t="str">
            <v>1A</v>
          </cell>
          <cell r="E1142" t="str">
            <v>2,187</v>
          </cell>
          <cell r="F1142">
            <v>25.230499999999996</v>
          </cell>
          <cell r="G1142">
            <v>26.349</v>
          </cell>
          <cell r="H1142">
            <v>27.819289999999999</v>
          </cell>
          <cell r="I1142">
            <v>29.795389999999998</v>
          </cell>
          <cell r="J1142">
            <v>31.468309999999995</v>
          </cell>
          <cell r="K1142">
            <v>33.268949999999997</v>
          </cell>
          <cell r="L1142">
            <v>35.464949999999995</v>
          </cell>
          <cell r="M1142">
            <v>38.956579999999995</v>
          </cell>
          <cell r="N1142">
            <v>42.514119999999998</v>
          </cell>
          <cell r="O1142">
            <v>43.238630000000001</v>
          </cell>
          <cell r="P1142">
            <v>44.966289999999994</v>
          </cell>
          <cell r="Q1142">
            <v>46.314689999999999</v>
          </cell>
          <cell r="R1142">
            <v>48.117129999999996</v>
          </cell>
          <cell r="S1142"/>
        </row>
        <row r="1143">
          <cell r="B1143" t="str">
            <v>Toxoplasmose por PCR, pesquisa</v>
          </cell>
          <cell r="C1143">
            <v>0.25</v>
          </cell>
          <cell r="D1143" t="str">
            <v>1A</v>
          </cell>
          <cell r="E1143" t="str">
            <v>21,852</v>
          </cell>
          <cell r="F1143">
            <v>253.298</v>
          </cell>
          <cell r="G1143">
            <v>264.84899999999999</v>
          </cell>
          <cell r="H1143">
            <v>279.61484000000002</v>
          </cell>
          <cell r="I1143">
            <v>299.47664000000003</v>
          </cell>
          <cell r="J1143">
            <v>316.35415999999998</v>
          </cell>
          <cell r="K1143">
            <v>334.45529999999997</v>
          </cell>
          <cell r="L1143">
            <v>356.53229999999996</v>
          </cell>
          <cell r="M1143">
            <v>391.63448</v>
          </cell>
          <cell r="N1143">
            <v>427.39972</v>
          </cell>
          <cell r="O1143">
            <v>434.68088000000006</v>
          </cell>
          <cell r="P1143">
            <v>452.27043999999995</v>
          </cell>
          <cell r="Q1143">
            <v>466.28664000000003</v>
          </cell>
          <cell r="R1143">
            <v>484.43277999999998</v>
          </cell>
          <cell r="S1143"/>
        </row>
        <row r="1144">
          <cell r="B1144" t="str">
            <v>Transaminase oxalacética (amino transferase aspartato), dosagem</v>
          </cell>
          <cell r="C1144">
            <v>0.01</v>
          </cell>
          <cell r="D1144" t="str">
            <v>1A</v>
          </cell>
          <cell r="E1144" t="str">
            <v>0,720</v>
          </cell>
          <cell r="F1144">
            <v>8.36</v>
          </cell>
          <cell r="G1144">
            <v>8.745000000000001</v>
          </cell>
          <cell r="H1144">
            <v>9.2323999999999984</v>
          </cell>
          <cell r="I1144">
            <v>9.8882000000000012</v>
          </cell>
          <cell r="J1144">
            <v>10.446200000000001</v>
          </cell>
          <cell r="K1144">
            <v>11.043899999999999</v>
          </cell>
          <cell r="L1144">
            <v>11.772899999999998</v>
          </cell>
          <cell r="M1144">
            <v>12.931999999999999</v>
          </cell>
          <cell r="N1144">
            <v>14.113</v>
          </cell>
          <cell r="O1144">
            <v>14.353400000000001</v>
          </cell>
          <cell r="P1144">
            <v>14.936799999999998</v>
          </cell>
          <cell r="Q1144">
            <v>15.404999999999999</v>
          </cell>
          <cell r="R1144">
            <v>16.0045</v>
          </cell>
          <cell r="S1144">
            <v>10</v>
          </cell>
          <cell r="T1144">
            <v>11</v>
          </cell>
          <cell r="U1144">
            <v>7</v>
          </cell>
        </row>
        <row r="1145">
          <cell r="B1145" t="str">
            <v>Transaminase pirúvica (amino transferase de alanina), dosagem</v>
          </cell>
          <cell r="C1145">
            <v>0.01</v>
          </cell>
          <cell r="D1145" t="str">
            <v>1A</v>
          </cell>
          <cell r="E1145" t="str">
            <v>0,720</v>
          </cell>
          <cell r="F1145">
            <v>8.36</v>
          </cell>
          <cell r="G1145">
            <v>8.745000000000001</v>
          </cell>
          <cell r="H1145">
            <v>9.2323999999999984</v>
          </cell>
          <cell r="I1145">
            <v>9.8882000000000012</v>
          </cell>
          <cell r="J1145">
            <v>10.446200000000001</v>
          </cell>
          <cell r="K1145">
            <v>11.043899999999999</v>
          </cell>
          <cell r="L1145">
            <v>11.772899999999998</v>
          </cell>
          <cell r="M1145">
            <v>12.931999999999999</v>
          </cell>
          <cell r="N1145">
            <v>14.113</v>
          </cell>
          <cell r="O1145">
            <v>14.353400000000001</v>
          </cell>
          <cell r="P1145">
            <v>14.936799999999998</v>
          </cell>
          <cell r="Q1145">
            <v>15.404999999999999</v>
          </cell>
          <cell r="R1145">
            <v>16.0045</v>
          </cell>
          <cell r="S1145">
            <v>10</v>
          </cell>
          <cell r="T1145">
            <v>11</v>
          </cell>
          <cell r="U1145">
            <v>7</v>
          </cell>
        </row>
        <row r="1146">
          <cell r="B1146" t="str">
            <v>Transcrição reversa de RNA, por amostra</v>
          </cell>
          <cell r="C1146">
            <v>1</v>
          </cell>
          <cell r="D1146" t="str">
            <v>4C</v>
          </cell>
          <cell r="E1146" t="str">
            <v>4,210</v>
          </cell>
          <cell r="F1146">
            <v>196.41499999999999</v>
          </cell>
          <cell r="G1146">
            <v>248.01999999999998</v>
          </cell>
          <cell r="H1146">
            <v>262.34069999999997</v>
          </cell>
          <cell r="I1146">
            <v>280.90969999999999</v>
          </cell>
          <cell r="J1146">
            <v>296.58929999999998</v>
          </cell>
          <cell r="K1146">
            <v>313.48149999999998</v>
          </cell>
          <cell r="L1146">
            <v>334.1515</v>
          </cell>
          <cell r="M1146">
            <v>367.18539999999996</v>
          </cell>
          <cell r="N1146">
            <v>400.7756</v>
          </cell>
          <cell r="O1146">
            <v>407.37490000000003</v>
          </cell>
          <cell r="P1146">
            <v>557.96870000000001</v>
          </cell>
          <cell r="Q1146">
            <v>850.9547</v>
          </cell>
          <cell r="R1146">
            <v>1194.7869000000001</v>
          </cell>
          <cell r="S1146"/>
        </row>
        <row r="1147">
          <cell r="B1147" t="str">
            <v>Transferrina, dosagem</v>
          </cell>
          <cell r="C1147">
            <v>0.01</v>
          </cell>
          <cell r="D1147" t="str">
            <v>1A</v>
          </cell>
          <cell r="E1147" t="str">
            <v>1,413</v>
          </cell>
          <cell r="F1147">
            <v>16.329499999999999</v>
          </cell>
          <cell r="G1147">
            <v>17.061</v>
          </cell>
          <cell r="H1147">
            <v>18.012709999999998</v>
          </cell>
          <cell r="I1147">
            <v>19.292210000000001</v>
          </cell>
          <cell r="J1147">
            <v>20.37689</v>
          </cell>
          <cell r="K1147">
            <v>21.542850000000001</v>
          </cell>
          <cell r="L1147">
            <v>22.964849999999998</v>
          </cell>
          <cell r="M1147">
            <v>25.225819999999995</v>
          </cell>
          <cell r="N1147">
            <v>27.52948</v>
          </cell>
          <cell r="O1147">
            <v>27.998570000000004</v>
          </cell>
          <cell r="P1147">
            <v>29.122509999999998</v>
          </cell>
          <cell r="Q1147">
            <v>30.006510000000002</v>
          </cell>
          <cell r="R1147">
            <v>31.174270000000003</v>
          </cell>
          <cell r="S1147"/>
        </row>
        <row r="1148">
          <cell r="B1148" t="str">
            <v>Transfusão (ato médico ambulatorial ou hospitalar)</v>
          </cell>
          <cell r="C1148">
            <v>1</v>
          </cell>
          <cell r="D1148" t="str">
            <v>1A</v>
          </cell>
          <cell r="E1148"/>
          <cell r="F1148">
            <v>8</v>
          </cell>
          <cell r="G1148">
            <v>10.5</v>
          </cell>
          <cell r="H1148">
            <v>11</v>
          </cell>
          <cell r="I1148">
            <v>11.78</v>
          </cell>
          <cell r="J1148">
            <v>12.86</v>
          </cell>
          <cell r="K1148">
            <v>13.59</v>
          </cell>
          <cell r="L1148">
            <v>14.49</v>
          </cell>
          <cell r="M1148">
            <v>15.92</v>
          </cell>
          <cell r="N1148">
            <v>17.38</v>
          </cell>
          <cell r="O1148">
            <v>17.66</v>
          </cell>
          <cell r="P1148">
            <v>19.84</v>
          </cell>
          <cell r="Q1148">
            <v>23.46</v>
          </cell>
          <cell r="R1148">
            <v>24.37</v>
          </cell>
          <cell r="S1148"/>
        </row>
        <row r="1149">
          <cell r="B1149" t="str">
            <v>Transfusão (ato médico de acompanhamento)</v>
          </cell>
          <cell r="C1149">
            <v>1</v>
          </cell>
          <cell r="D1149" t="str">
            <v>5A</v>
          </cell>
          <cell r="E1149"/>
          <cell r="F1149">
            <v>160</v>
          </cell>
          <cell r="G1149">
            <v>213</v>
          </cell>
          <cell r="H1149">
            <v>225</v>
          </cell>
          <cell r="I1149">
            <v>240.91</v>
          </cell>
          <cell r="J1149">
            <v>254.34</v>
          </cell>
          <cell r="K1149">
            <v>268.81</v>
          </cell>
          <cell r="L1149">
            <v>286.52</v>
          </cell>
          <cell r="M1149">
            <v>314.89</v>
          </cell>
          <cell r="N1149">
            <v>343.7</v>
          </cell>
          <cell r="O1149">
            <v>349.31</v>
          </cell>
          <cell r="P1149">
            <v>517.41</v>
          </cell>
          <cell r="Q1149">
            <v>849.95</v>
          </cell>
          <cell r="R1149">
            <v>1235.29</v>
          </cell>
          <cell r="S1149"/>
        </row>
        <row r="1150">
          <cell r="B1150" t="str">
            <v>Transfusão fetal intra-uterina</v>
          </cell>
          <cell r="C1150">
            <v>1</v>
          </cell>
          <cell r="D1150" t="str">
            <v>5A</v>
          </cell>
          <cell r="E1150"/>
          <cell r="F1150">
            <v>160</v>
          </cell>
          <cell r="G1150">
            <v>213</v>
          </cell>
          <cell r="H1150">
            <v>225</v>
          </cell>
          <cell r="I1150">
            <v>240.91</v>
          </cell>
          <cell r="J1150">
            <v>254.34</v>
          </cell>
          <cell r="K1150">
            <v>268.81</v>
          </cell>
          <cell r="L1150">
            <v>286.52</v>
          </cell>
          <cell r="M1150">
            <v>314.89</v>
          </cell>
          <cell r="N1150">
            <v>343.7</v>
          </cell>
          <cell r="O1150">
            <v>349.31</v>
          </cell>
          <cell r="P1150">
            <v>517.41</v>
          </cell>
          <cell r="Q1150">
            <v>849.95</v>
          </cell>
          <cell r="R1150">
            <v>1235.29</v>
          </cell>
          <cell r="S1150"/>
        </row>
        <row r="1151">
          <cell r="B1151" t="str">
            <v>Treponema (campo escuro), pesquisa</v>
          </cell>
          <cell r="C1151">
            <v>0.04</v>
          </cell>
          <cell r="D1151" t="str">
            <v>1A</v>
          </cell>
          <cell r="E1151" t="str">
            <v>0,693</v>
          </cell>
          <cell r="F1151">
            <v>8.2894999999999985</v>
          </cell>
          <cell r="G1151">
            <v>8.7359999999999989</v>
          </cell>
          <cell r="H1151">
            <v>9.2203099999999996</v>
          </cell>
          <cell r="I1151">
            <v>9.8752099999999992</v>
          </cell>
          <cell r="J1151">
            <v>10.445089999999999</v>
          </cell>
          <cell r="K1151">
            <v>11.042549999999999</v>
          </cell>
          <cell r="L1151">
            <v>11.771549999999998</v>
          </cell>
          <cell r="M1151">
            <v>12.930619999999998</v>
          </cell>
          <cell r="N1151">
            <v>14.111679999999998</v>
          </cell>
          <cell r="O1151">
            <v>14.351570000000001</v>
          </cell>
          <cell r="P1151">
            <v>14.979309999999998</v>
          </cell>
          <cell r="Q1151">
            <v>15.539909999999999</v>
          </cell>
          <cell r="R1151">
            <v>16.144570000000002</v>
          </cell>
          <cell r="S1151"/>
        </row>
        <row r="1152">
          <cell r="B1152" t="str">
            <v>Triazolam, dosagem</v>
          </cell>
          <cell r="C1152">
            <v>0.25</v>
          </cell>
          <cell r="D1152" t="str">
            <v>1A</v>
          </cell>
          <cell r="E1152" t="str">
            <v>4,797</v>
          </cell>
          <cell r="F1152">
            <v>57.165499999999994</v>
          </cell>
          <cell r="G1152">
            <v>60.188999999999993</v>
          </cell>
          <cell r="H1152">
            <v>63.527989999999996</v>
          </cell>
          <cell r="I1152">
            <v>68.040289999999985</v>
          </cell>
          <cell r="J1152">
            <v>71.956010000000006</v>
          </cell>
          <cell r="K1152">
            <v>76.07204999999999</v>
          </cell>
          <cell r="L1152">
            <v>81.094049999999996</v>
          </cell>
          <cell r="M1152">
            <v>89.078779999999995</v>
          </cell>
          <cell r="N1152">
            <v>97.214919999999992</v>
          </cell>
          <cell r="O1152">
            <v>98.867930000000001</v>
          </cell>
          <cell r="P1152">
            <v>103.15458999999998</v>
          </cell>
          <cell r="Q1152">
            <v>106.93778999999999</v>
          </cell>
          <cell r="R1152">
            <v>111.09882999999999</v>
          </cell>
          <cell r="S1152"/>
        </row>
        <row r="1153">
          <cell r="B1153" t="str">
            <v>Triclorocompostos totais (para tetracloroetileno, tricloroetano, tricloroetileno), pesquisa e/ou dosagem</v>
          </cell>
          <cell r="C1153">
            <v>0.1</v>
          </cell>
          <cell r="D1153" t="str">
            <v>1A</v>
          </cell>
          <cell r="E1153" t="str">
            <v>1,647</v>
          </cell>
          <cell r="F1153">
            <v>19.740500000000001</v>
          </cell>
          <cell r="G1153">
            <v>20.814</v>
          </cell>
          <cell r="H1153">
            <v>21.967490000000002</v>
          </cell>
          <cell r="I1153">
            <v>23.527790000000003</v>
          </cell>
          <cell r="J1153">
            <v>24.887510000000002</v>
          </cell>
          <cell r="K1153">
            <v>26.311050000000002</v>
          </cell>
          <cell r="L1153">
            <v>28.04805</v>
          </cell>
          <cell r="M1153">
            <v>30.809779999999996</v>
          </cell>
          <cell r="N1153">
            <v>33.623919999999998</v>
          </cell>
          <cell r="O1153">
            <v>34.195430000000002</v>
          </cell>
          <cell r="P1153">
            <v>35.698090000000001</v>
          </cell>
          <cell r="Q1153">
            <v>37.048289999999994</v>
          </cell>
          <cell r="R1153">
            <v>38.489829999999998</v>
          </cell>
          <cell r="S1153"/>
        </row>
        <row r="1154">
          <cell r="B1154" t="str">
            <v>Triglicerídeos, dosagem</v>
          </cell>
          <cell r="C1154">
            <v>0.01</v>
          </cell>
          <cell r="D1154" t="str">
            <v>1A</v>
          </cell>
          <cell r="E1154" t="str">
            <v>0,540</v>
          </cell>
          <cell r="F1154">
            <v>6.2900000000000009</v>
          </cell>
          <cell r="G1154">
            <v>6.5850000000000009</v>
          </cell>
          <cell r="H1154">
            <v>6.9518000000000004</v>
          </cell>
          <cell r="I1154">
            <v>7.4456000000000007</v>
          </cell>
          <cell r="J1154">
            <v>7.8668000000000005</v>
          </cell>
          <cell r="K1154">
            <v>8.3169000000000004</v>
          </cell>
          <cell r="L1154">
            <v>8.8658999999999999</v>
          </cell>
          <cell r="M1154">
            <v>9.7387999999999995</v>
          </cell>
          <cell r="N1154">
            <v>10.6282</v>
          </cell>
          <cell r="O1154">
            <v>10.809200000000002</v>
          </cell>
          <cell r="P1154">
            <v>11.2522</v>
          </cell>
          <cell r="Q1154">
            <v>11.612400000000001</v>
          </cell>
          <cell r="R1154">
            <v>12.064300000000001</v>
          </cell>
          <cell r="S1154">
            <v>10</v>
          </cell>
          <cell r="T1154">
            <v>12</v>
          </cell>
          <cell r="U1154">
            <v>10</v>
          </cell>
        </row>
        <row r="1155">
          <cell r="B1155" t="str">
            <v>Triiodotironina (T3), dosagem</v>
          </cell>
          <cell r="C1155">
            <v>0.01</v>
          </cell>
          <cell r="D1155" t="str">
            <v>1A</v>
          </cell>
          <cell r="E1155" t="str">
            <v>2,041</v>
          </cell>
          <cell r="F1155">
            <v>23.551499999999997</v>
          </cell>
          <cell r="G1155">
            <v>24.596999999999998</v>
          </cell>
          <cell r="H1155">
            <v>25.969469999999998</v>
          </cell>
          <cell r="I1155">
            <v>27.814169999999997</v>
          </cell>
          <cell r="J1155">
            <v>29.376129999999996</v>
          </cell>
          <cell r="K1155">
            <v>31.05705</v>
          </cell>
          <cell r="L1155">
            <v>33.107049999999994</v>
          </cell>
          <cell r="M1155">
            <v>36.366539999999993</v>
          </cell>
          <cell r="N1155">
            <v>39.687559999999998</v>
          </cell>
          <cell r="O1155">
            <v>40.363890000000005</v>
          </cell>
          <cell r="P1155">
            <v>41.977669999999996</v>
          </cell>
          <cell r="Q1155">
            <v>43.23847</v>
          </cell>
          <cell r="R1155">
            <v>44.921189999999996</v>
          </cell>
          <cell r="S1155"/>
        </row>
        <row r="1156">
          <cell r="B1156" t="str">
            <v>Trimipramina, dosagem</v>
          </cell>
          <cell r="C1156">
            <v>0.1</v>
          </cell>
          <cell r="D1156" t="str">
            <v>1A</v>
          </cell>
          <cell r="E1156" t="str">
            <v>3,267</v>
          </cell>
          <cell r="F1156">
            <v>38.370499999999993</v>
          </cell>
          <cell r="G1156">
            <v>40.253999999999998</v>
          </cell>
          <cell r="H1156">
            <v>42.492890000000003</v>
          </cell>
          <cell r="I1156">
            <v>45.511189999999999</v>
          </cell>
          <cell r="J1156">
            <v>48.102110000000003</v>
          </cell>
          <cell r="K1156">
            <v>50.854050000000001</v>
          </cell>
          <cell r="L1156">
            <v>54.211049999999993</v>
          </cell>
          <cell r="M1156">
            <v>59.548579999999994</v>
          </cell>
          <cell r="N1156">
            <v>64.987120000000004</v>
          </cell>
          <cell r="O1156">
            <v>66.093230000000005</v>
          </cell>
          <cell r="P1156">
            <v>68.859489999999994</v>
          </cell>
          <cell r="Q1156">
            <v>71.181690000000003</v>
          </cell>
          <cell r="R1156">
            <v>73.951629999999994</v>
          </cell>
          <cell r="S1156"/>
        </row>
        <row r="1157">
          <cell r="B1157" t="str">
            <v>Tripanossoma, pesquisa</v>
          </cell>
          <cell r="C1157">
            <v>0.04</v>
          </cell>
          <cell r="D1157" t="str">
            <v>1A</v>
          </cell>
          <cell r="E1157" t="str">
            <v>0,387</v>
          </cell>
          <cell r="F1157">
            <v>4.7705000000000002</v>
          </cell>
          <cell r="G1157">
            <v>5.0640000000000001</v>
          </cell>
          <cell r="H1157">
            <v>5.3432900000000005</v>
          </cell>
          <cell r="I1157">
            <v>5.7227899999999998</v>
          </cell>
          <cell r="J1157">
            <v>6.0601100000000008</v>
          </cell>
          <cell r="K1157">
            <v>6.40665</v>
          </cell>
          <cell r="L1157">
            <v>6.82965</v>
          </cell>
          <cell r="M1157">
            <v>7.5021799999999992</v>
          </cell>
          <cell r="N1157">
            <v>8.187520000000001</v>
          </cell>
          <cell r="O1157">
            <v>8.3264300000000002</v>
          </cell>
          <cell r="P1157">
            <v>8.7154899999999991</v>
          </cell>
          <cell r="Q1157">
            <v>9.0924899999999997</v>
          </cell>
          <cell r="R1157">
            <v>9.4462299999999999</v>
          </cell>
          <cell r="S1157"/>
        </row>
        <row r="1158">
          <cell r="B1158" t="str">
            <v>Tripsina imuno reativa (IRT), pesquisa e/ou dosagem</v>
          </cell>
          <cell r="C1158">
            <v>0.01</v>
          </cell>
          <cell r="D1158" t="str">
            <v>1A</v>
          </cell>
          <cell r="E1158" t="str">
            <v>1,413</v>
          </cell>
          <cell r="F1158">
            <v>16.329499999999999</v>
          </cell>
          <cell r="G1158">
            <v>17.061</v>
          </cell>
          <cell r="H1158">
            <v>18.012709999999998</v>
          </cell>
          <cell r="I1158">
            <v>19.292210000000001</v>
          </cell>
          <cell r="J1158">
            <v>20.37689</v>
          </cell>
          <cell r="K1158">
            <v>21.542850000000001</v>
          </cell>
          <cell r="L1158">
            <v>22.964849999999998</v>
          </cell>
          <cell r="M1158">
            <v>25.225819999999995</v>
          </cell>
          <cell r="N1158">
            <v>27.52948</v>
          </cell>
          <cell r="O1158">
            <v>27.998570000000004</v>
          </cell>
          <cell r="P1158">
            <v>29.122509999999998</v>
          </cell>
          <cell r="Q1158">
            <v>30.006510000000002</v>
          </cell>
          <cell r="R1158">
            <v>31.174270000000003</v>
          </cell>
          <cell r="S1158"/>
        </row>
        <row r="1159">
          <cell r="B1159" t="str">
            <v>Tripsina, dosagem</v>
          </cell>
          <cell r="C1159">
            <v>0.04</v>
          </cell>
          <cell r="D1159" t="str">
            <v>1A</v>
          </cell>
          <cell r="E1159">
            <v>4.4240000000000004</v>
          </cell>
          <cell r="F1159">
            <v>51.196000000000005</v>
          </cell>
          <cell r="G1159">
            <v>53.50800000000001</v>
          </cell>
          <cell r="H1159">
            <v>56.492080000000001</v>
          </cell>
          <cell r="I1159">
            <v>60.504880000000007</v>
          </cell>
          <cell r="J1159">
            <v>63.910320000000006</v>
          </cell>
          <cell r="K1159">
            <v>67.5672</v>
          </cell>
          <cell r="L1159">
            <v>72.027199999999993</v>
          </cell>
          <cell r="M1159">
            <v>79.118559999999988</v>
          </cell>
          <cell r="N1159">
            <v>86.34384</v>
          </cell>
          <cell r="O1159">
            <v>87.814960000000013</v>
          </cell>
          <cell r="P1159">
            <v>91.352879999999999</v>
          </cell>
          <cell r="Q1159">
            <v>94.152080000000012</v>
          </cell>
          <cell r="R1159">
            <v>97.816160000000011</v>
          </cell>
          <cell r="S1159"/>
        </row>
        <row r="1160">
          <cell r="B1160" t="str">
            <v>Tripsina, prova de (digestão da gelatina)</v>
          </cell>
          <cell r="C1160">
            <v>0.04</v>
          </cell>
          <cell r="D1160" t="str">
            <v>1A</v>
          </cell>
          <cell r="E1160" t="str">
            <v>0,423</v>
          </cell>
          <cell r="F1160">
            <v>5.1844999999999999</v>
          </cell>
          <cell r="G1160">
            <v>5.4959999999999996</v>
          </cell>
          <cell r="H1160">
            <v>5.79941</v>
          </cell>
          <cell r="I1160">
            <v>6.2113099999999992</v>
          </cell>
          <cell r="J1160">
            <v>6.57599</v>
          </cell>
          <cell r="K1160">
            <v>6.9520499999999998</v>
          </cell>
          <cell r="L1160">
            <v>7.4110499999999995</v>
          </cell>
          <cell r="M1160">
            <v>8.1408199999999979</v>
          </cell>
          <cell r="N1160">
            <v>8.8844799999999999</v>
          </cell>
          <cell r="O1160">
            <v>9.0352700000000006</v>
          </cell>
          <cell r="P1160">
            <v>9.4524099999999986</v>
          </cell>
          <cell r="Q1160">
            <v>9.8510099999999987</v>
          </cell>
          <cell r="R1160">
            <v>10.23427</v>
          </cell>
          <cell r="S1160"/>
        </row>
        <row r="1161">
          <cell r="B1161" t="str">
            <v>Tromboelastograma, pesquisa e/ou dosagem</v>
          </cell>
          <cell r="C1161">
            <v>0.1</v>
          </cell>
          <cell r="D1161" t="str">
            <v>1A</v>
          </cell>
          <cell r="E1161" t="str">
            <v>8,091</v>
          </cell>
          <cell r="F1161">
            <v>93.846499999999992</v>
          </cell>
          <cell r="G1161">
            <v>98.141999999999982</v>
          </cell>
          <cell r="H1161">
            <v>103.61296999999999</v>
          </cell>
          <cell r="I1161">
            <v>110.97286999999999</v>
          </cell>
          <cell r="J1161">
            <v>117.23002999999999</v>
          </cell>
          <cell r="K1161">
            <v>123.93764999999999</v>
          </cell>
          <cell r="L1161">
            <v>132.11865</v>
          </cell>
          <cell r="M1161">
            <v>145.12634</v>
          </cell>
          <cell r="N1161">
            <v>158.37975999999998</v>
          </cell>
          <cell r="O1161">
            <v>161.07778999999999</v>
          </cell>
          <cell r="P1161">
            <v>167.60676999999998</v>
          </cell>
          <cell r="Q1161">
            <v>172.82336999999998</v>
          </cell>
          <cell r="R1161">
            <v>179.54899</v>
          </cell>
          <cell r="S1161"/>
        </row>
        <row r="1162">
          <cell r="B1162" t="str">
            <v>Troponina, dosagem</v>
          </cell>
          <cell r="C1162">
            <v>0.1</v>
          </cell>
          <cell r="D1162" t="str">
            <v>1A</v>
          </cell>
          <cell r="E1162" t="str">
            <v>3,267</v>
          </cell>
          <cell r="F1162">
            <v>38.370499999999993</v>
          </cell>
          <cell r="G1162">
            <v>40.253999999999998</v>
          </cell>
          <cell r="H1162">
            <v>42.492890000000003</v>
          </cell>
          <cell r="I1162">
            <v>45.511189999999999</v>
          </cell>
          <cell r="J1162">
            <v>48.102110000000003</v>
          </cell>
          <cell r="K1162">
            <v>50.854050000000001</v>
          </cell>
          <cell r="L1162">
            <v>54.211049999999993</v>
          </cell>
          <cell r="M1162">
            <v>59.548579999999994</v>
          </cell>
          <cell r="N1162">
            <v>64.987120000000004</v>
          </cell>
          <cell r="O1162">
            <v>66.093230000000005</v>
          </cell>
          <cell r="P1162">
            <v>68.859489999999994</v>
          </cell>
          <cell r="Q1162">
            <v>71.181690000000003</v>
          </cell>
          <cell r="R1162">
            <v>73.951629999999994</v>
          </cell>
          <cell r="S1162"/>
        </row>
        <row r="1163">
          <cell r="B1163" t="str">
            <v>Tubagem duodenal</v>
          </cell>
          <cell r="C1163">
            <v>0.01</v>
          </cell>
          <cell r="D1163" t="str">
            <v>1A</v>
          </cell>
          <cell r="E1163" t="str">
            <v>1,514</v>
          </cell>
          <cell r="F1163">
            <v>17.491</v>
          </cell>
          <cell r="G1163">
            <v>18.273</v>
          </cell>
          <cell r="H1163">
            <v>19.292379999999998</v>
          </cell>
          <cell r="I1163">
            <v>20.662779999999998</v>
          </cell>
          <cell r="J1163">
            <v>21.82422</v>
          </cell>
          <cell r="K1163">
            <v>23.073</v>
          </cell>
          <cell r="L1163">
            <v>24.595999999999997</v>
          </cell>
          <cell r="M1163">
            <v>27.017559999999996</v>
          </cell>
          <cell r="N1163">
            <v>29.484839999999998</v>
          </cell>
          <cell r="O1163">
            <v>29.987260000000003</v>
          </cell>
          <cell r="P1163">
            <v>31.189979999999998</v>
          </cell>
          <cell r="Q1163">
            <v>32.13458</v>
          </cell>
          <cell r="R1163">
            <v>33.385159999999999</v>
          </cell>
          <cell r="S1163"/>
        </row>
        <row r="1164">
          <cell r="B1164" t="str">
            <v>Unidade de concentrado de granulócitos</v>
          </cell>
          <cell r="C1164">
            <v>1</v>
          </cell>
          <cell r="D1164" t="str">
            <v>2A</v>
          </cell>
          <cell r="E1164" t="str">
            <v>86,690</v>
          </cell>
          <cell r="F1164">
            <v>1028.9349999999999</v>
          </cell>
          <cell r="G1164">
            <v>1082.28</v>
          </cell>
          <cell r="H1164">
            <v>1142.3623</v>
          </cell>
          <cell r="I1164">
            <v>1223.4932999999999</v>
          </cell>
          <cell r="J1164">
            <v>1293.7176999999999</v>
          </cell>
          <cell r="K1164">
            <v>1367.7335</v>
          </cell>
          <cell r="L1164">
            <v>1458.0034999999998</v>
          </cell>
          <cell r="M1164">
            <v>1601.5805999999998</v>
          </cell>
          <cell r="N1164">
            <v>1747.8483999999999</v>
          </cell>
          <cell r="O1164">
            <v>1777.5861000000002</v>
          </cell>
          <cell r="P1164">
            <v>1853.9242999999997</v>
          </cell>
          <cell r="Q1164">
            <v>1943.7383</v>
          </cell>
          <cell r="R1164">
            <v>2040.5441000000001</v>
          </cell>
          <cell r="S1164"/>
        </row>
        <row r="1165">
          <cell r="B1165" t="str">
            <v>Unidade de concentrado de hemácias</v>
          </cell>
          <cell r="C1165">
            <v>1</v>
          </cell>
          <cell r="D1165" t="str">
            <v>1A</v>
          </cell>
          <cell r="E1165">
            <v>6.3</v>
          </cell>
          <cell r="F1165">
            <v>80.45</v>
          </cell>
          <cell r="G1165">
            <v>86.1</v>
          </cell>
          <cell r="H1165">
            <v>90.820999999999998</v>
          </cell>
          <cell r="I1165">
            <v>97.271000000000001</v>
          </cell>
          <cell r="J1165">
            <v>103.139</v>
          </cell>
          <cell r="K1165">
            <v>109.035</v>
          </cell>
          <cell r="L1165">
            <v>116.23499999999999</v>
          </cell>
          <cell r="M1165">
            <v>127.68199999999999</v>
          </cell>
          <cell r="N1165">
            <v>139.34799999999998</v>
          </cell>
          <cell r="O1165">
            <v>141.70700000000002</v>
          </cell>
          <cell r="P1165">
            <v>148.80099999999999</v>
          </cell>
          <cell r="Q1165">
            <v>156.20099999999999</v>
          </cell>
          <cell r="R1165">
            <v>162.27700000000002</v>
          </cell>
          <cell r="S1165"/>
        </row>
        <row r="1166">
          <cell r="B1166" t="str">
            <v>Unidade de concentrado de hemácias lavadas</v>
          </cell>
          <cell r="C1166">
            <v>1</v>
          </cell>
          <cell r="D1166" t="str">
            <v>1A</v>
          </cell>
          <cell r="E1166">
            <v>8.19</v>
          </cell>
          <cell r="F1166">
            <v>102.18499999999999</v>
          </cell>
          <cell r="G1166">
            <v>108.78</v>
          </cell>
          <cell r="H1166">
            <v>114.76729999999999</v>
          </cell>
          <cell r="I1166">
            <v>122.9183</v>
          </cell>
          <cell r="J1166">
            <v>130.22269999999997</v>
          </cell>
          <cell r="K1166">
            <v>137.66849999999999</v>
          </cell>
          <cell r="L1166">
            <v>146.7585</v>
          </cell>
          <cell r="M1166">
            <v>161.21059999999997</v>
          </cell>
          <cell r="N1166">
            <v>175.93839999999997</v>
          </cell>
          <cell r="O1166">
            <v>178.9211</v>
          </cell>
          <cell r="P1166">
            <v>187.48929999999999</v>
          </cell>
          <cell r="Q1166">
            <v>196.02330000000001</v>
          </cell>
          <cell r="R1166">
            <v>203.6491</v>
          </cell>
          <cell r="S1166"/>
        </row>
        <row r="1167">
          <cell r="B1167" t="str">
            <v>Unidade de concentrado de plaquetas por aférese</v>
          </cell>
          <cell r="C1167">
            <v>1</v>
          </cell>
          <cell r="D1167" t="str">
            <v>1A</v>
          </cell>
          <cell r="E1167">
            <v>6.3</v>
          </cell>
          <cell r="F1167">
            <v>80.45</v>
          </cell>
          <cell r="G1167">
            <v>86.1</v>
          </cell>
          <cell r="H1167">
            <v>90.820999999999998</v>
          </cell>
          <cell r="I1167">
            <v>97.271000000000001</v>
          </cell>
          <cell r="J1167">
            <v>103.139</v>
          </cell>
          <cell r="K1167">
            <v>109.035</v>
          </cell>
          <cell r="L1167">
            <v>116.23499999999999</v>
          </cell>
          <cell r="M1167">
            <v>127.68199999999999</v>
          </cell>
          <cell r="N1167">
            <v>139.34799999999998</v>
          </cell>
          <cell r="O1167">
            <v>141.70700000000002</v>
          </cell>
          <cell r="P1167">
            <v>148.80099999999999</v>
          </cell>
          <cell r="Q1167">
            <v>156.20099999999999</v>
          </cell>
          <cell r="R1167">
            <v>162.27700000000002</v>
          </cell>
          <cell r="S1167"/>
        </row>
        <row r="1168">
          <cell r="B1168" t="str">
            <v>Unidade de concentrado de plaquetas randômicas</v>
          </cell>
          <cell r="C1168">
            <v>1</v>
          </cell>
          <cell r="D1168" t="str">
            <v>1A</v>
          </cell>
          <cell r="E1168">
            <v>6.3</v>
          </cell>
          <cell r="F1168">
            <v>80.45</v>
          </cell>
          <cell r="G1168">
            <v>86.1</v>
          </cell>
          <cell r="H1168">
            <v>90.820999999999998</v>
          </cell>
          <cell r="I1168">
            <v>97.271000000000001</v>
          </cell>
          <cell r="J1168">
            <v>103.139</v>
          </cell>
          <cell r="K1168">
            <v>109.035</v>
          </cell>
          <cell r="L1168">
            <v>116.23499999999999</v>
          </cell>
          <cell r="M1168">
            <v>127.68199999999999</v>
          </cell>
          <cell r="N1168">
            <v>139.34799999999998</v>
          </cell>
          <cell r="O1168">
            <v>141.70700000000002</v>
          </cell>
          <cell r="P1168">
            <v>148.80099999999999</v>
          </cell>
          <cell r="Q1168">
            <v>156.20099999999999</v>
          </cell>
          <cell r="R1168">
            <v>162.27700000000002</v>
          </cell>
          <cell r="S1168"/>
        </row>
        <row r="1169">
          <cell r="B1169" t="str">
            <v>Unidade de crioprecipitado de fator anti-hemofílico</v>
          </cell>
          <cell r="C1169">
            <v>1</v>
          </cell>
          <cell r="D1169" t="str">
            <v>1A</v>
          </cell>
          <cell r="E1169">
            <v>6.3</v>
          </cell>
          <cell r="F1169">
            <v>80.45</v>
          </cell>
          <cell r="G1169">
            <v>86.1</v>
          </cell>
          <cell r="H1169">
            <v>90.820999999999998</v>
          </cell>
          <cell r="I1169">
            <v>97.271000000000001</v>
          </cell>
          <cell r="J1169">
            <v>103.139</v>
          </cell>
          <cell r="K1169">
            <v>109.035</v>
          </cell>
          <cell r="L1169">
            <v>116.23499999999999</v>
          </cell>
          <cell r="M1169">
            <v>127.68199999999999</v>
          </cell>
          <cell r="N1169">
            <v>139.34799999999998</v>
          </cell>
          <cell r="O1169">
            <v>141.70700000000002</v>
          </cell>
          <cell r="P1169">
            <v>148.80099999999999</v>
          </cell>
          <cell r="Q1169">
            <v>156.20099999999999</v>
          </cell>
          <cell r="R1169">
            <v>162.27700000000002</v>
          </cell>
          <cell r="S1169"/>
        </row>
        <row r="1170">
          <cell r="B1170" t="str">
            <v>Unidade de plasma</v>
          </cell>
          <cell r="C1170">
            <v>1</v>
          </cell>
          <cell r="D1170" t="str">
            <v>1A</v>
          </cell>
          <cell r="E1170">
            <v>6.3</v>
          </cell>
          <cell r="F1170">
            <v>80.45</v>
          </cell>
          <cell r="G1170">
            <v>86.1</v>
          </cell>
          <cell r="H1170">
            <v>90.820999999999998</v>
          </cell>
          <cell r="I1170">
            <v>97.271000000000001</v>
          </cell>
          <cell r="J1170">
            <v>103.139</v>
          </cell>
          <cell r="K1170">
            <v>109.035</v>
          </cell>
          <cell r="L1170">
            <v>116.23499999999999</v>
          </cell>
          <cell r="M1170">
            <v>127.68199999999999</v>
          </cell>
          <cell r="N1170">
            <v>139.34799999999998</v>
          </cell>
          <cell r="O1170">
            <v>141.70700000000002</v>
          </cell>
          <cell r="P1170">
            <v>148.80099999999999</v>
          </cell>
          <cell r="Q1170">
            <v>156.20099999999999</v>
          </cell>
          <cell r="R1170">
            <v>162.27700000000002</v>
          </cell>
          <cell r="S1170"/>
        </row>
        <row r="1171">
          <cell r="B1171" t="str">
            <v>Urease, teste rápido para helicobacter pylori</v>
          </cell>
          <cell r="C1171">
            <v>0.04</v>
          </cell>
          <cell r="D1171" t="str">
            <v>1A</v>
          </cell>
          <cell r="E1171" t="str">
            <v>0,693</v>
          </cell>
          <cell r="F1171">
            <v>8.2894999999999985</v>
          </cell>
          <cell r="G1171">
            <v>8.7359999999999989</v>
          </cell>
          <cell r="H1171">
            <v>9.2203099999999996</v>
          </cell>
          <cell r="I1171">
            <v>9.8752099999999992</v>
          </cell>
          <cell r="J1171">
            <v>10.445089999999999</v>
          </cell>
          <cell r="K1171">
            <v>11.042549999999999</v>
          </cell>
          <cell r="L1171">
            <v>11.771549999999998</v>
          </cell>
          <cell r="M1171">
            <v>12.930619999999998</v>
          </cell>
          <cell r="N1171">
            <v>14.111679999999998</v>
          </cell>
          <cell r="O1171">
            <v>14.351570000000001</v>
          </cell>
          <cell r="P1171">
            <v>14.979309999999998</v>
          </cell>
          <cell r="Q1171">
            <v>15.539909999999999</v>
          </cell>
          <cell r="R1171">
            <v>16.144570000000002</v>
          </cell>
          <cell r="S1171"/>
        </row>
        <row r="1172">
          <cell r="B1172" t="str">
            <v>Uréia, dosagem</v>
          </cell>
          <cell r="C1172">
            <v>0.01</v>
          </cell>
          <cell r="D1172" t="str">
            <v>1A</v>
          </cell>
          <cell r="E1172" t="str">
            <v>0,387</v>
          </cell>
          <cell r="F1172">
            <v>4.5305</v>
          </cell>
          <cell r="G1172">
            <v>4.7490000000000006</v>
          </cell>
          <cell r="H1172">
            <v>5.0132900000000005</v>
          </cell>
          <cell r="I1172">
            <v>5.3693900000000001</v>
          </cell>
          <cell r="J1172">
            <v>5.6743100000000002</v>
          </cell>
          <cell r="K1172">
            <v>5.9989500000000007</v>
          </cell>
          <cell r="L1172">
            <v>6.3949499999999997</v>
          </cell>
          <cell r="M1172">
            <v>7.0245799999999994</v>
          </cell>
          <cell r="N1172">
            <v>7.6661200000000003</v>
          </cell>
          <cell r="O1172">
            <v>7.7966300000000004</v>
          </cell>
          <cell r="P1172">
            <v>8.1202899999999989</v>
          </cell>
          <cell r="Q1172">
            <v>8.3886900000000004</v>
          </cell>
          <cell r="R1172">
            <v>8.7151300000000003</v>
          </cell>
          <cell r="S1172">
            <v>10</v>
          </cell>
          <cell r="T1172">
            <v>11</v>
          </cell>
          <cell r="U1172">
            <v>7</v>
          </cell>
        </row>
        <row r="1173">
          <cell r="B1173" t="str">
            <v>Urobilinogênio, dosagem</v>
          </cell>
          <cell r="C1173">
            <v>0.01</v>
          </cell>
          <cell r="D1173" t="str">
            <v>1A</v>
          </cell>
          <cell r="E1173" t="str">
            <v>0,387</v>
          </cell>
          <cell r="F1173">
            <v>4.5305</v>
          </cell>
          <cell r="G1173">
            <v>4.7490000000000006</v>
          </cell>
          <cell r="H1173">
            <v>5.0132900000000005</v>
          </cell>
          <cell r="I1173">
            <v>5.3693900000000001</v>
          </cell>
          <cell r="J1173">
            <v>5.6743100000000002</v>
          </cell>
          <cell r="K1173">
            <v>5.9989500000000007</v>
          </cell>
          <cell r="L1173">
            <v>6.3949499999999997</v>
          </cell>
          <cell r="M1173">
            <v>7.0245799999999994</v>
          </cell>
          <cell r="N1173">
            <v>7.6661200000000003</v>
          </cell>
          <cell r="O1173">
            <v>7.7966300000000004</v>
          </cell>
          <cell r="P1173">
            <v>8.1202899999999989</v>
          </cell>
          <cell r="Q1173">
            <v>8.3886900000000004</v>
          </cell>
          <cell r="R1173">
            <v>8.7151300000000003</v>
          </cell>
          <cell r="S1173"/>
        </row>
        <row r="1174">
          <cell r="B1174" t="str">
            <v>Uroporfirinas, dosagem na urina</v>
          </cell>
          <cell r="C1174">
            <v>0.01</v>
          </cell>
          <cell r="D1174" t="str">
            <v>1A</v>
          </cell>
          <cell r="E1174" t="str">
            <v>0,450</v>
          </cell>
          <cell r="F1174">
            <v>5.2549999999999999</v>
          </cell>
          <cell r="G1174">
            <v>5.5050000000000008</v>
          </cell>
          <cell r="H1174">
            <v>5.8115000000000006</v>
          </cell>
          <cell r="I1174">
            <v>6.2243000000000004</v>
          </cell>
          <cell r="J1174">
            <v>6.5770999999999997</v>
          </cell>
          <cell r="K1174">
            <v>6.9534000000000002</v>
          </cell>
          <cell r="L1174">
            <v>7.412399999999999</v>
          </cell>
          <cell r="M1174">
            <v>8.142199999999999</v>
          </cell>
          <cell r="N1174">
            <v>8.8857999999999997</v>
          </cell>
          <cell r="O1174">
            <v>9.0371000000000006</v>
          </cell>
          <cell r="P1174">
            <v>9.4098999999999986</v>
          </cell>
          <cell r="Q1174">
            <v>9.7161000000000008</v>
          </cell>
          <cell r="R1174">
            <v>10.094200000000001</v>
          </cell>
          <cell r="S1174"/>
        </row>
        <row r="1175">
          <cell r="B1175" t="str">
            <v>Vacina autógena</v>
          </cell>
          <cell r="C1175">
            <v>0.25</v>
          </cell>
          <cell r="D1175" t="str">
            <v>1A</v>
          </cell>
          <cell r="E1175" t="str">
            <v>3,897</v>
          </cell>
          <cell r="F1175">
            <v>46.8155</v>
          </cell>
          <cell r="G1175">
            <v>49.388999999999996</v>
          </cell>
          <cell r="H1175">
            <v>52.124989999999997</v>
          </cell>
          <cell r="I1175">
            <v>55.827289999999998</v>
          </cell>
          <cell r="J1175">
            <v>59.059010000000001</v>
          </cell>
          <cell r="K1175">
            <v>62.437049999999999</v>
          </cell>
          <cell r="L1175">
            <v>66.559049999999985</v>
          </cell>
          <cell r="M1175">
            <v>73.112780000000001</v>
          </cell>
          <cell r="N1175">
            <v>79.790919999999986</v>
          </cell>
          <cell r="O1175">
            <v>81.146930000000012</v>
          </cell>
          <cell r="P1175">
            <v>84.731589999999983</v>
          </cell>
          <cell r="Q1175">
            <v>87.974789999999999</v>
          </cell>
          <cell r="R1175">
            <v>91.397829999999999</v>
          </cell>
          <cell r="S1175"/>
        </row>
        <row r="1176">
          <cell r="B1176" t="str">
            <v>Validação pré-natal ou pós-natal de alteração cromossômica submicroscópica detectada no Rastreamento genômico, por FISH ou qPCR ou outra técnica, por locus, por amostra</v>
          </cell>
          <cell r="C1176">
            <v>1</v>
          </cell>
          <cell r="D1176" t="str">
            <v>3B</v>
          </cell>
          <cell r="E1176" t="str">
            <v>141,000</v>
          </cell>
          <cell r="F1176">
            <v>1709.5</v>
          </cell>
          <cell r="G1176">
            <v>1809</v>
          </cell>
          <cell r="H1176">
            <v>1910.47</v>
          </cell>
          <cell r="I1176">
            <v>2046.14</v>
          </cell>
          <cell r="J1176">
            <v>2160.67</v>
          </cell>
          <cell r="K1176">
            <v>2284.2600000000002</v>
          </cell>
          <cell r="L1176">
            <v>2435.0199999999995</v>
          </cell>
          <cell r="M1176">
            <v>2674.8399999999997</v>
          </cell>
          <cell r="N1176">
            <v>2919.1299999999997</v>
          </cell>
          <cell r="O1176">
            <v>2968.8</v>
          </cell>
          <cell r="P1176">
            <v>3148.37</v>
          </cell>
          <cell r="Q1176">
            <v>3368.35</v>
          </cell>
          <cell r="R1176">
            <v>3658.4400000000005</v>
          </cell>
          <cell r="S1176"/>
        </row>
        <row r="1177">
          <cell r="B1177" t="str">
            <v>Vancomicina, dosagem</v>
          </cell>
          <cell r="C1177">
            <v>0.1</v>
          </cell>
          <cell r="D1177" t="str">
            <v>1A</v>
          </cell>
          <cell r="E1177">
            <v>10.561</v>
          </cell>
          <cell r="F1177">
            <v>122.25149999999999</v>
          </cell>
          <cell r="G1177">
            <v>127.782</v>
          </cell>
          <cell r="H1177">
            <v>134.90787</v>
          </cell>
          <cell r="I1177">
            <v>144.49077</v>
          </cell>
          <cell r="J1177">
            <v>152.62513000000001</v>
          </cell>
          <cell r="K1177">
            <v>161.35815000000002</v>
          </cell>
          <cell r="L1177">
            <v>172.00915000000001</v>
          </cell>
          <cell r="M1177">
            <v>188.94414</v>
          </cell>
          <cell r="N1177">
            <v>206.19896</v>
          </cell>
          <cell r="O1177">
            <v>209.71209000000002</v>
          </cell>
          <cell r="P1177">
            <v>218.16766999999999</v>
          </cell>
          <cell r="Q1177">
            <v>224.86627000000001</v>
          </cell>
          <cell r="R1177">
            <v>233.61729000000003</v>
          </cell>
          <cell r="S1177"/>
        </row>
        <row r="1178">
          <cell r="B1178" t="str">
            <v>Varicela, IgG, dosagem</v>
          </cell>
          <cell r="C1178">
            <v>0.1</v>
          </cell>
          <cell r="D1178" t="str">
            <v>1A</v>
          </cell>
          <cell r="E1178" t="str">
            <v>4,797</v>
          </cell>
          <cell r="F1178">
            <v>55.965499999999992</v>
          </cell>
          <cell r="G1178">
            <v>58.61399999999999</v>
          </cell>
          <cell r="H1178">
            <v>61.877989999999997</v>
          </cell>
          <cell r="I1178">
            <v>66.273289999999989</v>
          </cell>
          <cell r="J1178">
            <v>70.027010000000004</v>
          </cell>
          <cell r="K1178">
            <v>74.033549999999991</v>
          </cell>
          <cell r="L1178">
            <v>78.920549999999992</v>
          </cell>
          <cell r="M1178">
            <v>86.69077999999999</v>
          </cell>
          <cell r="N1178">
            <v>94.607919999999993</v>
          </cell>
          <cell r="O1178">
            <v>96.21893</v>
          </cell>
          <cell r="P1178">
            <v>100.17858999999999</v>
          </cell>
          <cell r="Q1178">
            <v>103.41879</v>
          </cell>
          <cell r="R1178">
            <v>107.44332999999999</v>
          </cell>
          <cell r="S1178"/>
        </row>
        <row r="1179">
          <cell r="B1179" t="str">
            <v>Varicela, IgM, dosagem</v>
          </cell>
          <cell r="C1179">
            <v>0.1</v>
          </cell>
          <cell r="D1179" t="str">
            <v>1A</v>
          </cell>
          <cell r="E1179" t="str">
            <v>5,094</v>
          </cell>
          <cell r="F1179">
            <v>59.381</v>
          </cell>
          <cell r="G1179">
            <v>62.177999999999997</v>
          </cell>
          <cell r="H1179">
            <v>65.640979999999999</v>
          </cell>
          <cell r="I1179">
            <v>70.303579999999997</v>
          </cell>
          <cell r="J1179">
            <v>74.283020000000008</v>
          </cell>
          <cell r="K1179">
            <v>78.533100000000005</v>
          </cell>
          <cell r="L1179">
            <v>83.717100000000002</v>
          </cell>
          <cell r="M1179">
            <v>91.959559999999996</v>
          </cell>
          <cell r="N1179">
            <v>100.35784</v>
          </cell>
          <cell r="O1179">
            <v>102.06686000000002</v>
          </cell>
          <cell r="P1179">
            <v>106.25818</v>
          </cell>
          <cell r="Q1179">
            <v>109.67658000000002</v>
          </cell>
          <cell r="R1179">
            <v>113.94466000000001</v>
          </cell>
          <cell r="S1179"/>
        </row>
        <row r="1180">
          <cell r="B1180" t="str">
            <v>Vasopressina (ADH), dosagem</v>
          </cell>
          <cell r="C1180">
            <v>0.1</v>
          </cell>
          <cell r="D1180" t="str">
            <v>1A</v>
          </cell>
          <cell r="E1180" t="str">
            <v>4,000</v>
          </cell>
          <cell r="F1180">
            <v>46.8</v>
          </cell>
          <cell r="G1180">
            <v>49.05</v>
          </cell>
          <cell r="H1180">
            <v>51.78</v>
          </cell>
          <cell r="I1180">
            <v>55.457999999999998</v>
          </cell>
          <cell r="J1180">
            <v>58.606000000000002</v>
          </cell>
          <cell r="K1180">
            <v>61.959000000000003</v>
          </cell>
          <cell r="L1180">
            <v>66.048999999999992</v>
          </cell>
          <cell r="M1180">
            <v>72.551999999999992</v>
          </cell>
          <cell r="N1180">
            <v>79.177999999999997</v>
          </cell>
          <cell r="O1180">
            <v>80.52600000000001</v>
          </cell>
          <cell r="P1180">
            <v>83.86399999999999</v>
          </cell>
          <cell r="Q1180">
            <v>86.626000000000005</v>
          </cell>
          <cell r="R1180">
            <v>89.997</v>
          </cell>
          <cell r="S1180"/>
        </row>
        <row r="1181">
          <cell r="B1181" t="str">
            <v>Viabilidade celular da medula óssea por citometria de fluxo após o descongelamento</v>
          </cell>
          <cell r="C1181">
            <v>1</v>
          </cell>
          <cell r="D1181" t="str">
            <v>1B</v>
          </cell>
          <cell r="E1181" t="str">
            <v>15,000</v>
          </cell>
          <cell r="F1181">
            <v>188.5</v>
          </cell>
          <cell r="G1181">
            <v>201</v>
          </cell>
          <cell r="H1181">
            <v>212.05</v>
          </cell>
          <cell r="I1181">
            <v>227.11</v>
          </cell>
          <cell r="J1181">
            <v>240.67</v>
          </cell>
          <cell r="K1181">
            <v>254.43</v>
          </cell>
          <cell r="L1181">
            <v>271.21999999999997</v>
          </cell>
          <cell r="M1181">
            <v>297.93999999999994</v>
          </cell>
          <cell r="N1181">
            <v>325.14999999999998</v>
          </cell>
          <cell r="O1181">
            <v>330.67</v>
          </cell>
          <cell r="P1181">
            <v>346.72999999999996</v>
          </cell>
          <cell r="Q1181">
            <v>366.69</v>
          </cell>
          <cell r="R1181">
            <v>395.67</v>
          </cell>
          <cell r="S1181"/>
        </row>
        <row r="1182">
          <cell r="B1182" t="str">
            <v>Viabilidade celular das células tronco periféricas por citometria de fluxo após o descongelamento</v>
          </cell>
          <cell r="C1182">
            <v>1</v>
          </cell>
          <cell r="D1182" t="str">
            <v>1B</v>
          </cell>
          <cell r="E1182" t="str">
            <v>15,000</v>
          </cell>
          <cell r="F1182">
            <v>188.5</v>
          </cell>
          <cell r="G1182">
            <v>201</v>
          </cell>
          <cell r="H1182">
            <v>212.05</v>
          </cell>
          <cell r="I1182">
            <v>227.11</v>
          </cell>
          <cell r="J1182">
            <v>240.67</v>
          </cell>
          <cell r="K1182">
            <v>254.43</v>
          </cell>
          <cell r="L1182">
            <v>271.21999999999997</v>
          </cell>
          <cell r="M1182">
            <v>297.93999999999994</v>
          </cell>
          <cell r="N1182">
            <v>325.14999999999998</v>
          </cell>
          <cell r="O1182">
            <v>330.67</v>
          </cell>
          <cell r="P1182">
            <v>346.72999999999996</v>
          </cell>
          <cell r="Q1182">
            <v>366.69</v>
          </cell>
          <cell r="R1182">
            <v>395.67</v>
          </cell>
          <cell r="S1182"/>
        </row>
        <row r="1183">
          <cell r="B1183" t="str">
            <v>Viabilidade celular dos linfócitos periféricos por citometria de fluxo para tratamento das recidivas pós-Transplante de Células-Tronco Hematopoéticas (TCTH) alogênico</v>
          </cell>
          <cell r="C1183">
            <v>1</v>
          </cell>
          <cell r="D1183" t="str">
            <v>1B</v>
          </cell>
          <cell r="E1183" t="str">
            <v>15,000</v>
          </cell>
          <cell r="F1183">
            <v>188.5</v>
          </cell>
          <cell r="G1183">
            <v>201</v>
          </cell>
          <cell r="H1183">
            <v>212.05</v>
          </cell>
          <cell r="I1183">
            <v>227.11</v>
          </cell>
          <cell r="J1183">
            <v>240.67</v>
          </cell>
          <cell r="K1183">
            <v>254.43</v>
          </cell>
          <cell r="L1183">
            <v>271.21999999999997</v>
          </cell>
          <cell r="M1183">
            <v>297.93999999999994</v>
          </cell>
          <cell r="N1183">
            <v>325.14999999999998</v>
          </cell>
          <cell r="O1183">
            <v>330.67</v>
          </cell>
          <cell r="P1183">
            <v>346.72999999999996</v>
          </cell>
          <cell r="Q1183">
            <v>366.69</v>
          </cell>
          <cell r="R1183">
            <v>395.67</v>
          </cell>
          <cell r="S1183"/>
        </row>
        <row r="1184">
          <cell r="B1184" t="str">
            <v>Vigabatrina, dosagem</v>
          </cell>
          <cell r="C1184">
            <v>0.1</v>
          </cell>
          <cell r="D1184" t="str">
            <v>1A</v>
          </cell>
          <cell r="E1184">
            <v>7.7169999999999996</v>
          </cell>
          <cell r="F1184">
            <v>89.54549999999999</v>
          </cell>
          <cell r="G1184">
            <v>93.653999999999996</v>
          </cell>
          <cell r="H1184">
            <v>98.874389999999991</v>
          </cell>
          <cell r="I1184">
            <v>105.89769</v>
          </cell>
          <cell r="J1184">
            <v>111.87061</v>
          </cell>
          <cell r="K1184">
            <v>118.27154999999999</v>
          </cell>
          <cell r="L1184">
            <v>126.07854999999998</v>
          </cell>
          <cell r="M1184">
            <v>138.49158</v>
          </cell>
          <cell r="N1184">
            <v>151.13911999999999</v>
          </cell>
          <cell r="O1184">
            <v>153.71373</v>
          </cell>
          <cell r="P1184">
            <v>159.95098999999999</v>
          </cell>
          <cell r="Q1184">
            <v>164.94318999999999</v>
          </cell>
          <cell r="R1184">
            <v>171.36213000000001</v>
          </cell>
          <cell r="S1184"/>
        </row>
        <row r="1185">
          <cell r="B1185" t="str">
            <v>Vírus sincicial respiratório - Elisa - IgG, pesquisa e/ou dosagem</v>
          </cell>
          <cell r="C1185">
            <v>0.1</v>
          </cell>
          <cell r="D1185" t="str">
            <v>1A</v>
          </cell>
          <cell r="E1185" t="str">
            <v>4,050</v>
          </cell>
          <cell r="F1185">
            <v>47.374999999999993</v>
          </cell>
          <cell r="G1185">
            <v>49.649999999999991</v>
          </cell>
          <cell r="H1185">
            <v>52.413499999999999</v>
          </cell>
          <cell r="I1185">
            <v>56.136499999999998</v>
          </cell>
          <cell r="J1185">
            <v>59.322499999999998</v>
          </cell>
          <cell r="K1185">
            <v>62.716500000000003</v>
          </cell>
          <cell r="L1185">
            <v>66.856499999999983</v>
          </cell>
          <cell r="M1185">
            <v>73.438999999999993</v>
          </cell>
          <cell r="N1185">
            <v>80.146000000000001</v>
          </cell>
          <cell r="O1185">
            <v>81.510500000000008</v>
          </cell>
          <cell r="P1185">
            <v>84.887499999999989</v>
          </cell>
          <cell r="Q1185">
            <v>87.679500000000004</v>
          </cell>
          <cell r="R1185">
            <v>91.091499999999996</v>
          </cell>
          <cell r="S1185"/>
        </row>
        <row r="1186">
          <cell r="B1186" t="str">
            <v>Vírus sincicial respiratório - pesquisa direta</v>
          </cell>
          <cell r="C1186">
            <v>0.1</v>
          </cell>
          <cell r="D1186" t="str">
            <v>1A</v>
          </cell>
          <cell r="E1186" t="str">
            <v>4,050</v>
          </cell>
          <cell r="F1186">
            <v>47.374999999999993</v>
          </cell>
          <cell r="G1186">
            <v>49.649999999999991</v>
          </cell>
          <cell r="H1186">
            <v>52.413499999999999</v>
          </cell>
          <cell r="I1186">
            <v>56.136499999999998</v>
          </cell>
          <cell r="J1186">
            <v>59.322499999999998</v>
          </cell>
          <cell r="K1186">
            <v>62.716500000000003</v>
          </cell>
          <cell r="L1186">
            <v>66.856499999999983</v>
          </cell>
          <cell r="M1186">
            <v>73.438999999999993</v>
          </cell>
          <cell r="N1186">
            <v>80.146000000000001</v>
          </cell>
          <cell r="O1186">
            <v>81.510500000000008</v>
          </cell>
          <cell r="P1186">
            <v>84.887499999999989</v>
          </cell>
          <cell r="Q1186">
            <v>87.679500000000004</v>
          </cell>
          <cell r="R1186">
            <v>91.091499999999996</v>
          </cell>
          <cell r="S1186"/>
        </row>
        <row r="1187">
          <cell r="B1187" t="str">
            <v>Vírus Zika - IgG</v>
          </cell>
          <cell r="C1187">
            <v>0.1</v>
          </cell>
          <cell r="D1187" t="str">
            <v>1A</v>
          </cell>
          <cell r="E1187">
            <v>18.785</v>
          </cell>
          <cell r="F1187">
            <v>216.82750000000001</v>
          </cell>
          <cell r="G1187">
            <v>226.47000000000003</v>
          </cell>
          <cell r="H1187">
            <v>239.10595000000001</v>
          </cell>
          <cell r="I1187">
            <v>256.09045000000003</v>
          </cell>
          <cell r="J1187">
            <v>270.47505000000001</v>
          </cell>
          <cell r="K1187">
            <v>285.95175</v>
          </cell>
          <cell r="L1187">
            <v>304.82675</v>
          </cell>
          <cell r="M1187">
            <v>334.83789999999993</v>
          </cell>
          <cell r="N1187">
            <v>365.41559999999998</v>
          </cell>
          <cell r="O1187">
            <v>371.64265000000006</v>
          </cell>
          <cell r="P1187">
            <v>386.51294999999999</v>
          </cell>
          <cell r="Q1187">
            <v>398.14595000000003</v>
          </cell>
          <cell r="R1187">
            <v>413.64065000000005</v>
          </cell>
          <cell r="S1187"/>
        </row>
        <row r="1188">
          <cell r="B1188" t="str">
            <v>Vírus Zika - IgM</v>
          </cell>
          <cell r="C1188">
            <v>0.1</v>
          </cell>
          <cell r="D1188" t="str">
            <v>1A</v>
          </cell>
          <cell r="E1188">
            <v>18.785</v>
          </cell>
          <cell r="F1188">
            <v>216.82750000000001</v>
          </cell>
          <cell r="G1188">
            <v>226.47000000000003</v>
          </cell>
          <cell r="H1188">
            <v>239.10595000000001</v>
          </cell>
          <cell r="I1188">
            <v>256.09045000000003</v>
          </cell>
          <cell r="J1188">
            <v>270.47505000000001</v>
          </cell>
          <cell r="K1188">
            <v>285.95175</v>
          </cell>
          <cell r="L1188">
            <v>304.82675</v>
          </cell>
          <cell r="M1188">
            <v>334.83789999999993</v>
          </cell>
          <cell r="N1188">
            <v>365.41559999999998</v>
          </cell>
          <cell r="O1188">
            <v>371.64265000000006</v>
          </cell>
          <cell r="P1188">
            <v>386.51294999999999</v>
          </cell>
          <cell r="Q1188">
            <v>398.14595000000003</v>
          </cell>
          <cell r="R1188">
            <v>413.64065000000005</v>
          </cell>
          <cell r="S1188"/>
        </row>
        <row r="1189">
          <cell r="B1189" t="str">
            <v>Vírus Zika por PCR</v>
          </cell>
          <cell r="C1189">
            <v>0.1</v>
          </cell>
          <cell r="D1189" t="str">
            <v>1A</v>
          </cell>
          <cell r="E1189">
            <v>37.881999999999998</v>
          </cell>
          <cell r="F1189">
            <v>436.44299999999998</v>
          </cell>
          <cell r="G1189">
            <v>455.63399999999996</v>
          </cell>
          <cell r="H1189">
            <v>481.06493999999998</v>
          </cell>
          <cell r="I1189">
            <v>515.23673999999994</v>
          </cell>
          <cell r="J1189">
            <v>544.13505999999995</v>
          </cell>
          <cell r="K1189">
            <v>575.2713</v>
          </cell>
          <cell r="L1189">
            <v>613.24329999999986</v>
          </cell>
          <cell r="M1189">
            <v>673.61867999999993</v>
          </cell>
          <cell r="N1189">
            <v>735.13351999999998</v>
          </cell>
          <cell r="O1189">
            <v>747.66257999999993</v>
          </cell>
          <cell r="P1189">
            <v>777.42854</v>
          </cell>
          <cell r="Q1189">
            <v>800.51973999999996</v>
          </cell>
          <cell r="R1189">
            <v>831.67398000000003</v>
          </cell>
          <cell r="S1189"/>
        </row>
        <row r="1190">
          <cell r="B1190" t="str">
            <v>Vitamina "D" 25 HIDROXI (Vitamina D3), dosagem</v>
          </cell>
          <cell r="C1190">
            <v>0.01</v>
          </cell>
          <cell r="D1190" t="str">
            <v>1A</v>
          </cell>
          <cell r="E1190" t="str">
            <v>1,796</v>
          </cell>
          <cell r="F1190">
            <v>20.733999999999998</v>
          </cell>
          <cell r="G1190">
            <v>21.657</v>
          </cell>
          <cell r="H1190">
            <v>22.865320000000001</v>
          </cell>
          <cell r="I1190">
            <v>24.489519999999999</v>
          </cell>
          <cell r="J1190">
            <v>25.865279999999998</v>
          </cell>
          <cell r="K1190">
            <v>27.345300000000002</v>
          </cell>
          <cell r="L1190">
            <v>29.150299999999998</v>
          </cell>
          <cell r="M1190">
            <v>32.020240000000001</v>
          </cell>
          <cell r="N1190">
            <v>34.944360000000003</v>
          </cell>
          <cell r="O1190">
            <v>35.539840000000005</v>
          </cell>
          <cell r="P1190">
            <v>36.962519999999998</v>
          </cell>
          <cell r="Q1190">
            <v>38.076320000000003</v>
          </cell>
          <cell r="R1190">
            <v>39.558140000000002</v>
          </cell>
          <cell r="S1190">
            <v>43</v>
          </cell>
          <cell r="T1190">
            <v>50</v>
          </cell>
          <cell r="U1190"/>
        </row>
        <row r="1191">
          <cell r="B1191" t="str">
            <v>Vitamina A, dosagem</v>
          </cell>
          <cell r="C1191">
            <v>0.01</v>
          </cell>
          <cell r="D1191" t="str">
            <v>1A</v>
          </cell>
          <cell r="E1191" t="str">
            <v>8,991</v>
          </cell>
          <cell r="F1191">
            <v>103.4765</v>
          </cell>
          <cell r="G1191">
            <v>107.997</v>
          </cell>
          <cell r="H1191">
            <v>114.02597</v>
          </cell>
          <cell r="I1191">
            <v>122.12567</v>
          </cell>
          <cell r="J1191">
            <v>128.96963</v>
          </cell>
          <cell r="K1191">
            <v>136.34954999999999</v>
          </cell>
          <cell r="L1191">
            <v>145.34954999999999</v>
          </cell>
          <cell r="M1191">
            <v>159.65953999999996</v>
          </cell>
          <cell r="N1191">
            <v>174.23955999999998</v>
          </cell>
          <cell r="O1191">
            <v>177.20939000000001</v>
          </cell>
          <cell r="P1191">
            <v>184.24416999999997</v>
          </cell>
          <cell r="Q1191">
            <v>189.67497</v>
          </cell>
          <cell r="R1191">
            <v>197.05668999999997</v>
          </cell>
          <cell r="S1191"/>
        </row>
        <row r="1192">
          <cell r="B1192" t="str">
            <v>Vitamina B1, dosagem</v>
          </cell>
          <cell r="C1192">
            <v>0.01</v>
          </cell>
          <cell r="D1192" t="str">
            <v>1A</v>
          </cell>
          <cell r="E1192" t="str">
            <v>22,240</v>
          </cell>
          <cell r="F1192">
            <v>255.84</v>
          </cell>
          <cell r="G1192">
            <v>266.98500000000001</v>
          </cell>
          <cell r="H1192">
            <v>281.89080000000001</v>
          </cell>
          <cell r="I1192">
            <v>301.91459999999995</v>
          </cell>
          <cell r="J1192">
            <v>318.82779999999997</v>
          </cell>
          <cell r="K1192">
            <v>337.07189999999997</v>
          </cell>
          <cell r="L1192">
            <v>359.32089999999994</v>
          </cell>
          <cell r="M1192">
            <v>394.69679999999994</v>
          </cell>
          <cell r="N1192">
            <v>430.74019999999996</v>
          </cell>
          <cell r="O1192">
            <v>438.0822</v>
          </cell>
          <cell r="P1192">
            <v>455.45119999999991</v>
          </cell>
          <cell r="Q1192">
            <v>468.83139999999997</v>
          </cell>
          <cell r="R1192">
            <v>487.07729999999998</v>
          </cell>
          <cell r="S1192"/>
        </row>
        <row r="1193">
          <cell r="B1193" t="str">
            <v>Vitamina B12, dosagem</v>
          </cell>
          <cell r="C1193">
            <v>0.01</v>
          </cell>
          <cell r="D1193" t="str">
            <v>1A</v>
          </cell>
          <cell r="E1193" t="str">
            <v>1,764</v>
          </cell>
          <cell r="F1193">
            <v>20.366</v>
          </cell>
          <cell r="G1193">
            <v>21.273</v>
          </cell>
          <cell r="H1193">
            <v>22.459879999999998</v>
          </cell>
          <cell r="I1193">
            <v>24.05528</v>
          </cell>
          <cell r="J1193">
            <v>25.40672</v>
          </cell>
          <cell r="K1193">
            <v>26.860500000000002</v>
          </cell>
          <cell r="L1193">
            <v>28.633499999999998</v>
          </cell>
          <cell r="M1193">
            <v>31.452559999999995</v>
          </cell>
          <cell r="N1193">
            <v>34.324840000000002</v>
          </cell>
          <cell r="O1193">
            <v>34.909760000000006</v>
          </cell>
          <cell r="P1193">
            <v>36.307479999999998</v>
          </cell>
          <cell r="Q1193">
            <v>37.402079999999998</v>
          </cell>
          <cell r="R1193">
            <v>38.857659999999996</v>
          </cell>
          <cell r="S1193"/>
        </row>
        <row r="1194">
          <cell r="B1194" t="str">
            <v>Vitamina B2, dosagem</v>
          </cell>
          <cell r="C1194">
            <v>0.01</v>
          </cell>
          <cell r="D1194" t="str">
            <v>1A</v>
          </cell>
          <cell r="E1194" t="str">
            <v>33,620</v>
          </cell>
          <cell r="F1194">
            <v>386.71</v>
          </cell>
          <cell r="G1194">
            <v>403.54499999999996</v>
          </cell>
          <cell r="H1194">
            <v>426.0754</v>
          </cell>
          <cell r="I1194">
            <v>456.34119999999996</v>
          </cell>
          <cell r="J1194">
            <v>481.90319999999997</v>
          </cell>
          <cell r="K1194">
            <v>509.47889999999995</v>
          </cell>
          <cell r="L1194">
            <v>543.10789999999997</v>
          </cell>
          <cell r="M1194">
            <v>596.57799999999997</v>
          </cell>
          <cell r="N1194">
            <v>651.05700000000002</v>
          </cell>
          <cell r="O1194">
            <v>662.15440000000001</v>
          </cell>
          <cell r="P1194">
            <v>688.39979999999991</v>
          </cell>
          <cell r="Q1194">
            <v>708.60799999999995</v>
          </cell>
          <cell r="R1194">
            <v>736.18549999999993</v>
          </cell>
          <cell r="S1194"/>
        </row>
        <row r="1195">
          <cell r="B1195" t="str">
            <v>Vitamina B3, dosagem</v>
          </cell>
          <cell r="C1195">
            <v>0.01</v>
          </cell>
          <cell r="D1195" t="str">
            <v>1A</v>
          </cell>
          <cell r="E1195" t="str">
            <v>33,620</v>
          </cell>
          <cell r="F1195">
            <v>386.71</v>
          </cell>
          <cell r="G1195">
            <v>403.54499999999996</v>
          </cell>
          <cell r="H1195">
            <v>426.0754</v>
          </cell>
          <cell r="I1195">
            <v>456.34119999999996</v>
          </cell>
          <cell r="J1195">
            <v>481.90319999999997</v>
          </cell>
          <cell r="K1195">
            <v>509.47889999999995</v>
          </cell>
          <cell r="L1195">
            <v>543.10789999999997</v>
          </cell>
          <cell r="M1195">
            <v>596.57799999999997</v>
          </cell>
          <cell r="N1195">
            <v>651.05700000000002</v>
          </cell>
          <cell r="O1195">
            <v>662.15440000000001</v>
          </cell>
          <cell r="P1195">
            <v>688.39979999999991</v>
          </cell>
          <cell r="Q1195">
            <v>708.60799999999995</v>
          </cell>
          <cell r="R1195">
            <v>736.18549999999993</v>
          </cell>
          <cell r="S1195"/>
        </row>
        <row r="1196">
          <cell r="B1196" t="str">
            <v>Vitamina B6, dosagem</v>
          </cell>
          <cell r="C1196">
            <v>0.01</v>
          </cell>
          <cell r="D1196" t="str">
            <v>1A</v>
          </cell>
          <cell r="E1196" t="str">
            <v>9,941</v>
          </cell>
          <cell r="F1196">
            <v>114.40150000000001</v>
          </cell>
          <cell r="G1196">
            <v>119.39700000000001</v>
          </cell>
          <cell r="H1196">
            <v>126.06247</v>
          </cell>
          <cell r="I1196">
            <v>135.01716999999999</v>
          </cell>
          <cell r="J1196">
            <v>142.58313000000001</v>
          </cell>
          <cell r="K1196">
            <v>150.74205000000001</v>
          </cell>
          <cell r="L1196">
            <v>160.69204999999999</v>
          </cell>
          <cell r="M1196">
            <v>176.51254</v>
          </cell>
          <cell r="N1196">
            <v>192.63156000000001</v>
          </cell>
          <cell r="O1196">
            <v>195.91489000000004</v>
          </cell>
          <cell r="P1196">
            <v>203.69066999999998</v>
          </cell>
          <cell r="Q1196">
            <v>209.69147000000001</v>
          </cell>
          <cell r="R1196">
            <v>217.85219000000001</v>
          </cell>
          <cell r="S1196"/>
        </row>
        <row r="1197">
          <cell r="B1197" t="str">
            <v>Vitamina D2, dosagem</v>
          </cell>
          <cell r="C1197">
            <v>0.01</v>
          </cell>
          <cell r="D1197" t="str">
            <v>1A</v>
          </cell>
          <cell r="E1197" t="str">
            <v>3,322</v>
          </cell>
          <cell r="F1197">
            <v>38.283000000000001</v>
          </cell>
          <cell r="G1197">
            <v>39.969000000000001</v>
          </cell>
          <cell r="H1197">
            <v>42.199739999999998</v>
          </cell>
          <cell r="I1197">
            <v>45.197340000000004</v>
          </cell>
          <cell r="J1197">
            <v>47.732860000000002</v>
          </cell>
          <cell r="K1197">
            <v>50.464199999999998</v>
          </cell>
          <cell r="L1197">
            <v>53.795199999999994</v>
          </cell>
          <cell r="M1197">
            <v>59.091479999999997</v>
          </cell>
          <cell r="N1197">
            <v>64.487719999999996</v>
          </cell>
          <cell r="O1197">
            <v>65.586780000000005</v>
          </cell>
          <cell r="P1197">
            <v>68.199740000000006</v>
          </cell>
          <cell r="Q1197">
            <v>70.229140000000001</v>
          </cell>
          <cell r="R1197">
            <v>72.962280000000007</v>
          </cell>
          <cell r="S1197"/>
        </row>
        <row r="1198">
          <cell r="B1198" t="str">
            <v>Vitamina E, dosagem</v>
          </cell>
          <cell r="C1198">
            <v>0.01</v>
          </cell>
          <cell r="D1198" t="str">
            <v>1A</v>
          </cell>
          <cell r="E1198" t="str">
            <v>8,991</v>
          </cell>
          <cell r="F1198">
            <v>103.4765</v>
          </cell>
          <cell r="G1198">
            <v>107.997</v>
          </cell>
          <cell r="H1198">
            <v>114.02597</v>
          </cell>
          <cell r="I1198">
            <v>122.12567</v>
          </cell>
          <cell r="J1198">
            <v>128.96963</v>
          </cell>
          <cell r="K1198">
            <v>136.34954999999999</v>
          </cell>
          <cell r="L1198">
            <v>145.34954999999999</v>
          </cell>
          <cell r="M1198">
            <v>159.65953999999996</v>
          </cell>
          <cell r="N1198">
            <v>174.23955999999998</v>
          </cell>
          <cell r="O1198">
            <v>177.20939000000001</v>
          </cell>
          <cell r="P1198">
            <v>184.24416999999997</v>
          </cell>
          <cell r="Q1198">
            <v>189.67497</v>
          </cell>
          <cell r="R1198">
            <v>197.05668999999997</v>
          </cell>
          <cell r="S1198"/>
        </row>
        <row r="1199">
          <cell r="B1199" t="str">
            <v>Vitamina K, dosagem</v>
          </cell>
          <cell r="C1199">
            <v>0.01</v>
          </cell>
          <cell r="D1199" t="str">
            <v>1A</v>
          </cell>
          <cell r="E1199" t="str">
            <v>56,292</v>
          </cell>
          <cell r="F1199">
            <v>647.4380000000001</v>
          </cell>
          <cell r="G1199">
            <v>675.60900000000004</v>
          </cell>
          <cell r="H1199">
            <v>713.32964000000004</v>
          </cell>
          <cell r="I1199">
            <v>764.00024000000008</v>
          </cell>
          <cell r="J1199">
            <v>806.79295999999999</v>
          </cell>
          <cell r="K1199">
            <v>852.9597</v>
          </cell>
          <cell r="L1199">
            <v>909.26069999999993</v>
          </cell>
          <cell r="M1199">
            <v>998.77927999999997</v>
          </cell>
          <cell r="N1199">
            <v>1089.9869200000001</v>
          </cell>
          <cell r="O1199">
            <v>1108.5660800000001</v>
          </cell>
          <cell r="P1199">
            <v>1152.4956399999999</v>
          </cell>
          <cell r="Q1199">
            <v>1186.3070400000001</v>
          </cell>
          <cell r="R1199">
            <v>1232.47558</v>
          </cell>
          <cell r="S1199"/>
        </row>
        <row r="1200">
          <cell r="B1200" t="str">
            <v>Waaler-Rose (fator reumatóide), pesquisa e/ou dosagem</v>
          </cell>
          <cell r="C1200">
            <v>0.04</v>
          </cell>
          <cell r="D1200" t="str">
            <v>1A</v>
          </cell>
          <cell r="E1200" t="str">
            <v>0,720</v>
          </cell>
          <cell r="F1200">
            <v>8.6</v>
          </cell>
          <cell r="G1200">
            <v>9.06</v>
          </cell>
          <cell r="H1200">
            <v>9.5623999999999985</v>
          </cell>
          <cell r="I1200">
            <v>10.2416</v>
          </cell>
          <cell r="J1200">
            <v>10.832000000000001</v>
          </cell>
          <cell r="K1200">
            <v>11.451599999999999</v>
          </cell>
          <cell r="L1200">
            <v>12.207599999999998</v>
          </cell>
          <cell r="M1200">
            <v>13.409599999999998</v>
          </cell>
          <cell r="N1200">
            <v>14.634399999999999</v>
          </cell>
          <cell r="O1200">
            <v>14.8832</v>
          </cell>
          <cell r="P1200">
            <v>15.531999999999998</v>
          </cell>
          <cell r="Q1200">
            <v>16.108799999999999</v>
          </cell>
          <cell r="R1200">
            <v>16.735599999999998</v>
          </cell>
          <cell r="S1200"/>
        </row>
        <row r="1201">
          <cell r="B1201" t="str">
            <v>Weil Felix (Ricketsiose), reação de aglutinação</v>
          </cell>
          <cell r="C1201">
            <v>0.04</v>
          </cell>
          <cell r="D1201" t="str">
            <v>1A</v>
          </cell>
          <cell r="E1201" t="str">
            <v>0,720</v>
          </cell>
          <cell r="F1201">
            <v>8.6</v>
          </cell>
          <cell r="G1201">
            <v>9.06</v>
          </cell>
          <cell r="H1201">
            <v>9.5623999999999985</v>
          </cell>
          <cell r="I1201">
            <v>10.2416</v>
          </cell>
          <cell r="J1201">
            <v>10.832000000000001</v>
          </cell>
          <cell r="K1201">
            <v>11.451599999999999</v>
          </cell>
          <cell r="L1201">
            <v>12.207599999999998</v>
          </cell>
          <cell r="M1201">
            <v>13.409599999999998</v>
          </cell>
          <cell r="N1201">
            <v>14.634399999999999</v>
          </cell>
          <cell r="O1201">
            <v>14.8832</v>
          </cell>
          <cell r="P1201">
            <v>15.531999999999998</v>
          </cell>
          <cell r="Q1201">
            <v>16.108799999999999</v>
          </cell>
          <cell r="R1201">
            <v>16.735599999999998</v>
          </cell>
          <cell r="S1201"/>
        </row>
        <row r="1202">
          <cell r="B1202" t="str">
            <v>Western Blot (anticorpos anti-HIV)</v>
          </cell>
          <cell r="C1202">
            <v>0.5</v>
          </cell>
          <cell r="D1202" t="str">
            <v>1A</v>
          </cell>
          <cell r="E1202" t="str">
            <v>15,588</v>
          </cell>
          <cell r="F1202">
            <v>183.262</v>
          </cell>
          <cell r="G1202">
            <v>192.30599999999998</v>
          </cell>
          <cell r="H1202">
            <v>202.99995999999999</v>
          </cell>
          <cell r="I1202">
            <v>217.41915999999998</v>
          </cell>
          <cell r="J1202">
            <v>229.80604</v>
          </cell>
          <cell r="K1202">
            <v>242.95319999999998</v>
          </cell>
          <cell r="L1202">
            <v>258.99119999999994</v>
          </cell>
          <cell r="M1202">
            <v>284.49111999999997</v>
          </cell>
          <cell r="N1202">
            <v>310.47367999999994</v>
          </cell>
          <cell r="O1202">
            <v>315.75772000000001</v>
          </cell>
          <cell r="P1202">
            <v>329.00635999999997</v>
          </cell>
          <cell r="Q1202">
            <v>340.16916000000003</v>
          </cell>
          <cell r="R1202">
            <v>353.40631999999999</v>
          </cell>
          <cell r="S1202"/>
        </row>
        <row r="1203">
          <cell r="B1203" t="str">
            <v>Western Blot (anticorpos anti-HTVI ou HTLVII) (cada)</v>
          </cell>
          <cell r="C1203">
            <v>0.5</v>
          </cell>
          <cell r="D1203" t="str">
            <v>1A</v>
          </cell>
          <cell r="E1203" t="str">
            <v>15,588</v>
          </cell>
          <cell r="F1203">
            <v>183.262</v>
          </cell>
          <cell r="G1203">
            <v>192.30599999999998</v>
          </cell>
          <cell r="H1203">
            <v>202.99995999999999</v>
          </cell>
          <cell r="I1203">
            <v>217.41915999999998</v>
          </cell>
          <cell r="J1203">
            <v>229.80604</v>
          </cell>
          <cell r="K1203">
            <v>242.95319999999998</v>
          </cell>
          <cell r="L1203">
            <v>258.99119999999994</v>
          </cell>
          <cell r="M1203">
            <v>284.49111999999997</v>
          </cell>
          <cell r="N1203">
            <v>310.47367999999994</v>
          </cell>
          <cell r="O1203">
            <v>315.75772000000001</v>
          </cell>
          <cell r="P1203">
            <v>329.00635999999997</v>
          </cell>
          <cell r="Q1203">
            <v>340.16916000000003</v>
          </cell>
          <cell r="R1203">
            <v>353.40631999999999</v>
          </cell>
          <cell r="S1203"/>
        </row>
        <row r="1204">
          <cell r="B1204" t="str">
            <v>Widal, reação de</v>
          </cell>
          <cell r="C1204">
            <v>0.04</v>
          </cell>
          <cell r="D1204" t="str">
            <v>1A</v>
          </cell>
          <cell r="E1204" t="str">
            <v>0,720</v>
          </cell>
          <cell r="F1204">
            <v>8.6</v>
          </cell>
          <cell r="G1204">
            <v>9.06</v>
          </cell>
          <cell r="H1204">
            <v>9.5623999999999985</v>
          </cell>
          <cell r="I1204">
            <v>10.2416</v>
          </cell>
          <cell r="J1204">
            <v>10.832000000000001</v>
          </cell>
          <cell r="K1204">
            <v>11.451599999999999</v>
          </cell>
          <cell r="L1204">
            <v>12.207599999999998</v>
          </cell>
          <cell r="M1204">
            <v>13.409599999999998</v>
          </cell>
          <cell r="N1204">
            <v>14.634399999999999</v>
          </cell>
          <cell r="O1204">
            <v>14.8832</v>
          </cell>
          <cell r="P1204">
            <v>15.531999999999998</v>
          </cell>
          <cell r="Q1204">
            <v>16.108799999999999</v>
          </cell>
          <cell r="R1204">
            <v>16.735599999999998</v>
          </cell>
          <cell r="S1204"/>
        </row>
        <row r="1205">
          <cell r="B1205" t="str">
            <v>X frágil por PCR, pesquisa</v>
          </cell>
          <cell r="C1205">
            <v>0.5</v>
          </cell>
          <cell r="D1205" t="str">
            <v>1A</v>
          </cell>
          <cell r="E1205" t="str">
            <v>31,230</v>
          </cell>
          <cell r="F1205">
            <v>363.14499999999998</v>
          </cell>
          <cell r="G1205">
            <v>380.01</v>
          </cell>
          <cell r="H1205">
            <v>401.1841</v>
          </cell>
          <cell r="I1205">
            <v>429.68110000000001</v>
          </cell>
          <cell r="J1205">
            <v>453.95590000000004</v>
          </cell>
          <cell r="K1205">
            <v>479.92950000000002</v>
          </cell>
          <cell r="L1205">
            <v>511.60949999999997</v>
          </cell>
          <cell r="M1205">
            <v>561.98019999999997</v>
          </cell>
          <cell r="N1205">
            <v>613.30280000000005</v>
          </cell>
          <cell r="O1205">
            <v>623.7487000000001</v>
          </cell>
          <cell r="P1205">
            <v>649.19809999999995</v>
          </cell>
          <cell r="Q1205">
            <v>669.74610000000007</v>
          </cell>
          <cell r="R1205">
            <v>695.80970000000002</v>
          </cell>
          <cell r="S1205"/>
        </row>
        <row r="1206">
          <cell r="B1206" t="str">
            <v>Xilose, teste de absorção à</v>
          </cell>
          <cell r="C1206">
            <v>0.1</v>
          </cell>
          <cell r="D1206" t="str">
            <v>1A</v>
          </cell>
          <cell r="E1206" t="str">
            <v>2,097</v>
          </cell>
          <cell r="F1206">
            <v>24.915500000000002</v>
          </cell>
          <cell r="G1206">
            <v>26.214000000000002</v>
          </cell>
          <cell r="H1206">
            <v>27.668990000000001</v>
          </cell>
          <cell r="I1206">
            <v>29.63429</v>
          </cell>
          <cell r="J1206">
            <v>31.336010000000002</v>
          </cell>
          <cell r="K1206">
            <v>33.128549999999997</v>
          </cell>
          <cell r="L1206">
            <v>35.315549999999995</v>
          </cell>
          <cell r="M1206">
            <v>38.792779999999993</v>
          </cell>
          <cell r="N1206">
            <v>42.335919999999994</v>
          </cell>
          <cell r="O1206">
            <v>43.055930000000004</v>
          </cell>
          <cell r="P1206">
            <v>44.909590000000001</v>
          </cell>
          <cell r="Q1206">
            <v>46.529790000000006</v>
          </cell>
          <cell r="R1206">
            <v>48.340330000000002</v>
          </cell>
          <cell r="S1206"/>
        </row>
        <row r="1207">
          <cell r="B1207" t="str">
            <v>ZAP-70</v>
          </cell>
          <cell r="C1207">
            <v>0.5</v>
          </cell>
          <cell r="D1207" t="str">
            <v>1A</v>
          </cell>
          <cell r="E1207">
            <v>45.777999999999999</v>
          </cell>
          <cell r="F1207">
            <v>530.447</v>
          </cell>
          <cell r="G1207">
            <v>554.58600000000001</v>
          </cell>
          <cell r="H1207">
            <v>585.50725999999997</v>
          </cell>
          <cell r="I1207">
            <v>627.09745999999996</v>
          </cell>
          <cell r="J1207">
            <v>662.42873999999995</v>
          </cell>
          <cell r="K1207">
            <v>700.33169999999996</v>
          </cell>
          <cell r="L1207">
            <v>746.55969999999991</v>
          </cell>
          <cell r="M1207">
            <v>820.06171999999992</v>
          </cell>
          <cell r="N1207">
            <v>894.95208000000002</v>
          </cell>
          <cell r="O1207">
            <v>910.19882000000007</v>
          </cell>
          <cell r="P1207">
            <v>946.99565999999993</v>
          </cell>
          <cell r="Q1207">
            <v>976.27246000000002</v>
          </cell>
          <cell r="R1207">
            <v>1014.2654199999999</v>
          </cell>
          <cell r="S1207"/>
        </row>
        <row r="1208">
          <cell r="B1208" t="str">
            <v>Zinco eritrociário, dosagem</v>
          </cell>
          <cell r="C1208">
            <v>0.04</v>
          </cell>
          <cell r="D1208" t="str">
            <v>1A</v>
          </cell>
          <cell r="E1208">
            <v>4.46</v>
          </cell>
          <cell r="F1208">
            <v>51.61</v>
          </cell>
          <cell r="G1208">
            <v>53.94</v>
          </cell>
          <cell r="H1208">
            <v>56.9482</v>
          </cell>
          <cell r="I1208">
            <v>60.993400000000001</v>
          </cell>
          <cell r="J1208">
            <v>64.426199999999994</v>
          </cell>
          <cell r="K1208">
            <v>68.1126</v>
          </cell>
          <cell r="L1208">
            <v>72.608599999999996</v>
          </cell>
          <cell r="M1208">
            <v>79.757199999999983</v>
          </cell>
          <cell r="N1208">
            <v>87.04079999999999</v>
          </cell>
          <cell r="O1208">
            <v>88.523800000000008</v>
          </cell>
          <cell r="P1208">
            <v>92.089799999999997</v>
          </cell>
          <cell r="Q1208">
            <v>94.910600000000002</v>
          </cell>
          <cell r="R1208">
            <v>98.604200000000006</v>
          </cell>
          <cell r="S1208"/>
        </row>
        <row r="1209">
          <cell r="B1209" t="str">
            <v>Zinco, pesquisa e/ou dosagem</v>
          </cell>
          <cell r="C1209">
            <v>0.1</v>
          </cell>
          <cell r="D1209" t="str">
            <v>1A</v>
          </cell>
          <cell r="E1209" t="str">
            <v>3,267</v>
          </cell>
          <cell r="F1209">
            <v>38.370499999999993</v>
          </cell>
          <cell r="G1209">
            <v>40.253999999999998</v>
          </cell>
          <cell r="H1209">
            <v>42.492890000000003</v>
          </cell>
          <cell r="I1209">
            <v>45.511189999999999</v>
          </cell>
          <cell r="J1209">
            <v>48.102110000000003</v>
          </cell>
          <cell r="K1209">
            <v>50.854050000000001</v>
          </cell>
          <cell r="L1209">
            <v>54.211049999999993</v>
          </cell>
          <cell r="M1209">
            <v>59.548579999999994</v>
          </cell>
          <cell r="N1209">
            <v>64.987120000000004</v>
          </cell>
          <cell r="O1209">
            <v>66.093230000000005</v>
          </cell>
          <cell r="P1209">
            <v>68.859489999999994</v>
          </cell>
          <cell r="Q1209">
            <v>71.181690000000003</v>
          </cell>
          <cell r="R1209">
            <v>73.951629999999994</v>
          </cell>
          <cell r="S1209"/>
        </row>
        <row r="1210">
          <cell r="B1210" t="str">
            <v>SARS-COV-2 (CORONAVIRUS COVID-19) - PESQUISA POR RT-PCR</v>
          </cell>
          <cell r="C1210"/>
          <cell r="D1210"/>
          <cell r="E1210"/>
          <cell r="F1210"/>
          <cell r="G1210"/>
          <cell r="H1210"/>
          <cell r="I1210"/>
          <cell r="J1210"/>
          <cell r="K1210"/>
          <cell r="L1210"/>
          <cell r="M1210"/>
          <cell r="N1210"/>
          <cell r="O1210"/>
          <cell r="P1210"/>
          <cell r="Q1210"/>
          <cell r="R1210"/>
          <cell r="S1210">
            <v>309</v>
          </cell>
          <cell r="T1210">
            <v>385</v>
          </cell>
          <cell r="U1210"/>
        </row>
        <row r="1211">
          <cell r="B1211" t="str">
            <v>Preço médio</v>
          </cell>
          <cell r="S1211">
            <v>17.740000000000002</v>
          </cell>
          <cell r="T1211">
            <v>20.033333333333335</v>
          </cell>
          <cell r="U1211">
            <v>25.275862068965516</v>
          </cell>
        </row>
      </sheetData>
      <sheetData sheetId="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AA52-AA33-4838-B29E-18D5D3938E28}">
  <dimension ref="A2:R1209"/>
  <sheetViews>
    <sheetView workbookViewId="0">
      <selection activeCell="F7" sqref="F7"/>
    </sheetView>
  </sheetViews>
  <sheetFormatPr defaultRowHeight="13.5" customHeight="1" x14ac:dyDescent="0.25"/>
  <cols>
    <col min="1" max="1" width="10.85546875" bestFit="1" customWidth="1"/>
    <col min="2" max="2" width="54.42578125" customWidth="1"/>
    <col min="3" max="3" width="6.28515625" style="23" bestFit="1" customWidth="1"/>
    <col min="4" max="4" width="6" customWidth="1"/>
    <col min="5" max="5" width="7.42578125" bestFit="1" customWidth="1"/>
    <col min="6" max="6" width="8.85546875" style="44" customWidth="1"/>
    <col min="7" max="10" width="9" style="44"/>
  </cols>
  <sheetData>
    <row r="2" spans="1:18" s="48" customFormat="1" ht="24.75" customHeight="1" x14ac:dyDescent="0.25">
      <c r="A2" s="45" t="s">
        <v>0</v>
      </c>
      <c r="B2" s="45" t="s">
        <v>1</v>
      </c>
      <c r="C2" s="46" t="s">
        <v>2487</v>
      </c>
      <c r="D2" s="46" t="s">
        <v>2</v>
      </c>
      <c r="E2" s="45" t="s">
        <v>2518</v>
      </c>
      <c r="F2" s="47" t="s">
        <v>2519</v>
      </c>
      <c r="G2" s="47" t="s">
        <v>2520</v>
      </c>
      <c r="H2" s="47" t="s">
        <v>2521</v>
      </c>
      <c r="I2" s="47" t="s">
        <v>2522</v>
      </c>
      <c r="J2" s="47" t="s">
        <v>2523</v>
      </c>
      <c r="K2" s="47" t="s">
        <v>2524</v>
      </c>
      <c r="L2" s="47" t="s">
        <v>2525</v>
      </c>
      <c r="M2" s="47" t="s">
        <v>2526</v>
      </c>
      <c r="N2" s="47" t="s">
        <v>2527</v>
      </c>
      <c r="O2" s="47" t="s">
        <v>2528</v>
      </c>
      <c r="P2" s="47" t="s">
        <v>2529</v>
      </c>
      <c r="Q2" s="47" t="s">
        <v>2530</v>
      </c>
      <c r="R2" s="47" t="s">
        <v>2531</v>
      </c>
    </row>
    <row r="3" spans="1:18" s="1" customFormat="1" ht="13.5" customHeight="1" x14ac:dyDescent="0.25">
      <c r="A3" s="2" t="s">
        <v>3</v>
      </c>
      <c r="B3" s="3" t="s">
        <v>4</v>
      </c>
      <c r="C3" s="24">
        <v>0.1</v>
      </c>
      <c r="D3" s="4" t="s">
        <v>5</v>
      </c>
      <c r="E3" s="5" t="s">
        <v>6</v>
      </c>
      <c r="F3" s="43">
        <f>VLOOKUP($D3,PORTE!$A$3:$Z$45,2,0)*$C3+VLOOKUP($E$2,PORTE!$A$3:$Z$45,2,0)*$E3</f>
        <v>62.094999999999999</v>
      </c>
      <c r="G3" s="43">
        <f>VLOOKUP($D3,PORTE!$A$3:$Z$45,3,0)*$C3+VLOOKUP($E$2,PORTE!$A$3:$Z$45,3,0)*$E3</f>
        <v>65.010000000000005</v>
      </c>
      <c r="H3" s="43">
        <f>VLOOKUP($D3,PORTE!$A$3:$Z$45,4,0)*$C3+VLOOKUP($E$2,PORTE!$A$3:$Z$45,4,0)*$E3</f>
        <v>68.631099999999989</v>
      </c>
      <c r="I3" s="43">
        <f>VLOOKUP($D3,PORTE!$A$3:$Z$45,5,0)*$C3+VLOOKUP($E$2,PORTE!$A$3:$Z$45,5,0)*$E3</f>
        <v>73.506100000000004</v>
      </c>
      <c r="J3" s="43">
        <f>VLOOKUP($D3,PORTE!$A$3:$Z$45,6,0)*$C3+VLOOKUP($E$2,PORTE!$A$3:$Z$45,6,0)*$E3</f>
        <v>77.664900000000003</v>
      </c>
      <c r="K3" s="43">
        <f>VLOOKUP($D3,PORTE!$A$3:$Z$45,7,0)*$C3+VLOOKUP($E$2,PORTE!$A$3:$Z$45,7,0)*$E3</f>
        <v>82.108499999999992</v>
      </c>
      <c r="L3" s="43">
        <f>VLOOKUP($D3,PORTE!$A$3:$Z$45,8,0)*$C3+VLOOKUP($E$2,PORTE!$A$3:$Z$45,8,0)*$E3</f>
        <v>87.528499999999994</v>
      </c>
      <c r="M3" s="43">
        <f>VLOOKUP($D3,PORTE!$A$3:$Z$45,9,0)*$C3+VLOOKUP($E$2,PORTE!$A$3:$Z$45,9,0)*$E3</f>
        <v>96.146199999999993</v>
      </c>
      <c r="N3" s="43">
        <f>VLOOKUP($D3,PORTE!$A$3:$Z$45,10,0)*$C3+VLOOKUP($E$2,PORTE!$A$3:$Z$45,10,0)*$E3</f>
        <v>104.9268</v>
      </c>
      <c r="O3" s="43">
        <f>VLOOKUP($D3,PORTE!$A$3:$Z$45,11,0)*$C3+VLOOKUP($E$2,PORTE!$A$3:$Z$45,11,0)*$E3</f>
        <v>106.71370000000002</v>
      </c>
      <c r="P3" s="43">
        <f>VLOOKUP($D3,PORTE!$A$3:$Z$45,12,0)*$C3+VLOOKUP($E$2,PORTE!$A$3:$Z$45,12,0)*$E3</f>
        <v>111.08909999999999</v>
      </c>
      <c r="Q3" s="43">
        <f>VLOOKUP($D3,PORTE!$A$3:$Z$45,13,0)*$C3+VLOOKUP($E$2,PORTE!$A$3:$Z$45,13,0)*$E3</f>
        <v>114.6491</v>
      </c>
      <c r="R3" s="43">
        <f>VLOOKUP($D3,PORTE!$A$3:$Z$45,14,0)*$C3+VLOOKUP($E$2,PORTE!$A$3:$Z$45,14,0)*$E3</f>
        <v>119.11070000000001</v>
      </c>
    </row>
    <row r="4" spans="1:18" s="1" customFormat="1" ht="13.5" customHeight="1" x14ac:dyDescent="0.25">
      <c r="A4" s="2">
        <v>40322351</v>
      </c>
      <c r="B4" s="6" t="s">
        <v>7</v>
      </c>
      <c r="C4" s="24">
        <v>0.04</v>
      </c>
      <c r="D4" s="4" t="s">
        <v>5</v>
      </c>
      <c r="E4" s="5">
        <v>6.9420000000000002</v>
      </c>
      <c r="F4" s="43">
        <f>VLOOKUP($D4,PORTE!$A$3:$Z$45,2,0)*$C4+VLOOKUP($E$2,PORTE!$A$3:$Z$45,2,0)*$E4</f>
        <v>80.152999999999992</v>
      </c>
      <c r="G4" s="43">
        <f>VLOOKUP($D4,PORTE!$A$3:$Z$45,3,0)*$C4+VLOOKUP($E$2,PORTE!$A$3:$Z$45,3,0)*$E4</f>
        <v>83.724000000000004</v>
      </c>
      <c r="H4" s="43">
        <f>VLOOKUP($D4,PORTE!$A$3:$Z$45,4,0)*$C4+VLOOKUP($E$2,PORTE!$A$3:$Z$45,4,0)*$E4</f>
        <v>88.395139999999998</v>
      </c>
      <c r="I4" s="43">
        <f>VLOOKUP($D4,PORTE!$A$3:$Z$45,5,0)*$C4+VLOOKUP($E$2,PORTE!$A$3:$Z$45,5,0)*$E4</f>
        <v>94.674139999999994</v>
      </c>
      <c r="J4" s="43">
        <f>VLOOKUP($D4,PORTE!$A$3:$Z$45,6,0)*$C4+VLOOKUP($E$2,PORTE!$A$3:$Z$45,6,0)*$E4</f>
        <v>99.993259999999992</v>
      </c>
      <c r="K4" s="43">
        <f>VLOOKUP($D4,PORTE!$A$3:$Z$45,7,0)*$C4+VLOOKUP($E$2,PORTE!$A$3:$Z$45,7,0)*$E4</f>
        <v>105.7149</v>
      </c>
      <c r="L4" s="43">
        <f>VLOOKUP($D4,PORTE!$A$3:$Z$45,8,0)*$C4+VLOOKUP($E$2,PORTE!$A$3:$Z$45,8,0)*$E4</f>
        <v>112.69289999999999</v>
      </c>
      <c r="M4" s="43">
        <f>VLOOKUP($D4,PORTE!$A$3:$Z$45,9,0)*$C4+VLOOKUP($E$2,PORTE!$A$3:$Z$45,9,0)*$E4</f>
        <v>123.78787999999999</v>
      </c>
      <c r="N4" s="43">
        <f>VLOOKUP($D4,PORTE!$A$3:$Z$45,10,0)*$C4+VLOOKUP($E$2,PORTE!$A$3:$Z$45,10,0)*$E4</f>
        <v>135.09232</v>
      </c>
      <c r="O4" s="43">
        <f>VLOOKUP($D4,PORTE!$A$3:$Z$45,11,0)*$C4+VLOOKUP($E$2,PORTE!$A$3:$Z$45,11,0)*$E4</f>
        <v>137.39438000000001</v>
      </c>
      <c r="P4" s="43">
        <f>VLOOKUP($D4,PORTE!$A$3:$Z$45,12,0)*$C4+VLOOKUP($E$2,PORTE!$A$3:$Z$45,12,0)*$E4</f>
        <v>142.89633999999998</v>
      </c>
      <c r="Q4" s="43">
        <f>VLOOKUP($D4,PORTE!$A$3:$Z$45,13,0)*$C4+VLOOKUP($E$2,PORTE!$A$3:$Z$45,13,0)*$E4</f>
        <v>147.20634000000001</v>
      </c>
      <c r="R4" s="43">
        <f>VLOOKUP($D4,PORTE!$A$3:$Z$45,14,0)*$C4+VLOOKUP($E$2,PORTE!$A$3:$Z$45,14,0)*$E4</f>
        <v>152.93518</v>
      </c>
    </row>
    <row r="5" spans="1:18" s="1" customFormat="1" ht="13.5" customHeight="1" x14ac:dyDescent="0.25">
      <c r="A5" s="7" t="s">
        <v>8</v>
      </c>
      <c r="B5" s="3" t="s">
        <v>9</v>
      </c>
      <c r="C5" s="25">
        <v>0.25</v>
      </c>
      <c r="D5" s="4" t="s">
        <v>5</v>
      </c>
      <c r="E5" s="5" t="s">
        <v>10</v>
      </c>
      <c r="F5" s="43">
        <f>VLOOKUP($D5,PORTE!$A$3:$Z$45,2,0)*$C5+VLOOKUP($E$2,PORTE!$A$3:$Z$45,2,0)*$E5</f>
        <v>70.930999999999997</v>
      </c>
      <c r="G5" s="43">
        <f>VLOOKUP($D5,PORTE!$A$3:$Z$45,3,0)*$C5+VLOOKUP($E$2,PORTE!$A$3:$Z$45,3,0)*$E5</f>
        <v>74.552999999999997</v>
      </c>
      <c r="H5" s="43">
        <f>VLOOKUP($D5,PORTE!$A$3:$Z$45,4,0)*$C5+VLOOKUP($E$2,PORTE!$A$3:$Z$45,4,0)*$E5</f>
        <v>78.693979999999996</v>
      </c>
      <c r="I5" s="43">
        <f>VLOOKUP($D5,PORTE!$A$3:$Z$45,5,0)*$C5+VLOOKUP($E$2,PORTE!$A$3:$Z$45,5,0)*$E5</f>
        <v>84.283579999999986</v>
      </c>
      <c r="J5" s="43">
        <f>VLOOKUP($D5,PORTE!$A$3:$Z$45,6,0)*$C5+VLOOKUP($E$2,PORTE!$A$3:$Z$45,6,0)*$E5</f>
        <v>89.109020000000001</v>
      </c>
      <c r="K5" s="43">
        <f>VLOOKUP($D5,PORTE!$A$3:$Z$45,7,0)*$C5+VLOOKUP($E$2,PORTE!$A$3:$Z$45,7,0)*$E5</f>
        <v>94.206599999999995</v>
      </c>
      <c r="L5" s="43">
        <f>VLOOKUP($D5,PORTE!$A$3:$Z$45,8,0)*$C5+VLOOKUP($E$2,PORTE!$A$3:$Z$45,8,0)*$E5</f>
        <v>100.42559999999999</v>
      </c>
      <c r="M5" s="43">
        <f>VLOOKUP($D5,PORTE!$A$3:$Z$45,9,0)*$C5+VLOOKUP($E$2,PORTE!$A$3:$Z$45,9,0)*$E5</f>
        <v>110.31356</v>
      </c>
      <c r="N5" s="43">
        <f>VLOOKUP($D5,PORTE!$A$3:$Z$45,10,0)*$C5+VLOOKUP($E$2,PORTE!$A$3:$Z$45,10,0)*$E5</f>
        <v>120.38883999999999</v>
      </c>
      <c r="O5" s="43">
        <f>VLOOKUP($D5,PORTE!$A$3:$Z$45,11,0)*$C5+VLOOKUP($E$2,PORTE!$A$3:$Z$45,11,0)*$E5</f>
        <v>122.43686000000001</v>
      </c>
      <c r="P5" s="43">
        <f>VLOOKUP($D5,PORTE!$A$3:$Z$45,12,0)*$C5+VLOOKUP($E$2,PORTE!$A$3:$Z$45,12,0)*$E5</f>
        <v>127.65717999999998</v>
      </c>
      <c r="Q5" s="43">
        <f>VLOOKUP($D5,PORTE!$A$3:$Z$45,13,0)*$C5+VLOOKUP($E$2,PORTE!$A$3:$Z$45,13,0)*$E5</f>
        <v>132.15858</v>
      </c>
      <c r="R5" s="43">
        <f>VLOOKUP($D5,PORTE!$A$3:$Z$45,14,0)*$C5+VLOOKUP($E$2,PORTE!$A$3:$Z$45,14,0)*$E5</f>
        <v>137.30116000000001</v>
      </c>
    </row>
    <row r="6" spans="1:18" s="1" customFormat="1" ht="13.5" customHeight="1" x14ac:dyDescent="0.25">
      <c r="A6" s="7" t="s">
        <v>11</v>
      </c>
      <c r="B6" s="3" t="s">
        <v>12</v>
      </c>
      <c r="C6" s="25">
        <v>0.01</v>
      </c>
      <c r="D6" s="4" t="s">
        <v>5</v>
      </c>
      <c r="E6" s="5" t="s">
        <v>13</v>
      </c>
      <c r="F6" s="43">
        <f>VLOOKUP($D6,PORTE!$A$3:$Z$45,2,0)*$C6+VLOOKUP($E$2,PORTE!$A$3:$Z$45,2,0)*$E6</f>
        <v>34.58</v>
      </c>
      <c r="G6" s="43">
        <f>VLOOKUP($D6,PORTE!$A$3:$Z$45,3,0)*$C6+VLOOKUP($E$2,PORTE!$A$3:$Z$45,3,0)*$E6</f>
        <v>36.104999999999997</v>
      </c>
      <c r="H6" s="43">
        <f>VLOOKUP($D6,PORTE!$A$3:$Z$45,4,0)*$C6+VLOOKUP($E$2,PORTE!$A$3:$Z$45,4,0)*$E6</f>
        <v>38.119999999999997</v>
      </c>
      <c r="I6" s="43">
        <f>VLOOKUP($D6,PORTE!$A$3:$Z$45,5,0)*$C6+VLOOKUP($E$2,PORTE!$A$3:$Z$45,5,0)*$E6</f>
        <v>40.827800000000003</v>
      </c>
      <c r="J6" s="43">
        <f>VLOOKUP($D6,PORTE!$A$3:$Z$45,6,0)*$C6+VLOOKUP($E$2,PORTE!$A$3:$Z$45,6,0)*$E6</f>
        <v>43.118600000000001</v>
      </c>
      <c r="K6" s="43">
        <f>VLOOKUP($D6,PORTE!$A$3:$Z$45,7,0)*$C6+VLOOKUP($E$2,PORTE!$A$3:$Z$45,7,0)*$E6</f>
        <v>45.585900000000002</v>
      </c>
      <c r="L6" s="43">
        <f>VLOOKUP($D6,PORTE!$A$3:$Z$45,8,0)*$C6+VLOOKUP($E$2,PORTE!$A$3:$Z$45,8,0)*$E6</f>
        <v>48.594899999999996</v>
      </c>
      <c r="M6" s="43">
        <f>VLOOKUP($D6,PORTE!$A$3:$Z$45,9,0)*$C6+VLOOKUP($E$2,PORTE!$A$3:$Z$45,9,0)*$E6</f>
        <v>53.379199999999997</v>
      </c>
      <c r="N6" s="43">
        <f>VLOOKUP($D6,PORTE!$A$3:$Z$45,10,0)*$C6+VLOOKUP($E$2,PORTE!$A$3:$Z$45,10,0)*$E6</f>
        <v>58.253799999999998</v>
      </c>
      <c r="O6" s="43">
        <f>VLOOKUP($D6,PORTE!$A$3:$Z$45,11,0)*$C6+VLOOKUP($E$2,PORTE!$A$3:$Z$45,11,0)*$E6</f>
        <v>59.246600000000008</v>
      </c>
      <c r="P6" s="43">
        <f>VLOOKUP($D6,PORTE!$A$3:$Z$45,12,0)*$C6+VLOOKUP($E$2,PORTE!$A$3:$Z$45,12,0)*$E6</f>
        <v>61.608399999999996</v>
      </c>
      <c r="Q6" s="43">
        <f>VLOOKUP($D6,PORTE!$A$3:$Z$45,13,0)*$C6+VLOOKUP($E$2,PORTE!$A$3:$Z$45,13,0)*$E6</f>
        <v>63.444600000000001</v>
      </c>
      <c r="R6" s="43">
        <f>VLOOKUP($D6,PORTE!$A$3:$Z$45,14,0)*$C6+VLOOKUP($E$2,PORTE!$A$3:$Z$45,14,0)*$E6</f>
        <v>65.913700000000006</v>
      </c>
    </row>
    <row r="7" spans="1:18" s="1" customFormat="1" ht="13.5" customHeight="1" x14ac:dyDescent="0.25">
      <c r="A7" s="7" t="s">
        <v>14</v>
      </c>
      <c r="B7" s="3" t="s">
        <v>15</v>
      </c>
      <c r="C7" s="25">
        <v>0.04</v>
      </c>
      <c r="D7" s="4" t="s">
        <v>5</v>
      </c>
      <c r="E7" s="5" t="s">
        <v>16</v>
      </c>
      <c r="F7" s="43">
        <f>VLOOKUP($D7,PORTE!$A$3:$Z$45,2,0)*$C7+VLOOKUP($E$2,PORTE!$A$3:$Z$45,2,0)*$E7</f>
        <v>19.524999999999999</v>
      </c>
      <c r="G7" s="43">
        <f>VLOOKUP($D7,PORTE!$A$3:$Z$45,3,0)*$C7+VLOOKUP($E$2,PORTE!$A$3:$Z$45,3,0)*$E7</f>
        <v>20.46</v>
      </c>
      <c r="H7" s="43">
        <f>VLOOKUP($D7,PORTE!$A$3:$Z$45,4,0)*$C7+VLOOKUP($E$2,PORTE!$A$3:$Z$45,4,0)*$E7</f>
        <v>21.5989</v>
      </c>
      <c r="I7" s="43">
        <f>VLOOKUP($D7,PORTE!$A$3:$Z$45,5,0)*$C7+VLOOKUP($E$2,PORTE!$A$3:$Z$45,5,0)*$E7</f>
        <v>23.133099999999999</v>
      </c>
      <c r="J7" s="43">
        <f>VLOOKUP($D7,PORTE!$A$3:$Z$45,6,0)*$C7+VLOOKUP($E$2,PORTE!$A$3:$Z$45,6,0)*$E7</f>
        <v>24.445499999999999</v>
      </c>
      <c r="K7" s="43">
        <f>VLOOKUP($D7,PORTE!$A$3:$Z$45,7,0)*$C7+VLOOKUP($E$2,PORTE!$A$3:$Z$45,7,0)*$E7</f>
        <v>25.844100000000001</v>
      </c>
      <c r="L7" s="43">
        <f>VLOOKUP($D7,PORTE!$A$3:$Z$45,8,0)*$C7+VLOOKUP($E$2,PORTE!$A$3:$Z$45,8,0)*$E7</f>
        <v>27.550099999999997</v>
      </c>
      <c r="M7" s="43">
        <f>VLOOKUP($D7,PORTE!$A$3:$Z$45,9,0)*$C7+VLOOKUP($E$2,PORTE!$A$3:$Z$45,9,0)*$E7</f>
        <v>30.262599999999996</v>
      </c>
      <c r="N7" s="43">
        <f>VLOOKUP($D7,PORTE!$A$3:$Z$45,10,0)*$C7+VLOOKUP($E$2,PORTE!$A$3:$Z$45,10,0)*$E7</f>
        <v>33.026399999999995</v>
      </c>
      <c r="O7" s="43">
        <f>VLOOKUP($D7,PORTE!$A$3:$Z$45,11,0)*$C7+VLOOKUP($E$2,PORTE!$A$3:$Z$45,11,0)*$E7</f>
        <v>33.588700000000003</v>
      </c>
      <c r="P7" s="43">
        <f>VLOOKUP($D7,PORTE!$A$3:$Z$45,12,0)*$C7+VLOOKUP($E$2,PORTE!$A$3:$Z$45,12,0)*$E7</f>
        <v>34.978499999999997</v>
      </c>
      <c r="Q7" s="43">
        <f>VLOOKUP($D7,PORTE!$A$3:$Z$45,13,0)*$C7+VLOOKUP($E$2,PORTE!$A$3:$Z$45,13,0)*$E7</f>
        <v>36.125300000000003</v>
      </c>
      <c r="R7" s="43">
        <f>VLOOKUP($D7,PORTE!$A$3:$Z$45,14,0)*$C7+VLOOKUP($E$2,PORTE!$A$3:$Z$45,14,0)*$E7</f>
        <v>37.531100000000002</v>
      </c>
    </row>
    <row r="8" spans="1:18" s="1" customFormat="1" ht="13.5" customHeight="1" x14ac:dyDescent="0.25">
      <c r="A8" s="7" t="s">
        <v>17</v>
      </c>
      <c r="B8" s="3" t="s">
        <v>18</v>
      </c>
      <c r="C8" s="25">
        <v>0.04</v>
      </c>
      <c r="D8" s="4" t="s">
        <v>5</v>
      </c>
      <c r="E8" s="5" t="s">
        <v>19</v>
      </c>
      <c r="F8" s="43">
        <f>VLOOKUP($D8,PORTE!$A$3:$Z$45,2,0)*$C8+VLOOKUP($E$2,PORTE!$A$3:$Z$45,2,0)*$E8</f>
        <v>27.115000000000002</v>
      </c>
      <c r="G8" s="43">
        <f>VLOOKUP($D8,PORTE!$A$3:$Z$45,3,0)*$C8+VLOOKUP($E$2,PORTE!$A$3:$Z$45,3,0)*$E8</f>
        <v>28.380000000000003</v>
      </c>
      <c r="H8" s="43">
        <f>VLOOKUP($D8,PORTE!$A$3:$Z$45,4,0)*$C8+VLOOKUP($E$2,PORTE!$A$3:$Z$45,4,0)*$E8</f>
        <v>29.961100000000002</v>
      </c>
      <c r="I8" s="43">
        <f>VLOOKUP($D8,PORTE!$A$3:$Z$45,5,0)*$C8+VLOOKUP($E$2,PORTE!$A$3:$Z$45,5,0)*$E8</f>
        <v>32.089300000000001</v>
      </c>
      <c r="J8" s="43">
        <f>VLOOKUP($D8,PORTE!$A$3:$Z$45,6,0)*$C8+VLOOKUP($E$2,PORTE!$A$3:$Z$45,6,0)*$E8</f>
        <v>33.903300000000002</v>
      </c>
      <c r="K8" s="43">
        <f>VLOOKUP($D8,PORTE!$A$3:$Z$45,7,0)*$C8+VLOOKUP($E$2,PORTE!$A$3:$Z$45,7,0)*$E8</f>
        <v>35.8431</v>
      </c>
      <c r="L8" s="43">
        <f>VLOOKUP($D8,PORTE!$A$3:$Z$45,8,0)*$C8+VLOOKUP($E$2,PORTE!$A$3:$Z$45,8,0)*$E8</f>
        <v>38.209099999999999</v>
      </c>
      <c r="M8" s="43">
        <f>VLOOKUP($D8,PORTE!$A$3:$Z$45,9,0)*$C8+VLOOKUP($E$2,PORTE!$A$3:$Z$45,9,0)*$E8</f>
        <v>41.970999999999997</v>
      </c>
      <c r="N8" s="43">
        <f>VLOOKUP($D8,PORTE!$A$3:$Z$45,10,0)*$C8+VLOOKUP($E$2,PORTE!$A$3:$Z$45,10,0)*$E8</f>
        <v>45.804000000000002</v>
      </c>
      <c r="O8" s="43">
        <f>VLOOKUP($D8,PORTE!$A$3:$Z$45,11,0)*$C8+VLOOKUP($E$2,PORTE!$A$3:$Z$45,11,0)*$E8</f>
        <v>46.584100000000007</v>
      </c>
      <c r="P8" s="43">
        <f>VLOOKUP($D8,PORTE!$A$3:$Z$45,12,0)*$C8+VLOOKUP($E$2,PORTE!$A$3:$Z$45,12,0)*$E8</f>
        <v>48.488699999999994</v>
      </c>
      <c r="Q8" s="43">
        <f>VLOOKUP($D8,PORTE!$A$3:$Z$45,13,0)*$C8+VLOOKUP($E$2,PORTE!$A$3:$Z$45,13,0)*$E8</f>
        <v>50.031500000000001</v>
      </c>
      <c r="R8" s="43">
        <f>VLOOKUP($D8,PORTE!$A$3:$Z$45,14,0)*$C8+VLOOKUP($E$2,PORTE!$A$3:$Z$45,14,0)*$E8</f>
        <v>51.978500000000004</v>
      </c>
    </row>
    <row r="9" spans="1:18" s="1" customFormat="1" ht="13.5" customHeight="1" x14ac:dyDescent="0.25">
      <c r="A9" s="7" t="s">
        <v>20</v>
      </c>
      <c r="B9" s="3" t="s">
        <v>21</v>
      </c>
      <c r="C9" s="25">
        <v>0.04</v>
      </c>
      <c r="D9" s="4" t="s">
        <v>5</v>
      </c>
      <c r="E9" s="5" t="s">
        <v>19</v>
      </c>
      <c r="F9" s="43">
        <f>VLOOKUP($D9,PORTE!$A$3:$Z$45,2,0)*$C9+VLOOKUP($E$2,PORTE!$A$3:$Z$45,2,0)*$E9</f>
        <v>27.115000000000002</v>
      </c>
      <c r="G9" s="43">
        <f>VLOOKUP($D9,PORTE!$A$3:$Z$45,3,0)*$C9+VLOOKUP($E$2,PORTE!$A$3:$Z$45,3,0)*$E9</f>
        <v>28.380000000000003</v>
      </c>
      <c r="H9" s="43">
        <f>VLOOKUP($D9,PORTE!$A$3:$Z$45,4,0)*$C9+VLOOKUP($E$2,PORTE!$A$3:$Z$45,4,0)*$E9</f>
        <v>29.961100000000002</v>
      </c>
      <c r="I9" s="43">
        <f>VLOOKUP($D9,PORTE!$A$3:$Z$45,5,0)*$C9+VLOOKUP($E$2,PORTE!$A$3:$Z$45,5,0)*$E9</f>
        <v>32.089300000000001</v>
      </c>
      <c r="J9" s="43">
        <f>VLOOKUP($D9,PORTE!$A$3:$Z$45,6,0)*$C9+VLOOKUP($E$2,PORTE!$A$3:$Z$45,6,0)*$E9</f>
        <v>33.903300000000002</v>
      </c>
      <c r="K9" s="43">
        <f>VLOOKUP($D9,PORTE!$A$3:$Z$45,7,0)*$C9+VLOOKUP($E$2,PORTE!$A$3:$Z$45,7,0)*$E9</f>
        <v>35.8431</v>
      </c>
      <c r="L9" s="43">
        <f>VLOOKUP($D9,PORTE!$A$3:$Z$45,8,0)*$C9+VLOOKUP($E$2,PORTE!$A$3:$Z$45,8,0)*$E9</f>
        <v>38.209099999999999</v>
      </c>
      <c r="M9" s="43">
        <f>VLOOKUP($D9,PORTE!$A$3:$Z$45,9,0)*$C9+VLOOKUP($E$2,PORTE!$A$3:$Z$45,9,0)*$E9</f>
        <v>41.970999999999997</v>
      </c>
      <c r="N9" s="43">
        <f>VLOOKUP($D9,PORTE!$A$3:$Z$45,10,0)*$C9+VLOOKUP($E$2,PORTE!$A$3:$Z$45,10,0)*$E9</f>
        <v>45.804000000000002</v>
      </c>
      <c r="O9" s="43">
        <f>VLOOKUP($D9,PORTE!$A$3:$Z$45,11,0)*$C9+VLOOKUP($E$2,PORTE!$A$3:$Z$45,11,0)*$E9</f>
        <v>46.584100000000007</v>
      </c>
      <c r="P9" s="43">
        <f>VLOOKUP($D9,PORTE!$A$3:$Z$45,12,0)*$C9+VLOOKUP($E$2,PORTE!$A$3:$Z$45,12,0)*$E9</f>
        <v>48.488699999999994</v>
      </c>
      <c r="Q9" s="43">
        <f>VLOOKUP($D9,PORTE!$A$3:$Z$45,13,0)*$C9+VLOOKUP($E$2,PORTE!$A$3:$Z$45,13,0)*$E9</f>
        <v>50.031500000000001</v>
      </c>
      <c r="R9" s="43">
        <f>VLOOKUP($D9,PORTE!$A$3:$Z$45,14,0)*$C9+VLOOKUP($E$2,PORTE!$A$3:$Z$45,14,0)*$E9</f>
        <v>51.978500000000004</v>
      </c>
    </row>
    <row r="10" spans="1:18" s="1" customFormat="1" ht="13.5" customHeight="1" x14ac:dyDescent="0.25">
      <c r="A10" s="7" t="s">
        <v>22</v>
      </c>
      <c r="B10" s="3" t="s">
        <v>23</v>
      </c>
      <c r="C10" s="25">
        <v>0.04</v>
      </c>
      <c r="D10" s="4" t="s">
        <v>5</v>
      </c>
      <c r="E10" s="5" t="s">
        <v>16</v>
      </c>
      <c r="F10" s="43">
        <f>VLOOKUP($D10,PORTE!$A$3:$Z$45,2,0)*$C10+VLOOKUP($E$2,PORTE!$A$3:$Z$45,2,0)*$E10</f>
        <v>19.524999999999999</v>
      </c>
      <c r="G10" s="43">
        <f>VLOOKUP($D10,PORTE!$A$3:$Z$45,3,0)*$C10+VLOOKUP($E$2,PORTE!$A$3:$Z$45,3,0)*$E10</f>
        <v>20.46</v>
      </c>
      <c r="H10" s="43">
        <f>VLOOKUP($D10,PORTE!$A$3:$Z$45,4,0)*$C10+VLOOKUP($E$2,PORTE!$A$3:$Z$45,4,0)*$E10</f>
        <v>21.5989</v>
      </c>
      <c r="I10" s="43">
        <f>VLOOKUP($D10,PORTE!$A$3:$Z$45,5,0)*$C10+VLOOKUP($E$2,PORTE!$A$3:$Z$45,5,0)*$E10</f>
        <v>23.133099999999999</v>
      </c>
      <c r="J10" s="43">
        <f>VLOOKUP($D10,PORTE!$A$3:$Z$45,6,0)*$C10+VLOOKUP($E$2,PORTE!$A$3:$Z$45,6,0)*$E10</f>
        <v>24.445499999999999</v>
      </c>
      <c r="K10" s="43">
        <f>VLOOKUP($D10,PORTE!$A$3:$Z$45,7,0)*$C10+VLOOKUP($E$2,PORTE!$A$3:$Z$45,7,0)*$E10</f>
        <v>25.844100000000001</v>
      </c>
      <c r="L10" s="43">
        <f>VLOOKUP($D10,PORTE!$A$3:$Z$45,8,0)*$C10+VLOOKUP($E$2,PORTE!$A$3:$Z$45,8,0)*$E10</f>
        <v>27.550099999999997</v>
      </c>
      <c r="M10" s="43">
        <f>VLOOKUP($D10,PORTE!$A$3:$Z$45,9,0)*$C10+VLOOKUP($E$2,PORTE!$A$3:$Z$45,9,0)*$E10</f>
        <v>30.262599999999996</v>
      </c>
      <c r="N10" s="43">
        <f>VLOOKUP($D10,PORTE!$A$3:$Z$45,10,0)*$C10+VLOOKUP($E$2,PORTE!$A$3:$Z$45,10,0)*$E10</f>
        <v>33.026399999999995</v>
      </c>
      <c r="O10" s="43">
        <f>VLOOKUP($D10,PORTE!$A$3:$Z$45,11,0)*$C10+VLOOKUP($E$2,PORTE!$A$3:$Z$45,11,0)*$E10</f>
        <v>33.588700000000003</v>
      </c>
      <c r="P10" s="43">
        <f>VLOOKUP($D10,PORTE!$A$3:$Z$45,12,0)*$C10+VLOOKUP($E$2,PORTE!$A$3:$Z$45,12,0)*$E10</f>
        <v>34.978499999999997</v>
      </c>
      <c r="Q10" s="43">
        <f>VLOOKUP($D10,PORTE!$A$3:$Z$45,13,0)*$C10+VLOOKUP($E$2,PORTE!$A$3:$Z$45,13,0)*$E10</f>
        <v>36.125300000000003</v>
      </c>
      <c r="R10" s="43">
        <f>VLOOKUP($D10,PORTE!$A$3:$Z$45,14,0)*$C10+VLOOKUP($E$2,PORTE!$A$3:$Z$45,14,0)*$E10</f>
        <v>37.531100000000002</v>
      </c>
    </row>
    <row r="11" spans="1:18" s="1" customFormat="1" ht="13.5" customHeight="1" x14ac:dyDescent="0.25">
      <c r="A11" s="7" t="s">
        <v>24</v>
      </c>
      <c r="B11" s="3" t="s">
        <v>25</v>
      </c>
      <c r="C11" s="25">
        <v>0.04</v>
      </c>
      <c r="D11" s="4" t="s">
        <v>5</v>
      </c>
      <c r="E11" s="5" t="s">
        <v>16</v>
      </c>
      <c r="F11" s="43">
        <f>VLOOKUP($D11,PORTE!$A$3:$Z$45,2,0)*$C11+VLOOKUP($E$2,PORTE!$A$3:$Z$45,2,0)*$E11</f>
        <v>19.524999999999999</v>
      </c>
      <c r="G11" s="43">
        <f>VLOOKUP($D11,PORTE!$A$3:$Z$45,3,0)*$C11+VLOOKUP($E$2,PORTE!$A$3:$Z$45,3,0)*$E11</f>
        <v>20.46</v>
      </c>
      <c r="H11" s="43">
        <f>VLOOKUP($D11,PORTE!$A$3:$Z$45,4,0)*$C11+VLOOKUP($E$2,PORTE!$A$3:$Z$45,4,0)*$E11</f>
        <v>21.5989</v>
      </c>
      <c r="I11" s="43">
        <f>VLOOKUP($D11,PORTE!$A$3:$Z$45,5,0)*$C11+VLOOKUP($E$2,PORTE!$A$3:$Z$45,5,0)*$E11</f>
        <v>23.133099999999999</v>
      </c>
      <c r="J11" s="43">
        <f>VLOOKUP($D11,PORTE!$A$3:$Z$45,6,0)*$C11+VLOOKUP($E$2,PORTE!$A$3:$Z$45,6,0)*$E11</f>
        <v>24.445499999999999</v>
      </c>
      <c r="K11" s="43">
        <f>VLOOKUP($D11,PORTE!$A$3:$Z$45,7,0)*$C11+VLOOKUP($E$2,PORTE!$A$3:$Z$45,7,0)*$E11</f>
        <v>25.844100000000001</v>
      </c>
      <c r="L11" s="43">
        <f>VLOOKUP($D11,PORTE!$A$3:$Z$45,8,0)*$C11+VLOOKUP($E$2,PORTE!$A$3:$Z$45,8,0)*$E11</f>
        <v>27.550099999999997</v>
      </c>
      <c r="M11" s="43">
        <f>VLOOKUP($D11,PORTE!$A$3:$Z$45,9,0)*$C11+VLOOKUP($E$2,PORTE!$A$3:$Z$45,9,0)*$E11</f>
        <v>30.262599999999996</v>
      </c>
      <c r="N11" s="43">
        <f>VLOOKUP($D11,PORTE!$A$3:$Z$45,10,0)*$C11+VLOOKUP($E$2,PORTE!$A$3:$Z$45,10,0)*$E11</f>
        <v>33.026399999999995</v>
      </c>
      <c r="O11" s="43">
        <f>VLOOKUP($D11,PORTE!$A$3:$Z$45,11,0)*$C11+VLOOKUP($E$2,PORTE!$A$3:$Z$45,11,0)*$E11</f>
        <v>33.588700000000003</v>
      </c>
      <c r="P11" s="43">
        <f>VLOOKUP($D11,PORTE!$A$3:$Z$45,12,0)*$C11+VLOOKUP($E$2,PORTE!$A$3:$Z$45,12,0)*$E11</f>
        <v>34.978499999999997</v>
      </c>
      <c r="Q11" s="43">
        <f>VLOOKUP($D11,PORTE!$A$3:$Z$45,13,0)*$C11+VLOOKUP($E$2,PORTE!$A$3:$Z$45,13,0)*$E11</f>
        <v>36.125300000000003</v>
      </c>
      <c r="R11" s="43">
        <f>VLOOKUP($D11,PORTE!$A$3:$Z$45,14,0)*$C11+VLOOKUP($E$2,PORTE!$A$3:$Z$45,14,0)*$E11</f>
        <v>37.531100000000002</v>
      </c>
    </row>
    <row r="12" spans="1:18" s="1" customFormat="1" ht="13.5" customHeight="1" x14ac:dyDescent="0.25">
      <c r="A12" s="7" t="s">
        <v>26</v>
      </c>
      <c r="B12" s="3" t="s">
        <v>27</v>
      </c>
      <c r="C12" s="25">
        <v>0.25</v>
      </c>
      <c r="D12" s="4" t="s">
        <v>5</v>
      </c>
      <c r="E12" s="5" t="s">
        <v>10</v>
      </c>
      <c r="F12" s="43">
        <f>VLOOKUP($D12,PORTE!$A$3:$Z$45,2,0)*$C12+VLOOKUP($E$2,PORTE!$A$3:$Z$45,2,0)*$E12</f>
        <v>70.930999999999997</v>
      </c>
      <c r="G12" s="43">
        <f>VLOOKUP($D12,PORTE!$A$3:$Z$45,3,0)*$C12+VLOOKUP($E$2,PORTE!$A$3:$Z$45,3,0)*$E12</f>
        <v>74.552999999999997</v>
      </c>
      <c r="H12" s="43">
        <f>VLOOKUP($D12,PORTE!$A$3:$Z$45,4,0)*$C12+VLOOKUP($E$2,PORTE!$A$3:$Z$45,4,0)*$E12</f>
        <v>78.693979999999996</v>
      </c>
      <c r="I12" s="43">
        <f>VLOOKUP($D12,PORTE!$A$3:$Z$45,5,0)*$C12+VLOOKUP($E$2,PORTE!$A$3:$Z$45,5,0)*$E12</f>
        <v>84.283579999999986</v>
      </c>
      <c r="J12" s="43">
        <f>VLOOKUP($D12,PORTE!$A$3:$Z$45,6,0)*$C12+VLOOKUP($E$2,PORTE!$A$3:$Z$45,6,0)*$E12</f>
        <v>89.109020000000001</v>
      </c>
      <c r="K12" s="43">
        <f>VLOOKUP($D12,PORTE!$A$3:$Z$45,7,0)*$C12+VLOOKUP($E$2,PORTE!$A$3:$Z$45,7,0)*$E12</f>
        <v>94.206599999999995</v>
      </c>
      <c r="L12" s="43">
        <f>VLOOKUP($D12,PORTE!$A$3:$Z$45,8,0)*$C12+VLOOKUP($E$2,PORTE!$A$3:$Z$45,8,0)*$E12</f>
        <v>100.42559999999999</v>
      </c>
      <c r="M12" s="43">
        <f>VLOOKUP($D12,PORTE!$A$3:$Z$45,9,0)*$C12+VLOOKUP($E$2,PORTE!$A$3:$Z$45,9,0)*$E12</f>
        <v>110.31356</v>
      </c>
      <c r="N12" s="43">
        <f>VLOOKUP($D12,PORTE!$A$3:$Z$45,10,0)*$C12+VLOOKUP($E$2,PORTE!$A$3:$Z$45,10,0)*$E12</f>
        <v>120.38883999999999</v>
      </c>
      <c r="O12" s="43">
        <f>VLOOKUP($D12,PORTE!$A$3:$Z$45,11,0)*$C12+VLOOKUP($E$2,PORTE!$A$3:$Z$45,11,0)*$E12</f>
        <v>122.43686000000001</v>
      </c>
      <c r="P12" s="43">
        <f>VLOOKUP($D12,PORTE!$A$3:$Z$45,12,0)*$C12+VLOOKUP($E$2,PORTE!$A$3:$Z$45,12,0)*$E12</f>
        <v>127.65717999999998</v>
      </c>
      <c r="Q12" s="43">
        <f>VLOOKUP($D12,PORTE!$A$3:$Z$45,13,0)*$C12+VLOOKUP($E$2,PORTE!$A$3:$Z$45,13,0)*$E12</f>
        <v>132.15858</v>
      </c>
      <c r="R12" s="43">
        <f>VLOOKUP($D12,PORTE!$A$3:$Z$45,14,0)*$C12+VLOOKUP($E$2,PORTE!$A$3:$Z$45,14,0)*$E12</f>
        <v>137.30116000000001</v>
      </c>
    </row>
    <row r="13" spans="1:18" s="1" customFormat="1" ht="13.5" customHeight="1" x14ac:dyDescent="0.25">
      <c r="A13" s="7" t="s">
        <v>28</v>
      </c>
      <c r="B13" s="3" t="s">
        <v>29</v>
      </c>
      <c r="C13" s="24">
        <v>0.1</v>
      </c>
      <c r="D13" s="4" t="s">
        <v>5</v>
      </c>
      <c r="E13" s="5" t="s">
        <v>30</v>
      </c>
      <c r="F13" s="43">
        <f>VLOOKUP($D13,PORTE!$A$3:$Z$45,2,0)*$C13+VLOOKUP($E$2,PORTE!$A$3:$Z$45,2,0)*$E13</f>
        <v>127.185</v>
      </c>
      <c r="G13" s="43">
        <f>VLOOKUP($D13,PORTE!$A$3:$Z$45,3,0)*$C13+VLOOKUP($E$2,PORTE!$A$3:$Z$45,3,0)*$E13</f>
        <v>132.93</v>
      </c>
      <c r="H13" s="43">
        <f>VLOOKUP($D13,PORTE!$A$3:$Z$45,4,0)*$C13+VLOOKUP($E$2,PORTE!$A$3:$Z$45,4,0)*$E13</f>
        <v>140.3433</v>
      </c>
      <c r="I13" s="43">
        <f>VLOOKUP($D13,PORTE!$A$3:$Z$45,5,0)*$C13+VLOOKUP($E$2,PORTE!$A$3:$Z$45,5,0)*$E13</f>
        <v>150.31229999999999</v>
      </c>
      <c r="J13" s="43">
        <f>VLOOKUP($D13,PORTE!$A$3:$Z$45,6,0)*$C13+VLOOKUP($E$2,PORTE!$A$3:$Z$45,6,0)*$E13</f>
        <v>158.77270000000001</v>
      </c>
      <c r="K13" s="43">
        <f>VLOOKUP($D13,PORTE!$A$3:$Z$45,7,0)*$C13+VLOOKUP($E$2,PORTE!$A$3:$Z$45,7,0)*$E13</f>
        <v>167.85750000000002</v>
      </c>
      <c r="L13" s="43">
        <f>VLOOKUP($D13,PORTE!$A$3:$Z$45,8,0)*$C13+VLOOKUP($E$2,PORTE!$A$3:$Z$45,8,0)*$E13</f>
        <v>178.9375</v>
      </c>
      <c r="M13" s="43">
        <f>VLOOKUP($D13,PORTE!$A$3:$Z$45,9,0)*$C13+VLOOKUP($E$2,PORTE!$A$3:$Z$45,9,0)*$E13</f>
        <v>196.55459999999999</v>
      </c>
      <c r="N13" s="43">
        <f>VLOOKUP($D13,PORTE!$A$3:$Z$45,10,0)*$C13+VLOOKUP($E$2,PORTE!$A$3:$Z$45,10,0)*$E13</f>
        <v>214.5044</v>
      </c>
      <c r="O13" s="43">
        <f>VLOOKUP($D13,PORTE!$A$3:$Z$45,11,0)*$C13+VLOOKUP($E$2,PORTE!$A$3:$Z$45,11,0)*$E13</f>
        <v>218.15910000000002</v>
      </c>
      <c r="P13" s="43">
        <f>VLOOKUP($D13,PORTE!$A$3:$Z$45,12,0)*$C13+VLOOKUP($E$2,PORTE!$A$3:$Z$45,12,0)*$E13</f>
        <v>226.94929999999999</v>
      </c>
      <c r="Q13" s="43">
        <f>VLOOKUP($D13,PORTE!$A$3:$Z$45,13,0)*$C13+VLOOKUP($E$2,PORTE!$A$3:$Z$45,13,0)*$E13</f>
        <v>233.90530000000001</v>
      </c>
      <c r="R13" s="43">
        <f>VLOOKUP($D13,PORTE!$A$3:$Z$45,14,0)*$C13+VLOOKUP($E$2,PORTE!$A$3:$Z$45,14,0)*$E13</f>
        <v>243.00810000000001</v>
      </c>
    </row>
    <row r="14" spans="1:18" s="1" customFormat="1" ht="13.5" customHeight="1" x14ac:dyDescent="0.25">
      <c r="A14" s="7" t="s">
        <v>31</v>
      </c>
      <c r="B14" s="3" t="s">
        <v>32</v>
      </c>
      <c r="C14" s="25">
        <v>0.1</v>
      </c>
      <c r="D14" s="4" t="s">
        <v>5</v>
      </c>
      <c r="E14" s="5" t="s">
        <v>33</v>
      </c>
      <c r="F14" s="43">
        <f>VLOOKUP($D14,PORTE!$A$3:$Z$45,2,0)*$C14+VLOOKUP($E$2,PORTE!$A$3:$Z$45,2,0)*$E14</f>
        <v>24.915500000000002</v>
      </c>
      <c r="G14" s="43">
        <f>VLOOKUP($D14,PORTE!$A$3:$Z$45,3,0)*$C14+VLOOKUP($E$2,PORTE!$A$3:$Z$45,3,0)*$E14</f>
        <v>26.214000000000002</v>
      </c>
      <c r="H14" s="43">
        <f>VLOOKUP($D14,PORTE!$A$3:$Z$45,4,0)*$C14+VLOOKUP($E$2,PORTE!$A$3:$Z$45,4,0)*$E14</f>
        <v>27.668990000000001</v>
      </c>
      <c r="I14" s="43">
        <f>VLOOKUP($D14,PORTE!$A$3:$Z$45,5,0)*$C14+VLOOKUP($E$2,PORTE!$A$3:$Z$45,5,0)*$E14</f>
        <v>29.63429</v>
      </c>
      <c r="J14" s="43">
        <f>VLOOKUP($D14,PORTE!$A$3:$Z$45,6,0)*$C14+VLOOKUP($E$2,PORTE!$A$3:$Z$45,6,0)*$E14</f>
        <v>31.336010000000002</v>
      </c>
      <c r="K14" s="43">
        <f>VLOOKUP($D14,PORTE!$A$3:$Z$45,7,0)*$C14+VLOOKUP($E$2,PORTE!$A$3:$Z$45,7,0)*$E14</f>
        <v>33.128549999999997</v>
      </c>
      <c r="L14" s="43">
        <f>VLOOKUP($D14,PORTE!$A$3:$Z$45,8,0)*$C14+VLOOKUP($E$2,PORTE!$A$3:$Z$45,8,0)*$E14</f>
        <v>35.315549999999995</v>
      </c>
      <c r="M14" s="43">
        <f>VLOOKUP($D14,PORTE!$A$3:$Z$45,9,0)*$C14+VLOOKUP($E$2,PORTE!$A$3:$Z$45,9,0)*$E14</f>
        <v>38.792779999999993</v>
      </c>
      <c r="N14" s="43">
        <f>VLOOKUP($D14,PORTE!$A$3:$Z$45,10,0)*$C14+VLOOKUP($E$2,PORTE!$A$3:$Z$45,10,0)*$E14</f>
        <v>42.335919999999994</v>
      </c>
      <c r="O14" s="43">
        <f>VLOOKUP($D14,PORTE!$A$3:$Z$45,11,0)*$C14+VLOOKUP($E$2,PORTE!$A$3:$Z$45,11,0)*$E14</f>
        <v>43.055930000000004</v>
      </c>
      <c r="P14" s="43">
        <f>VLOOKUP($D14,PORTE!$A$3:$Z$45,12,0)*$C14+VLOOKUP($E$2,PORTE!$A$3:$Z$45,12,0)*$E14</f>
        <v>44.909590000000001</v>
      </c>
      <c r="Q14" s="43">
        <f>VLOOKUP($D14,PORTE!$A$3:$Z$45,13,0)*$C14+VLOOKUP($E$2,PORTE!$A$3:$Z$45,13,0)*$E14</f>
        <v>46.529790000000006</v>
      </c>
      <c r="R14" s="43">
        <f>VLOOKUP($D14,PORTE!$A$3:$Z$45,14,0)*$C14+VLOOKUP($E$2,PORTE!$A$3:$Z$45,14,0)*$E14</f>
        <v>48.340330000000002</v>
      </c>
    </row>
    <row r="15" spans="1:18" s="1" customFormat="1" ht="13.5" customHeight="1" x14ac:dyDescent="0.25">
      <c r="A15" s="7" t="s">
        <v>34</v>
      </c>
      <c r="B15" s="3" t="s">
        <v>35</v>
      </c>
      <c r="C15" s="25">
        <v>0.1</v>
      </c>
      <c r="D15" s="4" t="s">
        <v>5</v>
      </c>
      <c r="E15" s="5" t="s">
        <v>36</v>
      </c>
      <c r="F15" s="43">
        <f>VLOOKUP($D15,PORTE!$A$3:$Z$45,2,0)*$C15+VLOOKUP($E$2,PORTE!$A$3:$Z$45,2,0)*$E15</f>
        <v>46.8</v>
      </c>
      <c r="G15" s="43">
        <f>VLOOKUP($D15,PORTE!$A$3:$Z$45,3,0)*$C15+VLOOKUP($E$2,PORTE!$A$3:$Z$45,3,0)*$E15</f>
        <v>49.05</v>
      </c>
      <c r="H15" s="43">
        <f>VLOOKUP($D15,PORTE!$A$3:$Z$45,4,0)*$C15+VLOOKUP($E$2,PORTE!$A$3:$Z$45,4,0)*$E15</f>
        <v>51.78</v>
      </c>
      <c r="I15" s="43">
        <f>VLOOKUP($D15,PORTE!$A$3:$Z$45,5,0)*$C15+VLOOKUP($E$2,PORTE!$A$3:$Z$45,5,0)*$E15</f>
        <v>55.457999999999998</v>
      </c>
      <c r="J15" s="43">
        <f>VLOOKUP($D15,PORTE!$A$3:$Z$45,6,0)*$C15+VLOOKUP($E$2,PORTE!$A$3:$Z$45,6,0)*$E15</f>
        <v>58.606000000000002</v>
      </c>
      <c r="K15" s="43">
        <f>VLOOKUP($D15,PORTE!$A$3:$Z$45,7,0)*$C15+VLOOKUP($E$2,PORTE!$A$3:$Z$45,7,0)*$E15</f>
        <v>61.959000000000003</v>
      </c>
      <c r="L15" s="43">
        <f>VLOOKUP($D15,PORTE!$A$3:$Z$45,8,0)*$C15+VLOOKUP($E$2,PORTE!$A$3:$Z$45,8,0)*$E15</f>
        <v>66.048999999999992</v>
      </c>
      <c r="M15" s="43">
        <f>VLOOKUP($D15,PORTE!$A$3:$Z$45,9,0)*$C15+VLOOKUP($E$2,PORTE!$A$3:$Z$45,9,0)*$E15</f>
        <v>72.551999999999992</v>
      </c>
      <c r="N15" s="43">
        <f>VLOOKUP($D15,PORTE!$A$3:$Z$45,10,0)*$C15+VLOOKUP($E$2,PORTE!$A$3:$Z$45,10,0)*$E15</f>
        <v>79.177999999999997</v>
      </c>
      <c r="O15" s="43">
        <f>VLOOKUP($D15,PORTE!$A$3:$Z$45,11,0)*$C15+VLOOKUP($E$2,PORTE!$A$3:$Z$45,11,0)*$E15</f>
        <v>80.52600000000001</v>
      </c>
      <c r="P15" s="43">
        <f>VLOOKUP($D15,PORTE!$A$3:$Z$45,12,0)*$C15+VLOOKUP($E$2,PORTE!$A$3:$Z$45,12,0)*$E15</f>
        <v>83.86399999999999</v>
      </c>
      <c r="Q15" s="43">
        <f>VLOOKUP($D15,PORTE!$A$3:$Z$45,13,0)*$C15+VLOOKUP($E$2,PORTE!$A$3:$Z$45,13,0)*$E15</f>
        <v>86.626000000000005</v>
      </c>
      <c r="R15" s="43">
        <f>VLOOKUP($D15,PORTE!$A$3:$Z$45,14,0)*$C15+VLOOKUP($E$2,PORTE!$A$3:$Z$45,14,0)*$E15</f>
        <v>89.997</v>
      </c>
    </row>
    <row r="16" spans="1:18" s="1" customFormat="1" ht="13.5" customHeight="1" x14ac:dyDescent="0.25">
      <c r="A16" s="7" t="s">
        <v>37</v>
      </c>
      <c r="B16" s="3" t="s">
        <v>38</v>
      </c>
      <c r="C16" s="25">
        <v>0.1</v>
      </c>
      <c r="D16" s="4" t="s">
        <v>5</v>
      </c>
      <c r="E16" s="5" t="s">
        <v>39</v>
      </c>
      <c r="F16" s="43">
        <f>VLOOKUP($D16,PORTE!$A$3:$Z$45,2,0)*$C16+VLOOKUP($E$2,PORTE!$A$3:$Z$45,2,0)*$E16</f>
        <v>38.370499999999993</v>
      </c>
      <c r="G16" s="43">
        <f>VLOOKUP($D16,PORTE!$A$3:$Z$45,3,0)*$C16+VLOOKUP($E$2,PORTE!$A$3:$Z$45,3,0)*$E16</f>
        <v>40.253999999999998</v>
      </c>
      <c r="H16" s="43">
        <f>VLOOKUP($D16,PORTE!$A$3:$Z$45,4,0)*$C16+VLOOKUP($E$2,PORTE!$A$3:$Z$45,4,0)*$E16</f>
        <v>42.492890000000003</v>
      </c>
      <c r="I16" s="43">
        <f>VLOOKUP($D16,PORTE!$A$3:$Z$45,5,0)*$C16+VLOOKUP($E$2,PORTE!$A$3:$Z$45,5,0)*$E16</f>
        <v>45.511189999999999</v>
      </c>
      <c r="J16" s="43">
        <f>VLOOKUP($D16,PORTE!$A$3:$Z$45,6,0)*$C16+VLOOKUP($E$2,PORTE!$A$3:$Z$45,6,0)*$E16</f>
        <v>48.102110000000003</v>
      </c>
      <c r="K16" s="43">
        <f>VLOOKUP($D16,PORTE!$A$3:$Z$45,7,0)*$C16+VLOOKUP($E$2,PORTE!$A$3:$Z$45,7,0)*$E16</f>
        <v>50.854050000000001</v>
      </c>
      <c r="L16" s="43">
        <f>VLOOKUP($D16,PORTE!$A$3:$Z$45,8,0)*$C16+VLOOKUP($E$2,PORTE!$A$3:$Z$45,8,0)*$E16</f>
        <v>54.211049999999993</v>
      </c>
      <c r="M16" s="43">
        <f>VLOOKUP($D16,PORTE!$A$3:$Z$45,9,0)*$C16+VLOOKUP($E$2,PORTE!$A$3:$Z$45,9,0)*$E16</f>
        <v>59.548579999999994</v>
      </c>
      <c r="N16" s="43">
        <f>VLOOKUP($D16,PORTE!$A$3:$Z$45,10,0)*$C16+VLOOKUP($E$2,PORTE!$A$3:$Z$45,10,0)*$E16</f>
        <v>64.987120000000004</v>
      </c>
      <c r="O16" s="43">
        <f>VLOOKUP($D16,PORTE!$A$3:$Z$45,11,0)*$C16+VLOOKUP($E$2,PORTE!$A$3:$Z$45,11,0)*$E16</f>
        <v>66.093230000000005</v>
      </c>
      <c r="P16" s="43">
        <f>VLOOKUP($D16,PORTE!$A$3:$Z$45,12,0)*$C16+VLOOKUP($E$2,PORTE!$A$3:$Z$45,12,0)*$E16</f>
        <v>68.859489999999994</v>
      </c>
      <c r="Q16" s="43">
        <f>VLOOKUP($D16,PORTE!$A$3:$Z$45,13,0)*$C16+VLOOKUP($E$2,PORTE!$A$3:$Z$45,13,0)*$E16</f>
        <v>71.181690000000003</v>
      </c>
      <c r="R16" s="43">
        <f>VLOOKUP($D16,PORTE!$A$3:$Z$45,14,0)*$C16+VLOOKUP($E$2,PORTE!$A$3:$Z$45,14,0)*$E16</f>
        <v>73.951629999999994</v>
      </c>
    </row>
    <row r="17" spans="1:18" s="1" customFormat="1" ht="13.5" customHeight="1" x14ac:dyDescent="0.25">
      <c r="A17" s="7" t="s">
        <v>40</v>
      </c>
      <c r="B17" s="3" t="s">
        <v>41</v>
      </c>
      <c r="C17" s="25">
        <v>0.1</v>
      </c>
      <c r="D17" s="4" t="s">
        <v>5</v>
      </c>
      <c r="E17" s="5" t="s">
        <v>42</v>
      </c>
      <c r="F17" s="43">
        <f>VLOOKUP($D17,PORTE!$A$3:$Z$45,2,0)*$C17+VLOOKUP($E$2,PORTE!$A$3:$Z$45,2,0)*$E17</f>
        <v>21.086000000000002</v>
      </c>
      <c r="G17" s="43">
        <f>VLOOKUP($D17,PORTE!$A$3:$Z$45,3,0)*$C17+VLOOKUP($E$2,PORTE!$A$3:$Z$45,3,0)*$E17</f>
        <v>22.218</v>
      </c>
      <c r="H17" s="43">
        <f>VLOOKUP($D17,PORTE!$A$3:$Z$45,4,0)*$C17+VLOOKUP($E$2,PORTE!$A$3:$Z$45,4,0)*$E17</f>
        <v>23.44988</v>
      </c>
      <c r="I17" s="43">
        <f>VLOOKUP($D17,PORTE!$A$3:$Z$45,5,0)*$C17+VLOOKUP($E$2,PORTE!$A$3:$Z$45,5,0)*$E17</f>
        <v>25.115480000000002</v>
      </c>
      <c r="J17" s="43">
        <f>VLOOKUP($D17,PORTE!$A$3:$Z$45,6,0)*$C17+VLOOKUP($E$2,PORTE!$A$3:$Z$45,6,0)*$E17</f>
        <v>26.564120000000003</v>
      </c>
      <c r="K17" s="43">
        <f>VLOOKUP($D17,PORTE!$A$3:$Z$45,7,0)*$C17+VLOOKUP($E$2,PORTE!$A$3:$Z$45,7,0)*$E17</f>
        <v>28.083600000000004</v>
      </c>
      <c r="L17" s="43">
        <f>VLOOKUP($D17,PORTE!$A$3:$Z$45,8,0)*$C17+VLOOKUP($E$2,PORTE!$A$3:$Z$45,8,0)*$E17</f>
        <v>29.9376</v>
      </c>
      <c r="M17" s="43">
        <f>VLOOKUP($D17,PORTE!$A$3:$Z$45,9,0)*$C17+VLOOKUP($E$2,PORTE!$A$3:$Z$45,9,0)*$E17</f>
        <v>32.885359999999999</v>
      </c>
      <c r="N17" s="43">
        <f>VLOOKUP($D17,PORTE!$A$3:$Z$45,10,0)*$C17+VLOOKUP($E$2,PORTE!$A$3:$Z$45,10,0)*$E17</f>
        <v>35.889040000000001</v>
      </c>
      <c r="O17" s="43">
        <f>VLOOKUP($D17,PORTE!$A$3:$Z$45,11,0)*$C17+VLOOKUP($E$2,PORTE!$A$3:$Z$45,11,0)*$E17</f>
        <v>36.499160000000003</v>
      </c>
      <c r="P17" s="43">
        <f>VLOOKUP($D17,PORTE!$A$3:$Z$45,12,0)*$C17+VLOOKUP($E$2,PORTE!$A$3:$Z$45,12,0)*$E17</f>
        <v>38.09308</v>
      </c>
      <c r="Q17" s="43">
        <f>VLOOKUP($D17,PORTE!$A$3:$Z$45,13,0)*$C17+VLOOKUP($E$2,PORTE!$A$3:$Z$45,13,0)*$E17</f>
        <v>39.513480000000001</v>
      </c>
      <c r="R17" s="43">
        <f>VLOOKUP($D17,PORTE!$A$3:$Z$45,14,0)*$C17+VLOOKUP($E$2,PORTE!$A$3:$Z$45,14,0)*$E17</f>
        <v>41.050959999999996</v>
      </c>
    </row>
    <row r="18" spans="1:18" s="1" customFormat="1" ht="13.5" customHeight="1" x14ac:dyDescent="0.25">
      <c r="A18" s="7" t="s">
        <v>43</v>
      </c>
      <c r="B18" s="3" t="s">
        <v>44</v>
      </c>
      <c r="C18" s="25">
        <v>0.04</v>
      </c>
      <c r="D18" s="4" t="s">
        <v>5</v>
      </c>
      <c r="E18" s="5" t="s">
        <v>45</v>
      </c>
      <c r="F18" s="43">
        <f>VLOOKUP($D18,PORTE!$A$3:$Z$45,2,0)*$C18+VLOOKUP($E$2,PORTE!$A$3:$Z$45,2,0)*$E18</f>
        <v>8.2894999999999985</v>
      </c>
      <c r="G18" s="43">
        <f>VLOOKUP($D18,PORTE!$A$3:$Z$45,3,0)*$C18+VLOOKUP($E$2,PORTE!$A$3:$Z$45,3,0)*$E18</f>
        <v>8.7359999999999989</v>
      </c>
      <c r="H18" s="43">
        <f>VLOOKUP($D18,PORTE!$A$3:$Z$45,4,0)*$C18+VLOOKUP($E$2,PORTE!$A$3:$Z$45,4,0)*$E18</f>
        <v>9.2203099999999996</v>
      </c>
      <c r="I18" s="43">
        <f>VLOOKUP($D18,PORTE!$A$3:$Z$45,5,0)*$C18+VLOOKUP($E$2,PORTE!$A$3:$Z$45,5,0)*$E18</f>
        <v>9.8752099999999992</v>
      </c>
      <c r="J18" s="43">
        <f>VLOOKUP($D18,PORTE!$A$3:$Z$45,6,0)*$C18+VLOOKUP($E$2,PORTE!$A$3:$Z$45,6,0)*$E18</f>
        <v>10.445089999999999</v>
      </c>
      <c r="K18" s="43">
        <f>VLOOKUP($D18,PORTE!$A$3:$Z$45,7,0)*$C18+VLOOKUP($E$2,PORTE!$A$3:$Z$45,7,0)*$E18</f>
        <v>11.042549999999999</v>
      </c>
      <c r="L18" s="43">
        <f>VLOOKUP($D18,PORTE!$A$3:$Z$45,8,0)*$C18+VLOOKUP($E$2,PORTE!$A$3:$Z$45,8,0)*$E18</f>
        <v>11.771549999999998</v>
      </c>
      <c r="M18" s="43">
        <f>VLOOKUP($D18,PORTE!$A$3:$Z$45,9,0)*$C18+VLOOKUP($E$2,PORTE!$A$3:$Z$45,9,0)*$E18</f>
        <v>12.930619999999998</v>
      </c>
      <c r="N18" s="43">
        <f>VLOOKUP($D18,PORTE!$A$3:$Z$45,10,0)*$C18+VLOOKUP($E$2,PORTE!$A$3:$Z$45,10,0)*$E18</f>
        <v>14.111679999999998</v>
      </c>
      <c r="O18" s="43">
        <f>VLOOKUP($D18,PORTE!$A$3:$Z$45,11,0)*$C18+VLOOKUP($E$2,PORTE!$A$3:$Z$45,11,0)*$E18</f>
        <v>14.351570000000001</v>
      </c>
      <c r="P18" s="43">
        <f>VLOOKUP($D18,PORTE!$A$3:$Z$45,12,0)*$C18+VLOOKUP($E$2,PORTE!$A$3:$Z$45,12,0)*$E18</f>
        <v>14.979309999999998</v>
      </c>
      <c r="Q18" s="43">
        <f>VLOOKUP($D18,PORTE!$A$3:$Z$45,13,0)*$C18+VLOOKUP($E$2,PORTE!$A$3:$Z$45,13,0)*$E18</f>
        <v>15.539909999999999</v>
      </c>
      <c r="R18" s="43">
        <f>VLOOKUP($D18,PORTE!$A$3:$Z$45,14,0)*$C18+VLOOKUP($E$2,PORTE!$A$3:$Z$45,14,0)*$E18</f>
        <v>16.144570000000002</v>
      </c>
    </row>
    <row r="19" spans="1:18" s="1" customFormat="1" ht="13.5" customHeight="1" x14ac:dyDescent="0.25">
      <c r="A19" s="7" t="s">
        <v>46</v>
      </c>
      <c r="B19" s="3" t="s">
        <v>47</v>
      </c>
      <c r="C19" s="25">
        <v>0.1</v>
      </c>
      <c r="D19" s="4" t="s">
        <v>5</v>
      </c>
      <c r="E19" s="5" t="s">
        <v>39</v>
      </c>
      <c r="F19" s="43">
        <f>VLOOKUP($D19,PORTE!$A$3:$Z$45,2,0)*$C19+VLOOKUP($E$2,PORTE!$A$3:$Z$45,2,0)*$E19</f>
        <v>38.370499999999993</v>
      </c>
      <c r="G19" s="43">
        <f>VLOOKUP($D19,PORTE!$A$3:$Z$45,3,0)*$C19+VLOOKUP($E$2,PORTE!$A$3:$Z$45,3,0)*$E19</f>
        <v>40.253999999999998</v>
      </c>
      <c r="H19" s="43">
        <f>VLOOKUP($D19,PORTE!$A$3:$Z$45,4,0)*$C19+VLOOKUP($E$2,PORTE!$A$3:$Z$45,4,0)*$E19</f>
        <v>42.492890000000003</v>
      </c>
      <c r="I19" s="43">
        <f>VLOOKUP($D19,PORTE!$A$3:$Z$45,5,0)*$C19+VLOOKUP($E$2,PORTE!$A$3:$Z$45,5,0)*$E19</f>
        <v>45.511189999999999</v>
      </c>
      <c r="J19" s="43">
        <f>VLOOKUP($D19,PORTE!$A$3:$Z$45,6,0)*$C19+VLOOKUP($E$2,PORTE!$A$3:$Z$45,6,0)*$E19</f>
        <v>48.102110000000003</v>
      </c>
      <c r="K19" s="43">
        <f>VLOOKUP($D19,PORTE!$A$3:$Z$45,7,0)*$C19+VLOOKUP($E$2,PORTE!$A$3:$Z$45,7,0)*$E19</f>
        <v>50.854050000000001</v>
      </c>
      <c r="L19" s="43">
        <f>VLOOKUP($D19,PORTE!$A$3:$Z$45,8,0)*$C19+VLOOKUP($E$2,PORTE!$A$3:$Z$45,8,0)*$E19</f>
        <v>54.211049999999993</v>
      </c>
      <c r="M19" s="43">
        <f>VLOOKUP($D19,PORTE!$A$3:$Z$45,9,0)*$C19+VLOOKUP($E$2,PORTE!$A$3:$Z$45,9,0)*$E19</f>
        <v>59.548579999999994</v>
      </c>
      <c r="N19" s="43">
        <f>VLOOKUP($D19,PORTE!$A$3:$Z$45,10,0)*$C19+VLOOKUP($E$2,PORTE!$A$3:$Z$45,10,0)*$E19</f>
        <v>64.987120000000004</v>
      </c>
      <c r="O19" s="43">
        <f>VLOOKUP($D19,PORTE!$A$3:$Z$45,11,0)*$C19+VLOOKUP($E$2,PORTE!$A$3:$Z$45,11,0)*$E19</f>
        <v>66.093230000000005</v>
      </c>
      <c r="P19" s="43">
        <f>VLOOKUP($D19,PORTE!$A$3:$Z$45,12,0)*$C19+VLOOKUP($E$2,PORTE!$A$3:$Z$45,12,0)*$E19</f>
        <v>68.859489999999994</v>
      </c>
      <c r="Q19" s="43">
        <f>VLOOKUP($D19,PORTE!$A$3:$Z$45,13,0)*$C19+VLOOKUP($E$2,PORTE!$A$3:$Z$45,13,0)*$E19</f>
        <v>71.181690000000003</v>
      </c>
      <c r="R19" s="43">
        <f>VLOOKUP($D19,PORTE!$A$3:$Z$45,14,0)*$C19+VLOOKUP($E$2,PORTE!$A$3:$Z$45,14,0)*$E19</f>
        <v>73.951629999999994</v>
      </c>
    </row>
    <row r="20" spans="1:18" s="1" customFormat="1" ht="13.5" customHeight="1" x14ac:dyDescent="0.25">
      <c r="A20" s="7" t="s">
        <v>48</v>
      </c>
      <c r="B20" s="3" t="s">
        <v>49</v>
      </c>
      <c r="C20" s="26">
        <v>1</v>
      </c>
      <c r="D20" s="2" t="s">
        <v>5</v>
      </c>
      <c r="E20" s="5" t="s">
        <v>50</v>
      </c>
      <c r="F20" s="43">
        <f>VLOOKUP($D20,PORTE!$A$3:$Z$45,2,0)*$C20+VLOOKUP($E$2,PORTE!$A$3:$Z$45,2,0)*$E20</f>
        <v>419.56199999999995</v>
      </c>
      <c r="G20" s="43">
        <f>VLOOKUP($D20,PORTE!$A$3:$Z$45,3,0)*$C20+VLOOKUP($E$2,PORTE!$A$3:$Z$45,3,0)*$E20</f>
        <v>439.95599999999996</v>
      </c>
      <c r="H20" s="43">
        <f>VLOOKUP($D20,PORTE!$A$3:$Z$45,4,0)*$C20+VLOOKUP($E$2,PORTE!$A$3:$Z$45,4,0)*$E20</f>
        <v>464.43395999999996</v>
      </c>
      <c r="I20" s="43">
        <f>VLOOKUP($D20,PORTE!$A$3:$Z$45,5,0)*$C20+VLOOKUP($E$2,PORTE!$A$3:$Z$45,5,0)*$E20</f>
        <v>497.42315999999994</v>
      </c>
      <c r="J20" s="43">
        <f>VLOOKUP($D20,PORTE!$A$3:$Z$45,6,0)*$C20+VLOOKUP($E$2,PORTE!$A$3:$Z$45,6,0)*$E20</f>
        <v>525.70204000000001</v>
      </c>
      <c r="K20" s="43">
        <f>VLOOKUP($D20,PORTE!$A$3:$Z$45,7,0)*$C20+VLOOKUP($E$2,PORTE!$A$3:$Z$45,7,0)*$E20</f>
        <v>555.77819999999997</v>
      </c>
      <c r="L20" s="43">
        <f>VLOOKUP($D20,PORTE!$A$3:$Z$45,8,0)*$C20+VLOOKUP($E$2,PORTE!$A$3:$Z$45,8,0)*$E20</f>
        <v>592.46619999999996</v>
      </c>
      <c r="M20" s="43">
        <f>VLOOKUP($D20,PORTE!$A$3:$Z$45,9,0)*$C20+VLOOKUP($E$2,PORTE!$A$3:$Z$45,9,0)*$E20</f>
        <v>650.79911999999979</v>
      </c>
      <c r="N20" s="43">
        <f>VLOOKUP($D20,PORTE!$A$3:$Z$45,10,0)*$C20+VLOOKUP($E$2,PORTE!$A$3:$Z$45,10,0)*$E20</f>
        <v>710.23567999999989</v>
      </c>
      <c r="O20" s="43">
        <f>VLOOKUP($D20,PORTE!$A$3:$Z$45,11,0)*$C20+VLOOKUP($E$2,PORTE!$A$3:$Z$45,11,0)*$E20</f>
        <v>722.32571999999993</v>
      </c>
      <c r="P20" s="43">
        <f>VLOOKUP($D20,PORTE!$A$3:$Z$45,12,0)*$C20+VLOOKUP($E$2,PORTE!$A$3:$Z$45,12,0)*$E20</f>
        <v>752.42035999999996</v>
      </c>
      <c r="Q20" s="43">
        <f>VLOOKUP($D20,PORTE!$A$3:$Z$45,13,0)*$C20+VLOOKUP($E$2,PORTE!$A$3:$Z$45,13,0)*$E20</f>
        <v>777.51315999999997</v>
      </c>
      <c r="R20" s="43">
        <f>VLOOKUP($D20,PORTE!$A$3:$Z$45,14,0)*$C20+VLOOKUP($E$2,PORTE!$A$3:$Z$45,14,0)*$E20</f>
        <v>807.76931999999999</v>
      </c>
    </row>
    <row r="21" spans="1:18" s="1" customFormat="1" ht="13.5" customHeight="1" x14ac:dyDescent="0.25">
      <c r="A21" s="7" t="s">
        <v>51</v>
      </c>
      <c r="B21" s="8" t="s">
        <v>52</v>
      </c>
      <c r="C21" s="26">
        <v>1</v>
      </c>
      <c r="D21" s="2" t="s">
        <v>5</v>
      </c>
      <c r="E21" s="5" t="s">
        <v>50</v>
      </c>
      <c r="F21" s="43">
        <f>VLOOKUP($D21,PORTE!$A$3:$Z$45,2,0)*$C21+VLOOKUP($E$2,PORTE!$A$3:$Z$45,2,0)*$E21</f>
        <v>419.56199999999995</v>
      </c>
      <c r="G21" s="43">
        <f>VLOOKUP($D21,PORTE!$A$3:$Z$45,3,0)*$C21+VLOOKUP($E$2,PORTE!$A$3:$Z$45,3,0)*$E21</f>
        <v>439.95599999999996</v>
      </c>
      <c r="H21" s="43">
        <f>VLOOKUP($D21,PORTE!$A$3:$Z$45,4,0)*$C21+VLOOKUP($E$2,PORTE!$A$3:$Z$45,4,0)*$E21</f>
        <v>464.43395999999996</v>
      </c>
      <c r="I21" s="43">
        <f>VLOOKUP($D21,PORTE!$A$3:$Z$45,5,0)*$C21+VLOOKUP($E$2,PORTE!$A$3:$Z$45,5,0)*$E21</f>
        <v>497.42315999999994</v>
      </c>
      <c r="J21" s="43">
        <f>VLOOKUP($D21,PORTE!$A$3:$Z$45,6,0)*$C21+VLOOKUP($E$2,PORTE!$A$3:$Z$45,6,0)*$E21</f>
        <v>525.70204000000001</v>
      </c>
      <c r="K21" s="43">
        <f>VLOOKUP($D21,PORTE!$A$3:$Z$45,7,0)*$C21+VLOOKUP($E$2,PORTE!$A$3:$Z$45,7,0)*$E21</f>
        <v>555.77819999999997</v>
      </c>
      <c r="L21" s="43">
        <f>VLOOKUP($D21,PORTE!$A$3:$Z$45,8,0)*$C21+VLOOKUP($E$2,PORTE!$A$3:$Z$45,8,0)*$E21</f>
        <v>592.46619999999996</v>
      </c>
      <c r="M21" s="43">
        <f>VLOOKUP($D21,PORTE!$A$3:$Z$45,9,0)*$C21+VLOOKUP($E$2,PORTE!$A$3:$Z$45,9,0)*$E21</f>
        <v>650.79911999999979</v>
      </c>
      <c r="N21" s="43">
        <f>VLOOKUP($D21,PORTE!$A$3:$Z$45,10,0)*$C21+VLOOKUP($E$2,PORTE!$A$3:$Z$45,10,0)*$E21</f>
        <v>710.23567999999989</v>
      </c>
      <c r="O21" s="43">
        <f>VLOOKUP($D21,PORTE!$A$3:$Z$45,11,0)*$C21+VLOOKUP($E$2,PORTE!$A$3:$Z$45,11,0)*$E21</f>
        <v>722.32571999999993</v>
      </c>
      <c r="P21" s="43">
        <f>VLOOKUP($D21,PORTE!$A$3:$Z$45,12,0)*$C21+VLOOKUP($E$2,PORTE!$A$3:$Z$45,12,0)*$E21</f>
        <v>752.42035999999996</v>
      </c>
      <c r="Q21" s="43">
        <f>VLOOKUP($D21,PORTE!$A$3:$Z$45,13,0)*$C21+VLOOKUP($E$2,PORTE!$A$3:$Z$45,13,0)*$E21</f>
        <v>777.51315999999997</v>
      </c>
      <c r="R21" s="43">
        <f>VLOOKUP($D21,PORTE!$A$3:$Z$45,14,0)*$C21+VLOOKUP($E$2,PORTE!$A$3:$Z$45,14,0)*$E21</f>
        <v>807.76931999999999</v>
      </c>
    </row>
    <row r="22" spans="1:18" s="1" customFormat="1" ht="13.5" customHeight="1" x14ac:dyDescent="0.25">
      <c r="A22" s="7" t="s">
        <v>53</v>
      </c>
      <c r="B22" s="3" t="s">
        <v>54</v>
      </c>
      <c r="C22" s="26">
        <v>1</v>
      </c>
      <c r="D22" s="2" t="s">
        <v>5</v>
      </c>
      <c r="E22" s="5" t="s">
        <v>55</v>
      </c>
      <c r="F22" s="43">
        <f>VLOOKUP($D22,PORTE!$A$3:$Z$45,2,0)*$C22+VLOOKUP($E$2,PORTE!$A$3:$Z$45,2,0)*$E22</f>
        <v>515.15000000000009</v>
      </c>
      <c r="G22" s="43">
        <f>VLOOKUP($D22,PORTE!$A$3:$Z$45,3,0)*$C22+VLOOKUP($E$2,PORTE!$A$3:$Z$45,3,0)*$E22</f>
        <v>539.70000000000005</v>
      </c>
      <c r="H22" s="43">
        <f>VLOOKUP($D22,PORTE!$A$3:$Z$45,4,0)*$C22+VLOOKUP($E$2,PORTE!$A$3:$Z$45,4,0)*$E22</f>
        <v>569.74700000000007</v>
      </c>
      <c r="I22" s="43">
        <f>VLOOKUP($D22,PORTE!$A$3:$Z$45,5,0)*$C22+VLOOKUP($E$2,PORTE!$A$3:$Z$45,5,0)*$E22</f>
        <v>610.21699999999998</v>
      </c>
      <c r="J22" s="43">
        <f>VLOOKUP($D22,PORTE!$A$3:$Z$45,6,0)*$C22+VLOOKUP($E$2,PORTE!$A$3:$Z$45,6,0)*$E22</f>
        <v>644.81299999999999</v>
      </c>
      <c r="K22" s="43">
        <f>VLOOKUP($D22,PORTE!$A$3:$Z$45,7,0)*$C22+VLOOKUP($E$2,PORTE!$A$3:$Z$45,7,0)*$E22</f>
        <v>681.70500000000004</v>
      </c>
      <c r="L22" s="43">
        <f>VLOOKUP($D22,PORTE!$A$3:$Z$45,8,0)*$C22+VLOOKUP($E$2,PORTE!$A$3:$Z$45,8,0)*$E22</f>
        <v>726.70499999999993</v>
      </c>
      <c r="M22" s="43">
        <f>VLOOKUP($D22,PORTE!$A$3:$Z$45,9,0)*$C22+VLOOKUP($E$2,PORTE!$A$3:$Z$45,9,0)*$E22</f>
        <v>798.25399999999991</v>
      </c>
      <c r="N22" s="43">
        <f>VLOOKUP($D22,PORTE!$A$3:$Z$45,10,0)*$C22+VLOOKUP($E$2,PORTE!$A$3:$Z$45,10,0)*$E22</f>
        <v>871.15599999999995</v>
      </c>
      <c r="O22" s="43">
        <f>VLOOKUP($D22,PORTE!$A$3:$Z$45,11,0)*$C22+VLOOKUP($E$2,PORTE!$A$3:$Z$45,11,0)*$E22</f>
        <v>885.98900000000003</v>
      </c>
      <c r="P22" s="43">
        <f>VLOOKUP($D22,PORTE!$A$3:$Z$45,12,0)*$C22+VLOOKUP($E$2,PORTE!$A$3:$Z$45,12,0)*$E22</f>
        <v>922.56700000000001</v>
      </c>
      <c r="Q22" s="43">
        <f>VLOOKUP($D22,PORTE!$A$3:$Z$45,13,0)*$C22+VLOOKUP($E$2,PORTE!$A$3:$Z$45,13,0)*$E22</f>
        <v>952.64700000000005</v>
      </c>
      <c r="R22" s="43">
        <f>VLOOKUP($D22,PORTE!$A$3:$Z$45,14,0)*$C22+VLOOKUP($E$2,PORTE!$A$3:$Z$45,14,0)*$E22</f>
        <v>989.71900000000005</v>
      </c>
    </row>
    <row r="23" spans="1:18" s="1" customFormat="1" ht="13.5" customHeight="1" x14ac:dyDescent="0.25">
      <c r="A23" s="7" t="s">
        <v>56</v>
      </c>
      <c r="B23" s="3" t="s">
        <v>57</v>
      </c>
      <c r="C23" s="25">
        <v>0.1</v>
      </c>
      <c r="D23" s="4" t="s">
        <v>5</v>
      </c>
      <c r="E23" s="5" t="s">
        <v>42</v>
      </c>
      <c r="F23" s="43">
        <f>VLOOKUP($D23,PORTE!$A$3:$Z$45,2,0)*$C23+VLOOKUP($E$2,PORTE!$A$3:$Z$45,2,0)*$E23</f>
        <v>21.086000000000002</v>
      </c>
      <c r="G23" s="43">
        <f>VLOOKUP($D23,PORTE!$A$3:$Z$45,3,0)*$C23+VLOOKUP($E$2,PORTE!$A$3:$Z$45,3,0)*$E23</f>
        <v>22.218</v>
      </c>
      <c r="H23" s="43">
        <f>VLOOKUP($D23,PORTE!$A$3:$Z$45,4,0)*$C23+VLOOKUP($E$2,PORTE!$A$3:$Z$45,4,0)*$E23</f>
        <v>23.44988</v>
      </c>
      <c r="I23" s="43">
        <f>VLOOKUP($D23,PORTE!$A$3:$Z$45,5,0)*$C23+VLOOKUP($E$2,PORTE!$A$3:$Z$45,5,0)*$E23</f>
        <v>25.115480000000002</v>
      </c>
      <c r="J23" s="43">
        <f>VLOOKUP($D23,PORTE!$A$3:$Z$45,6,0)*$C23+VLOOKUP($E$2,PORTE!$A$3:$Z$45,6,0)*$E23</f>
        <v>26.564120000000003</v>
      </c>
      <c r="K23" s="43">
        <f>VLOOKUP($D23,PORTE!$A$3:$Z$45,7,0)*$C23+VLOOKUP($E$2,PORTE!$A$3:$Z$45,7,0)*$E23</f>
        <v>28.083600000000004</v>
      </c>
      <c r="L23" s="43">
        <f>VLOOKUP($D23,PORTE!$A$3:$Z$45,8,0)*$C23+VLOOKUP($E$2,PORTE!$A$3:$Z$45,8,0)*$E23</f>
        <v>29.9376</v>
      </c>
      <c r="M23" s="43">
        <f>VLOOKUP($D23,PORTE!$A$3:$Z$45,9,0)*$C23+VLOOKUP($E$2,PORTE!$A$3:$Z$45,9,0)*$E23</f>
        <v>32.885359999999999</v>
      </c>
      <c r="N23" s="43">
        <f>VLOOKUP($D23,PORTE!$A$3:$Z$45,10,0)*$C23+VLOOKUP($E$2,PORTE!$A$3:$Z$45,10,0)*$E23</f>
        <v>35.889040000000001</v>
      </c>
      <c r="O23" s="43">
        <f>VLOOKUP($D23,PORTE!$A$3:$Z$45,11,0)*$C23+VLOOKUP($E$2,PORTE!$A$3:$Z$45,11,0)*$E23</f>
        <v>36.499160000000003</v>
      </c>
      <c r="P23" s="43">
        <f>VLOOKUP($D23,PORTE!$A$3:$Z$45,12,0)*$C23+VLOOKUP($E$2,PORTE!$A$3:$Z$45,12,0)*$E23</f>
        <v>38.09308</v>
      </c>
      <c r="Q23" s="43">
        <f>VLOOKUP($D23,PORTE!$A$3:$Z$45,13,0)*$C23+VLOOKUP($E$2,PORTE!$A$3:$Z$45,13,0)*$E23</f>
        <v>39.513480000000001</v>
      </c>
      <c r="R23" s="43">
        <f>VLOOKUP($D23,PORTE!$A$3:$Z$45,14,0)*$C23+VLOOKUP($E$2,PORTE!$A$3:$Z$45,14,0)*$E23</f>
        <v>41.050959999999996</v>
      </c>
    </row>
    <row r="24" spans="1:18" s="1" customFormat="1" ht="13.5" customHeight="1" x14ac:dyDescent="0.25">
      <c r="A24" s="7" t="s">
        <v>58</v>
      </c>
      <c r="B24" s="3" t="s">
        <v>59</v>
      </c>
      <c r="C24" s="25">
        <v>0.1</v>
      </c>
      <c r="D24" s="4" t="s">
        <v>5</v>
      </c>
      <c r="E24" s="5" t="s">
        <v>33</v>
      </c>
      <c r="F24" s="43">
        <f>VLOOKUP($D24,PORTE!$A$3:$Z$45,2,0)*$C24+VLOOKUP($E$2,PORTE!$A$3:$Z$45,2,0)*$E24</f>
        <v>24.915500000000002</v>
      </c>
      <c r="G24" s="43">
        <f>VLOOKUP($D24,PORTE!$A$3:$Z$45,3,0)*$C24+VLOOKUP($E$2,PORTE!$A$3:$Z$45,3,0)*$E24</f>
        <v>26.214000000000002</v>
      </c>
      <c r="H24" s="43">
        <f>VLOOKUP($D24,PORTE!$A$3:$Z$45,4,0)*$C24+VLOOKUP($E$2,PORTE!$A$3:$Z$45,4,0)*$E24</f>
        <v>27.668990000000001</v>
      </c>
      <c r="I24" s="43">
        <f>VLOOKUP($D24,PORTE!$A$3:$Z$45,5,0)*$C24+VLOOKUP($E$2,PORTE!$A$3:$Z$45,5,0)*$E24</f>
        <v>29.63429</v>
      </c>
      <c r="J24" s="43">
        <f>VLOOKUP($D24,PORTE!$A$3:$Z$45,6,0)*$C24+VLOOKUP($E$2,PORTE!$A$3:$Z$45,6,0)*$E24</f>
        <v>31.336010000000002</v>
      </c>
      <c r="K24" s="43">
        <f>VLOOKUP($D24,PORTE!$A$3:$Z$45,7,0)*$C24+VLOOKUP($E$2,PORTE!$A$3:$Z$45,7,0)*$E24</f>
        <v>33.128549999999997</v>
      </c>
      <c r="L24" s="43">
        <f>VLOOKUP($D24,PORTE!$A$3:$Z$45,8,0)*$C24+VLOOKUP($E$2,PORTE!$A$3:$Z$45,8,0)*$E24</f>
        <v>35.315549999999995</v>
      </c>
      <c r="M24" s="43">
        <f>VLOOKUP($D24,PORTE!$A$3:$Z$45,9,0)*$C24+VLOOKUP($E$2,PORTE!$A$3:$Z$45,9,0)*$E24</f>
        <v>38.792779999999993</v>
      </c>
      <c r="N24" s="43">
        <f>VLOOKUP($D24,PORTE!$A$3:$Z$45,10,0)*$C24+VLOOKUP($E$2,PORTE!$A$3:$Z$45,10,0)*$E24</f>
        <v>42.335919999999994</v>
      </c>
      <c r="O24" s="43">
        <f>VLOOKUP($D24,PORTE!$A$3:$Z$45,11,0)*$C24+VLOOKUP($E$2,PORTE!$A$3:$Z$45,11,0)*$E24</f>
        <v>43.055930000000004</v>
      </c>
      <c r="P24" s="43">
        <f>VLOOKUP($D24,PORTE!$A$3:$Z$45,12,0)*$C24+VLOOKUP($E$2,PORTE!$A$3:$Z$45,12,0)*$E24</f>
        <v>44.909590000000001</v>
      </c>
      <c r="Q24" s="43">
        <f>VLOOKUP($D24,PORTE!$A$3:$Z$45,13,0)*$C24+VLOOKUP($E$2,PORTE!$A$3:$Z$45,13,0)*$E24</f>
        <v>46.529790000000006</v>
      </c>
      <c r="R24" s="43">
        <f>VLOOKUP($D24,PORTE!$A$3:$Z$45,14,0)*$C24+VLOOKUP($E$2,PORTE!$A$3:$Z$45,14,0)*$E24</f>
        <v>48.340330000000002</v>
      </c>
    </row>
    <row r="25" spans="1:18" s="1" customFormat="1" ht="13.5" customHeight="1" x14ac:dyDescent="0.25">
      <c r="A25" s="7" t="s">
        <v>60</v>
      </c>
      <c r="B25" s="3" t="s">
        <v>61</v>
      </c>
      <c r="C25" s="25">
        <v>0.1</v>
      </c>
      <c r="D25" s="4" t="s">
        <v>5</v>
      </c>
      <c r="E25" s="5" t="s">
        <v>62</v>
      </c>
      <c r="F25" s="43">
        <f>VLOOKUP($D25,PORTE!$A$3:$Z$45,2,0)*$C25+VLOOKUP($E$2,PORTE!$A$3:$Z$45,2,0)*$E25</f>
        <v>5.7909999999999995</v>
      </c>
      <c r="G25" s="43">
        <f>VLOOKUP($D25,PORTE!$A$3:$Z$45,3,0)*$C25+VLOOKUP($E$2,PORTE!$A$3:$Z$45,3,0)*$E25</f>
        <v>6.258</v>
      </c>
      <c r="H25" s="43">
        <f>VLOOKUP($D25,PORTE!$A$3:$Z$45,4,0)*$C25+VLOOKUP($E$2,PORTE!$A$3:$Z$45,4,0)*$E25</f>
        <v>6.5987799999999996</v>
      </c>
      <c r="I25" s="43">
        <f>VLOOKUP($D25,PORTE!$A$3:$Z$45,5,0)*$C25+VLOOKUP($E$2,PORTE!$A$3:$Z$45,5,0)*$E25</f>
        <v>7.06738</v>
      </c>
      <c r="J25" s="43">
        <f>VLOOKUP($D25,PORTE!$A$3:$Z$45,6,0)*$C25+VLOOKUP($E$2,PORTE!$A$3:$Z$45,6,0)*$E25</f>
        <v>7.5052199999999996</v>
      </c>
      <c r="K25" s="43">
        <f>VLOOKUP($D25,PORTE!$A$3:$Z$45,7,0)*$C25+VLOOKUP($E$2,PORTE!$A$3:$Z$45,7,0)*$E25</f>
        <v>7.9340999999999999</v>
      </c>
      <c r="L25" s="43">
        <f>VLOOKUP($D25,PORTE!$A$3:$Z$45,8,0)*$C25+VLOOKUP($E$2,PORTE!$A$3:$Z$45,8,0)*$E25</f>
        <v>8.4581</v>
      </c>
      <c r="M25" s="43">
        <f>VLOOKUP($D25,PORTE!$A$3:$Z$45,9,0)*$C25+VLOOKUP($E$2,PORTE!$A$3:$Z$45,9,0)*$E25</f>
        <v>9.2911599999999996</v>
      </c>
      <c r="N25" s="43">
        <f>VLOOKUP($D25,PORTE!$A$3:$Z$45,10,0)*$C25+VLOOKUP($E$2,PORTE!$A$3:$Z$45,10,0)*$E25</f>
        <v>10.140239999999999</v>
      </c>
      <c r="O25" s="43">
        <f>VLOOKUP($D25,PORTE!$A$3:$Z$45,11,0)*$C25+VLOOKUP($E$2,PORTE!$A$3:$Z$45,11,0)*$E25</f>
        <v>10.31146</v>
      </c>
      <c r="P25" s="43">
        <f>VLOOKUP($D25,PORTE!$A$3:$Z$45,12,0)*$C25+VLOOKUP($E$2,PORTE!$A$3:$Z$45,12,0)*$E25</f>
        <v>10.867979999999999</v>
      </c>
      <c r="Q25" s="43">
        <f>VLOOKUP($D25,PORTE!$A$3:$Z$45,13,0)*$C25+VLOOKUP($E$2,PORTE!$A$3:$Z$45,13,0)*$E25</f>
        <v>11.49038</v>
      </c>
      <c r="R25" s="43">
        <f>VLOOKUP($D25,PORTE!$A$3:$Z$45,14,0)*$C25+VLOOKUP($E$2,PORTE!$A$3:$Z$45,14,0)*$E25</f>
        <v>11.937260000000002</v>
      </c>
    </row>
    <row r="26" spans="1:18" s="1" customFormat="1" ht="13.5" customHeight="1" x14ac:dyDescent="0.25">
      <c r="A26" s="7" t="s">
        <v>63</v>
      </c>
      <c r="B26" s="3" t="s">
        <v>64</v>
      </c>
      <c r="C26" s="24">
        <v>0.04</v>
      </c>
      <c r="D26" s="4" t="s">
        <v>5</v>
      </c>
      <c r="E26" s="5" t="s">
        <v>19</v>
      </c>
      <c r="F26" s="43">
        <f>VLOOKUP($D26,PORTE!$A$3:$Z$45,2,0)*$C26+VLOOKUP($E$2,PORTE!$A$3:$Z$45,2,0)*$E26</f>
        <v>27.115000000000002</v>
      </c>
      <c r="G26" s="43">
        <f>VLOOKUP($D26,PORTE!$A$3:$Z$45,3,0)*$C26+VLOOKUP($E$2,PORTE!$A$3:$Z$45,3,0)*$E26</f>
        <v>28.380000000000003</v>
      </c>
      <c r="H26" s="43">
        <f>VLOOKUP($D26,PORTE!$A$3:$Z$45,4,0)*$C26+VLOOKUP($E$2,PORTE!$A$3:$Z$45,4,0)*$E26</f>
        <v>29.961100000000002</v>
      </c>
      <c r="I26" s="43">
        <f>VLOOKUP($D26,PORTE!$A$3:$Z$45,5,0)*$C26+VLOOKUP($E$2,PORTE!$A$3:$Z$45,5,0)*$E26</f>
        <v>32.089300000000001</v>
      </c>
      <c r="J26" s="43">
        <f>VLOOKUP($D26,PORTE!$A$3:$Z$45,6,0)*$C26+VLOOKUP($E$2,PORTE!$A$3:$Z$45,6,0)*$E26</f>
        <v>33.903300000000002</v>
      </c>
      <c r="K26" s="43">
        <f>VLOOKUP($D26,PORTE!$A$3:$Z$45,7,0)*$C26+VLOOKUP($E$2,PORTE!$A$3:$Z$45,7,0)*$E26</f>
        <v>35.8431</v>
      </c>
      <c r="L26" s="43">
        <f>VLOOKUP($D26,PORTE!$A$3:$Z$45,8,0)*$C26+VLOOKUP($E$2,PORTE!$A$3:$Z$45,8,0)*$E26</f>
        <v>38.209099999999999</v>
      </c>
      <c r="M26" s="43">
        <f>VLOOKUP($D26,PORTE!$A$3:$Z$45,9,0)*$C26+VLOOKUP($E$2,PORTE!$A$3:$Z$45,9,0)*$E26</f>
        <v>41.970999999999997</v>
      </c>
      <c r="N26" s="43">
        <f>VLOOKUP($D26,PORTE!$A$3:$Z$45,10,0)*$C26+VLOOKUP($E$2,PORTE!$A$3:$Z$45,10,0)*$E26</f>
        <v>45.804000000000002</v>
      </c>
      <c r="O26" s="43">
        <f>VLOOKUP($D26,PORTE!$A$3:$Z$45,11,0)*$C26+VLOOKUP($E$2,PORTE!$A$3:$Z$45,11,0)*$E26</f>
        <v>46.584100000000007</v>
      </c>
      <c r="P26" s="43">
        <f>VLOOKUP($D26,PORTE!$A$3:$Z$45,12,0)*$C26+VLOOKUP($E$2,PORTE!$A$3:$Z$45,12,0)*$E26</f>
        <v>48.488699999999994</v>
      </c>
      <c r="Q26" s="43">
        <f>VLOOKUP($D26,PORTE!$A$3:$Z$45,13,0)*$C26+VLOOKUP($E$2,PORTE!$A$3:$Z$45,13,0)*$E26</f>
        <v>50.031500000000001</v>
      </c>
      <c r="R26" s="43">
        <f>VLOOKUP($D26,PORTE!$A$3:$Z$45,14,0)*$C26+VLOOKUP($E$2,PORTE!$A$3:$Z$45,14,0)*$E26</f>
        <v>51.978500000000004</v>
      </c>
    </row>
    <row r="27" spans="1:18" s="1" customFormat="1" ht="13.5" customHeight="1" x14ac:dyDescent="0.25">
      <c r="A27" s="7" t="s">
        <v>65</v>
      </c>
      <c r="B27" s="3" t="s">
        <v>66</v>
      </c>
      <c r="C27" s="24">
        <v>0.1</v>
      </c>
      <c r="D27" s="4" t="s">
        <v>5</v>
      </c>
      <c r="E27" s="5" t="s">
        <v>33</v>
      </c>
      <c r="F27" s="43">
        <f>VLOOKUP($D27,PORTE!$A$3:$Z$45,2,0)*$C27+VLOOKUP($E$2,PORTE!$A$3:$Z$45,2,0)*$E27</f>
        <v>24.915500000000002</v>
      </c>
      <c r="G27" s="43">
        <f>VLOOKUP($D27,PORTE!$A$3:$Z$45,3,0)*$C27+VLOOKUP($E$2,PORTE!$A$3:$Z$45,3,0)*$E27</f>
        <v>26.214000000000002</v>
      </c>
      <c r="H27" s="43">
        <f>VLOOKUP($D27,PORTE!$A$3:$Z$45,4,0)*$C27+VLOOKUP($E$2,PORTE!$A$3:$Z$45,4,0)*$E27</f>
        <v>27.668990000000001</v>
      </c>
      <c r="I27" s="43">
        <f>VLOOKUP($D27,PORTE!$A$3:$Z$45,5,0)*$C27+VLOOKUP($E$2,PORTE!$A$3:$Z$45,5,0)*$E27</f>
        <v>29.63429</v>
      </c>
      <c r="J27" s="43">
        <f>VLOOKUP($D27,PORTE!$A$3:$Z$45,6,0)*$C27+VLOOKUP($E$2,PORTE!$A$3:$Z$45,6,0)*$E27</f>
        <v>31.336010000000002</v>
      </c>
      <c r="K27" s="43">
        <f>VLOOKUP($D27,PORTE!$A$3:$Z$45,7,0)*$C27+VLOOKUP($E$2,PORTE!$A$3:$Z$45,7,0)*$E27</f>
        <v>33.128549999999997</v>
      </c>
      <c r="L27" s="43">
        <f>VLOOKUP($D27,PORTE!$A$3:$Z$45,8,0)*$C27+VLOOKUP($E$2,PORTE!$A$3:$Z$45,8,0)*$E27</f>
        <v>35.315549999999995</v>
      </c>
      <c r="M27" s="43">
        <f>VLOOKUP($D27,PORTE!$A$3:$Z$45,9,0)*$C27+VLOOKUP($E$2,PORTE!$A$3:$Z$45,9,0)*$E27</f>
        <v>38.792779999999993</v>
      </c>
      <c r="N27" s="43">
        <f>VLOOKUP($D27,PORTE!$A$3:$Z$45,10,0)*$C27+VLOOKUP($E$2,PORTE!$A$3:$Z$45,10,0)*$E27</f>
        <v>42.335919999999994</v>
      </c>
      <c r="O27" s="43">
        <f>VLOOKUP($D27,PORTE!$A$3:$Z$45,11,0)*$C27+VLOOKUP($E$2,PORTE!$A$3:$Z$45,11,0)*$E27</f>
        <v>43.055930000000004</v>
      </c>
      <c r="P27" s="43">
        <f>VLOOKUP($D27,PORTE!$A$3:$Z$45,12,0)*$C27+VLOOKUP($E$2,PORTE!$A$3:$Z$45,12,0)*$E27</f>
        <v>44.909590000000001</v>
      </c>
      <c r="Q27" s="43">
        <f>VLOOKUP($D27,PORTE!$A$3:$Z$45,13,0)*$C27+VLOOKUP($E$2,PORTE!$A$3:$Z$45,13,0)*$E27</f>
        <v>46.529790000000006</v>
      </c>
      <c r="R27" s="43">
        <f>VLOOKUP($D27,PORTE!$A$3:$Z$45,14,0)*$C27+VLOOKUP($E$2,PORTE!$A$3:$Z$45,14,0)*$E27</f>
        <v>48.340330000000002</v>
      </c>
    </row>
    <row r="28" spans="1:18" s="1" customFormat="1" ht="13.5" customHeight="1" x14ac:dyDescent="0.25">
      <c r="A28" s="7" t="s">
        <v>67</v>
      </c>
      <c r="B28" s="3" t="s">
        <v>68</v>
      </c>
      <c r="C28" s="25">
        <v>0.1</v>
      </c>
      <c r="D28" s="4" t="s">
        <v>5</v>
      </c>
      <c r="E28" s="5" t="s">
        <v>33</v>
      </c>
      <c r="F28" s="43">
        <f>VLOOKUP($D28,PORTE!$A$3:$Z$45,2,0)*$C28+VLOOKUP($E$2,PORTE!$A$3:$Z$45,2,0)*$E28</f>
        <v>24.915500000000002</v>
      </c>
      <c r="G28" s="43">
        <f>VLOOKUP($D28,PORTE!$A$3:$Z$45,3,0)*$C28+VLOOKUP($E$2,PORTE!$A$3:$Z$45,3,0)*$E28</f>
        <v>26.214000000000002</v>
      </c>
      <c r="H28" s="43">
        <f>VLOOKUP($D28,PORTE!$A$3:$Z$45,4,0)*$C28+VLOOKUP($E$2,PORTE!$A$3:$Z$45,4,0)*$E28</f>
        <v>27.668990000000001</v>
      </c>
      <c r="I28" s="43">
        <f>VLOOKUP($D28,PORTE!$A$3:$Z$45,5,0)*$C28+VLOOKUP($E$2,PORTE!$A$3:$Z$45,5,0)*$E28</f>
        <v>29.63429</v>
      </c>
      <c r="J28" s="43">
        <f>VLOOKUP($D28,PORTE!$A$3:$Z$45,6,0)*$C28+VLOOKUP($E$2,PORTE!$A$3:$Z$45,6,0)*$E28</f>
        <v>31.336010000000002</v>
      </c>
      <c r="K28" s="43">
        <f>VLOOKUP($D28,PORTE!$A$3:$Z$45,7,0)*$C28+VLOOKUP($E$2,PORTE!$A$3:$Z$45,7,0)*$E28</f>
        <v>33.128549999999997</v>
      </c>
      <c r="L28" s="43">
        <f>VLOOKUP($D28,PORTE!$A$3:$Z$45,8,0)*$C28+VLOOKUP($E$2,PORTE!$A$3:$Z$45,8,0)*$E28</f>
        <v>35.315549999999995</v>
      </c>
      <c r="M28" s="43">
        <f>VLOOKUP($D28,PORTE!$A$3:$Z$45,9,0)*$C28+VLOOKUP($E$2,PORTE!$A$3:$Z$45,9,0)*$E28</f>
        <v>38.792779999999993</v>
      </c>
      <c r="N28" s="43">
        <f>VLOOKUP($D28,PORTE!$A$3:$Z$45,10,0)*$C28+VLOOKUP($E$2,PORTE!$A$3:$Z$45,10,0)*$E28</f>
        <v>42.335919999999994</v>
      </c>
      <c r="O28" s="43">
        <f>VLOOKUP($D28,PORTE!$A$3:$Z$45,11,0)*$C28+VLOOKUP($E$2,PORTE!$A$3:$Z$45,11,0)*$E28</f>
        <v>43.055930000000004</v>
      </c>
      <c r="P28" s="43">
        <f>VLOOKUP($D28,PORTE!$A$3:$Z$45,12,0)*$C28+VLOOKUP($E$2,PORTE!$A$3:$Z$45,12,0)*$E28</f>
        <v>44.909590000000001</v>
      </c>
      <c r="Q28" s="43">
        <f>VLOOKUP($D28,PORTE!$A$3:$Z$45,13,0)*$C28+VLOOKUP($E$2,PORTE!$A$3:$Z$45,13,0)*$E28</f>
        <v>46.529790000000006</v>
      </c>
      <c r="R28" s="43">
        <f>VLOOKUP($D28,PORTE!$A$3:$Z$45,14,0)*$C28+VLOOKUP($E$2,PORTE!$A$3:$Z$45,14,0)*$E28</f>
        <v>48.340330000000002</v>
      </c>
    </row>
    <row r="29" spans="1:18" s="1" customFormat="1" ht="13.5" customHeight="1" x14ac:dyDescent="0.25">
      <c r="A29" s="7" t="s">
        <v>69</v>
      </c>
      <c r="B29" s="3" t="s">
        <v>70</v>
      </c>
      <c r="C29" s="25">
        <v>0.1</v>
      </c>
      <c r="D29" s="4" t="s">
        <v>5</v>
      </c>
      <c r="E29" s="5" t="s">
        <v>42</v>
      </c>
      <c r="F29" s="43">
        <f>VLOOKUP($D29,PORTE!$A$3:$Z$45,2,0)*$C29+VLOOKUP($E$2,PORTE!$A$3:$Z$45,2,0)*$E29</f>
        <v>21.086000000000002</v>
      </c>
      <c r="G29" s="43">
        <f>VLOOKUP($D29,PORTE!$A$3:$Z$45,3,0)*$C29+VLOOKUP($E$2,PORTE!$A$3:$Z$45,3,0)*$E29</f>
        <v>22.218</v>
      </c>
      <c r="H29" s="43">
        <f>VLOOKUP($D29,PORTE!$A$3:$Z$45,4,0)*$C29+VLOOKUP($E$2,PORTE!$A$3:$Z$45,4,0)*$E29</f>
        <v>23.44988</v>
      </c>
      <c r="I29" s="43">
        <f>VLOOKUP($D29,PORTE!$A$3:$Z$45,5,0)*$C29+VLOOKUP($E$2,PORTE!$A$3:$Z$45,5,0)*$E29</f>
        <v>25.115480000000002</v>
      </c>
      <c r="J29" s="43">
        <f>VLOOKUP($D29,PORTE!$A$3:$Z$45,6,0)*$C29+VLOOKUP($E$2,PORTE!$A$3:$Z$45,6,0)*$E29</f>
        <v>26.564120000000003</v>
      </c>
      <c r="K29" s="43">
        <f>VLOOKUP($D29,PORTE!$A$3:$Z$45,7,0)*$C29+VLOOKUP($E$2,PORTE!$A$3:$Z$45,7,0)*$E29</f>
        <v>28.083600000000004</v>
      </c>
      <c r="L29" s="43">
        <f>VLOOKUP($D29,PORTE!$A$3:$Z$45,8,0)*$C29+VLOOKUP($E$2,PORTE!$A$3:$Z$45,8,0)*$E29</f>
        <v>29.9376</v>
      </c>
      <c r="M29" s="43">
        <f>VLOOKUP($D29,PORTE!$A$3:$Z$45,9,0)*$C29+VLOOKUP($E$2,PORTE!$A$3:$Z$45,9,0)*$E29</f>
        <v>32.885359999999999</v>
      </c>
      <c r="N29" s="43">
        <f>VLOOKUP($D29,PORTE!$A$3:$Z$45,10,0)*$C29+VLOOKUP($E$2,PORTE!$A$3:$Z$45,10,0)*$E29</f>
        <v>35.889040000000001</v>
      </c>
      <c r="O29" s="43">
        <f>VLOOKUP($D29,PORTE!$A$3:$Z$45,11,0)*$C29+VLOOKUP($E$2,PORTE!$A$3:$Z$45,11,0)*$E29</f>
        <v>36.499160000000003</v>
      </c>
      <c r="P29" s="43">
        <f>VLOOKUP($D29,PORTE!$A$3:$Z$45,12,0)*$C29+VLOOKUP($E$2,PORTE!$A$3:$Z$45,12,0)*$E29</f>
        <v>38.09308</v>
      </c>
      <c r="Q29" s="43">
        <f>VLOOKUP($D29,PORTE!$A$3:$Z$45,13,0)*$C29+VLOOKUP($E$2,PORTE!$A$3:$Z$45,13,0)*$E29</f>
        <v>39.513480000000001</v>
      </c>
      <c r="R29" s="43">
        <f>VLOOKUP($D29,PORTE!$A$3:$Z$45,14,0)*$C29+VLOOKUP($E$2,PORTE!$A$3:$Z$45,14,0)*$E29</f>
        <v>41.050959999999996</v>
      </c>
    </row>
    <row r="30" spans="1:18" s="1" customFormat="1" ht="13.5" customHeight="1" x14ac:dyDescent="0.25">
      <c r="A30" s="7">
        <v>40322289</v>
      </c>
      <c r="B30" s="9" t="s">
        <v>71</v>
      </c>
      <c r="C30" s="25">
        <v>0.01</v>
      </c>
      <c r="D30" s="4" t="s">
        <v>5</v>
      </c>
      <c r="E30" s="5">
        <v>1.448</v>
      </c>
      <c r="F30" s="43">
        <f>VLOOKUP($D30,PORTE!$A$3:$Z$45,2,0)*$C30+VLOOKUP($E$2,PORTE!$A$3:$Z$45,2,0)*$E30</f>
        <v>16.731999999999999</v>
      </c>
      <c r="G30" s="43">
        <f>VLOOKUP($D30,PORTE!$A$3:$Z$45,3,0)*$C30+VLOOKUP($E$2,PORTE!$A$3:$Z$45,3,0)*$E30</f>
        <v>17.480999999999998</v>
      </c>
      <c r="H30" s="43">
        <f>VLOOKUP($D30,PORTE!$A$3:$Z$45,4,0)*$C30+VLOOKUP($E$2,PORTE!$A$3:$Z$45,4,0)*$E30</f>
        <v>18.456159999999997</v>
      </c>
      <c r="I30" s="43">
        <f>VLOOKUP($D30,PORTE!$A$3:$Z$45,5,0)*$C30+VLOOKUP($E$2,PORTE!$A$3:$Z$45,5,0)*$E30</f>
        <v>19.767160000000001</v>
      </c>
      <c r="J30" s="43">
        <f>VLOOKUP($D30,PORTE!$A$3:$Z$45,6,0)*$C30+VLOOKUP($E$2,PORTE!$A$3:$Z$45,6,0)*$E30</f>
        <v>20.878439999999998</v>
      </c>
      <c r="K30" s="43">
        <f>VLOOKUP($D30,PORTE!$A$3:$Z$45,7,0)*$C30+VLOOKUP($E$2,PORTE!$A$3:$Z$45,7,0)*$E30</f>
        <v>22.0731</v>
      </c>
      <c r="L30" s="43">
        <f>VLOOKUP($D30,PORTE!$A$3:$Z$45,8,0)*$C30+VLOOKUP($E$2,PORTE!$A$3:$Z$45,8,0)*$E30</f>
        <v>23.530099999999997</v>
      </c>
      <c r="M30" s="43">
        <f>VLOOKUP($D30,PORTE!$A$3:$Z$45,9,0)*$C30+VLOOKUP($E$2,PORTE!$A$3:$Z$45,9,0)*$E30</f>
        <v>25.846719999999994</v>
      </c>
      <c r="N30" s="43">
        <f>VLOOKUP($D30,PORTE!$A$3:$Z$45,10,0)*$C30+VLOOKUP($E$2,PORTE!$A$3:$Z$45,10,0)*$E30</f>
        <v>28.207079999999998</v>
      </c>
      <c r="O30" s="43">
        <f>VLOOKUP($D30,PORTE!$A$3:$Z$45,11,0)*$C30+VLOOKUP($E$2,PORTE!$A$3:$Z$45,11,0)*$E30</f>
        <v>28.687720000000002</v>
      </c>
      <c r="P30" s="43">
        <f>VLOOKUP($D30,PORTE!$A$3:$Z$45,12,0)*$C30+VLOOKUP($E$2,PORTE!$A$3:$Z$45,12,0)*$E30</f>
        <v>29.838959999999997</v>
      </c>
      <c r="Q30" s="43">
        <f>VLOOKUP($D30,PORTE!$A$3:$Z$45,13,0)*$C30+VLOOKUP($E$2,PORTE!$A$3:$Z$45,13,0)*$E30</f>
        <v>30.743960000000001</v>
      </c>
      <c r="R30" s="43">
        <f>VLOOKUP($D30,PORTE!$A$3:$Z$45,14,0)*$C30+VLOOKUP($E$2,PORTE!$A$3:$Z$45,14,0)*$E30</f>
        <v>31.94042</v>
      </c>
    </row>
    <row r="31" spans="1:18" s="1" customFormat="1" ht="13.5" customHeight="1" x14ac:dyDescent="0.25">
      <c r="A31" s="7">
        <v>40322270</v>
      </c>
      <c r="B31" s="9" t="s">
        <v>72</v>
      </c>
      <c r="C31" s="25">
        <v>0.04</v>
      </c>
      <c r="D31" s="4" t="s">
        <v>5</v>
      </c>
      <c r="E31" s="5">
        <v>6.6630000000000003</v>
      </c>
      <c r="F31" s="43">
        <f>VLOOKUP($D31,PORTE!$A$3:$Z$45,2,0)*$C31+VLOOKUP($E$2,PORTE!$A$3:$Z$45,2,0)*$E31</f>
        <v>76.944499999999991</v>
      </c>
      <c r="G31" s="43">
        <f>VLOOKUP($D31,PORTE!$A$3:$Z$45,3,0)*$C31+VLOOKUP($E$2,PORTE!$A$3:$Z$45,3,0)*$E31</f>
        <v>80.376000000000005</v>
      </c>
      <c r="H31" s="43">
        <f>VLOOKUP($D31,PORTE!$A$3:$Z$45,4,0)*$C31+VLOOKUP($E$2,PORTE!$A$3:$Z$45,4,0)*$E31</f>
        <v>84.860209999999995</v>
      </c>
      <c r="I31" s="43">
        <f>VLOOKUP($D31,PORTE!$A$3:$Z$45,5,0)*$C31+VLOOKUP($E$2,PORTE!$A$3:$Z$45,5,0)*$E31</f>
        <v>90.888109999999998</v>
      </c>
      <c r="J31" s="43">
        <f>VLOOKUP($D31,PORTE!$A$3:$Z$45,6,0)*$C31+VLOOKUP($E$2,PORTE!$A$3:$Z$45,6,0)*$E31</f>
        <v>95.995189999999994</v>
      </c>
      <c r="K31" s="43">
        <f>VLOOKUP($D31,PORTE!$A$3:$Z$45,7,0)*$C31+VLOOKUP($E$2,PORTE!$A$3:$Z$45,7,0)*$E31</f>
        <v>101.48805</v>
      </c>
      <c r="L31" s="43">
        <f>VLOOKUP($D31,PORTE!$A$3:$Z$45,8,0)*$C31+VLOOKUP($E$2,PORTE!$A$3:$Z$45,8,0)*$E31</f>
        <v>108.18705</v>
      </c>
      <c r="M31" s="43">
        <f>VLOOKUP($D31,PORTE!$A$3:$Z$45,9,0)*$C31+VLOOKUP($E$2,PORTE!$A$3:$Z$45,9,0)*$E31</f>
        <v>118.83841999999999</v>
      </c>
      <c r="N31" s="43">
        <f>VLOOKUP($D31,PORTE!$A$3:$Z$45,10,0)*$C31+VLOOKUP($E$2,PORTE!$A$3:$Z$45,10,0)*$E31</f>
        <v>129.69087999999999</v>
      </c>
      <c r="O31" s="43">
        <f>VLOOKUP($D31,PORTE!$A$3:$Z$45,11,0)*$C31+VLOOKUP($E$2,PORTE!$A$3:$Z$45,11,0)*$E31</f>
        <v>131.90087000000003</v>
      </c>
      <c r="P31" s="43">
        <f>VLOOKUP($D31,PORTE!$A$3:$Z$45,12,0)*$C31+VLOOKUP($E$2,PORTE!$A$3:$Z$45,12,0)*$E31</f>
        <v>137.18520999999998</v>
      </c>
      <c r="Q31" s="43">
        <f>VLOOKUP($D31,PORTE!$A$3:$Z$45,13,0)*$C31+VLOOKUP($E$2,PORTE!$A$3:$Z$45,13,0)*$E31</f>
        <v>141.32781</v>
      </c>
      <c r="R31" s="43">
        <f>VLOOKUP($D31,PORTE!$A$3:$Z$45,14,0)*$C31+VLOOKUP($E$2,PORTE!$A$3:$Z$45,14,0)*$E31</f>
        <v>146.82786999999999</v>
      </c>
    </row>
    <row r="32" spans="1:18" s="1" customFormat="1" ht="13.5" customHeight="1" x14ac:dyDescent="0.25">
      <c r="A32" s="7" t="s">
        <v>73</v>
      </c>
      <c r="B32" s="3" t="s">
        <v>74</v>
      </c>
      <c r="C32" s="25">
        <v>0.1</v>
      </c>
      <c r="D32" s="4" t="s">
        <v>5</v>
      </c>
      <c r="E32" s="5" t="s">
        <v>33</v>
      </c>
      <c r="F32" s="43">
        <f>VLOOKUP($D32,PORTE!$A$3:$Z$45,2,0)*$C32+VLOOKUP($E$2,PORTE!$A$3:$Z$45,2,0)*$E32</f>
        <v>24.915500000000002</v>
      </c>
      <c r="G32" s="43">
        <f>VLOOKUP($D32,PORTE!$A$3:$Z$45,3,0)*$C32+VLOOKUP($E$2,PORTE!$A$3:$Z$45,3,0)*$E32</f>
        <v>26.214000000000002</v>
      </c>
      <c r="H32" s="43">
        <f>VLOOKUP($D32,PORTE!$A$3:$Z$45,4,0)*$C32+VLOOKUP($E$2,PORTE!$A$3:$Z$45,4,0)*$E32</f>
        <v>27.668990000000001</v>
      </c>
      <c r="I32" s="43">
        <f>VLOOKUP($D32,PORTE!$A$3:$Z$45,5,0)*$C32+VLOOKUP($E$2,PORTE!$A$3:$Z$45,5,0)*$E32</f>
        <v>29.63429</v>
      </c>
      <c r="J32" s="43">
        <f>VLOOKUP($D32,PORTE!$A$3:$Z$45,6,0)*$C32+VLOOKUP($E$2,PORTE!$A$3:$Z$45,6,0)*$E32</f>
        <v>31.336010000000002</v>
      </c>
      <c r="K32" s="43">
        <f>VLOOKUP($D32,PORTE!$A$3:$Z$45,7,0)*$C32+VLOOKUP($E$2,PORTE!$A$3:$Z$45,7,0)*$E32</f>
        <v>33.128549999999997</v>
      </c>
      <c r="L32" s="43">
        <f>VLOOKUP($D32,PORTE!$A$3:$Z$45,8,0)*$C32+VLOOKUP($E$2,PORTE!$A$3:$Z$45,8,0)*$E32</f>
        <v>35.315549999999995</v>
      </c>
      <c r="M32" s="43">
        <f>VLOOKUP($D32,PORTE!$A$3:$Z$45,9,0)*$C32+VLOOKUP($E$2,PORTE!$A$3:$Z$45,9,0)*$E32</f>
        <v>38.792779999999993</v>
      </c>
      <c r="N32" s="43">
        <f>VLOOKUP($D32,PORTE!$A$3:$Z$45,10,0)*$C32+VLOOKUP($E$2,PORTE!$A$3:$Z$45,10,0)*$E32</f>
        <v>42.335919999999994</v>
      </c>
      <c r="O32" s="43">
        <f>VLOOKUP($D32,PORTE!$A$3:$Z$45,11,0)*$C32+VLOOKUP($E$2,PORTE!$A$3:$Z$45,11,0)*$E32</f>
        <v>43.055930000000004</v>
      </c>
      <c r="P32" s="43">
        <f>VLOOKUP($D32,PORTE!$A$3:$Z$45,12,0)*$C32+VLOOKUP($E$2,PORTE!$A$3:$Z$45,12,0)*$E32</f>
        <v>44.909590000000001</v>
      </c>
      <c r="Q32" s="43">
        <f>VLOOKUP($D32,PORTE!$A$3:$Z$45,13,0)*$C32+VLOOKUP($E$2,PORTE!$A$3:$Z$45,13,0)*$E32</f>
        <v>46.529790000000006</v>
      </c>
      <c r="R32" s="43">
        <f>VLOOKUP($D32,PORTE!$A$3:$Z$45,14,0)*$C32+VLOOKUP($E$2,PORTE!$A$3:$Z$45,14,0)*$E32</f>
        <v>48.340330000000002</v>
      </c>
    </row>
    <row r="33" spans="1:18" s="1" customFormat="1" ht="13.5" customHeight="1" x14ac:dyDescent="0.25">
      <c r="A33" s="7" t="s">
        <v>75</v>
      </c>
      <c r="B33" s="3" t="s">
        <v>76</v>
      </c>
      <c r="C33" s="25">
        <v>0.04</v>
      </c>
      <c r="D33" s="4" t="s">
        <v>5</v>
      </c>
      <c r="E33" s="5" t="s">
        <v>77</v>
      </c>
      <c r="F33" s="43">
        <f>VLOOKUP($D33,PORTE!$A$3:$Z$45,2,0)*$C33+VLOOKUP($E$2,PORTE!$A$3:$Z$45,2,0)*$E33</f>
        <v>12.429499999999999</v>
      </c>
      <c r="G33" s="43">
        <f>VLOOKUP($D33,PORTE!$A$3:$Z$45,3,0)*$C33+VLOOKUP($E$2,PORTE!$A$3:$Z$45,3,0)*$E33</f>
        <v>13.055999999999999</v>
      </c>
      <c r="H33" s="43">
        <f>VLOOKUP($D33,PORTE!$A$3:$Z$45,4,0)*$C33+VLOOKUP($E$2,PORTE!$A$3:$Z$45,4,0)*$E33</f>
        <v>13.781509999999999</v>
      </c>
      <c r="I33" s="43">
        <f>VLOOKUP($D33,PORTE!$A$3:$Z$45,5,0)*$C33+VLOOKUP($E$2,PORTE!$A$3:$Z$45,5,0)*$E33</f>
        <v>14.760409999999998</v>
      </c>
      <c r="J33" s="43">
        <f>VLOOKUP($D33,PORTE!$A$3:$Z$45,6,0)*$C33+VLOOKUP($E$2,PORTE!$A$3:$Z$45,6,0)*$E33</f>
        <v>15.60389</v>
      </c>
      <c r="K33" s="43">
        <f>VLOOKUP($D33,PORTE!$A$3:$Z$45,7,0)*$C33+VLOOKUP($E$2,PORTE!$A$3:$Z$45,7,0)*$E33</f>
        <v>16.496549999999999</v>
      </c>
      <c r="L33" s="43">
        <f>VLOOKUP($D33,PORTE!$A$3:$Z$45,8,0)*$C33+VLOOKUP($E$2,PORTE!$A$3:$Z$45,8,0)*$E33</f>
        <v>17.585549999999998</v>
      </c>
      <c r="M33" s="43">
        <f>VLOOKUP($D33,PORTE!$A$3:$Z$45,9,0)*$C33+VLOOKUP($E$2,PORTE!$A$3:$Z$45,9,0)*$E33</f>
        <v>19.317019999999999</v>
      </c>
      <c r="N33" s="43">
        <f>VLOOKUP($D33,PORTE!$A$3:$Z$45,10,0)*$C33+VLOOKUP($E$2,PORTE!$A$3:$Z$45,10,0)*$E33</f>
        <v>21.08128</v>
      </c>
      <c r="O33" s="43">
        <f>VLOOKUP($D33,PORTE!$A$3:$Z$45,11,0)*$C33+VLOOKUP($E$2,PORTE!$A$3:$Z$45,11,0)*$E33</f>
        <v>21.439969999999999</v>
      </c>
      <c r="P33" s="43">
        <f>VLOOKUP($D33,PORTE!$A$3:$Z$45,12,0)*$C33+VLOOKUP($E$2,PORTE!$A$3:$Z$45,12,0)*$E33</f>
        <v>22.348509999999997</v>
      </c>
      <c r="Q33" s="43">
        <f>VLOOKUP($D33,PORTE!$A$3:$Z$45,13,0)*$C33+VLOOKUP($E$2,PORTE!$A$3:$Z$45,13,0)*$E33</f>
        <v>23.125109999999999</v>
      </c>
      <c r="R33" s="43">
        <f>VLOOKUP($D33,PORTE!$A$3:$Z$45,14,0)*$C33+VLOOKUP($E$2,PORTE!$A$3:$Z$45,14,0)*$E33</f>
        <v>24.024969999999996</v>
      </c>
    </row>
    <row r="34" spans="1:18" s="1" customFormat="1" ht="13.5" customHeight="1" x14ac:dyDescent="0.25">
      <c r="A34" s="7" t="s">
        <v>78</v>
      </c>
      <c r="B34" s="3" t="s">
        <v>79</v>
      </c>
      <c r="C34" s="25">
        <v>0.1</v>
      </c>
      <c r="D34" s="4" t="s">
        <v>5</v>
      </c>
      <c r="E34" s="5" t="s">
        <v>80</v>
      </c>
      <c r="F34" s="43">
        <f>VLOOKUP($D34,PORTE!$A$3:$Z$45,2,0)*$C34+VLOOKUP($E$2,PORTE!$A$3:$Z$45,2,0)*$E34</f>
        <v>19.740500000000001</v>
      </c>
      <c r="G34" s="43">
        <f>VLOOKUP($D34,PORTE!$A$3:$Z$45,3,0)*$C34+VLOOKUP($E$2,PORTE!$A$3:$Z$45,3,0)*$E34</f>
        <v>20.814</v>
      </c>
      <c r="H34" s="43">
        <f>VLOOKUP($D34,PORTE!$A$3:$Z$45,4,0)*$C34+VLOOKUP($E$2,PORTE!$A$3:$Z$45,4,0)*$E34</f>
        <v>21.967490000000002</v>
      </c>
      <c r="I34" s="43">
        <f>VLOOKUP($D34,PORTE!$A$3:$Z$45,5,0)*$C34+VLOOKUP($E$2,PORTE!$A$3:$Z$45,5,0)*$E34</f>
        <v>23.527790000000003</v>
      </c>
      <c r="J34" s="43">
        <f>VLOOKUP($D34,PORTE!$A$3:$Z$45,6,0)*$C34+VLOOKUP($E$2,PORTE!$A$3:$Z$45,6,0)*$E34</f>
        <v>24.887510000000002</v>
      </c>
      <c r="K34" s="43">
        <f>VLOOKUP($D34,PORTE!$A$3:$Z$45,7,0)*$C34+VLOOKUP($E$2,PORTE!$A$3:$Z$45,7,0)*$E34</f>
        <v>26.311050000000002</v>
      </c>
      <c r="L34" s="43">
        <f>VLOOKUP($D34,PORTE!$A$3:$Z$45,8,0)*$C34+VLOOKUP($E$2,PORTE!$A$3:$Z$45,8,0)*$E34</f>
        <v>28.04805</v>
      </c>
      <c r="M34" s="43">
        <f>VLOOKUP($D34,PORTE!$A$3:$Z$45,9,0)*$C34+VLOOKUP($E$2,PORTE!$A$3:$Z$45,9,0)*$E34</f>
        <v>30.809779999999996</v>
      </c>
      <c r="N34" s="43">
        <f>VLOOKUP($D34,PORTE!$A$3:$Z$45,10,0)*$C34+VLOOKUP($E$2,PORTE!$A$3:$Z$45,10,0)*$E34</f>
        <v>33.623919999999998</v>
      </c>
      <c r="O34" s="43">
        <f>VLOOKUP($D34,PORTE!$A$3:$Z$45,11,0)*$C34+VLOOKUP($E$2,PORTE!$A$3:$Z$45,11,0)*$E34</f>
        <v>34.195430000000002</v>
      </c>
      <c r="P34" s="43">
        <f>VLOOKUP($D34,PORTE!$A$3:$Z$45,12,0)*$C34+VLOOKUP($E$2,PORTE!$A$3:$Z$45,12,0)*$E34</f>
        <v>35.698090000000001</v>
      </c>
      <c r="Q34" s="43">
        <f>VLOOKUP($D34,PORTE!$A$3:$Z$45,13,0)*$C34+VLOOKUP($E$2,PORTE!$A$3:$Z$45,13,0)*$E34</f>
        <v>37.048289999999994</v>
      </c>
      <c r="R34" s="43">
        <f>VLOOKUP($D34,PORTE!$A$3:$Z$45,14,0)*$C34+VLOOKUP($E$2,PORTE!$A$3:$Z$45,14,0)*$E34</f>
        <v>38.489829999999998</v>
      </c>
    </row>
    <row r="35" spans="1:18" s="1" customFormat="1" ht="13.5" customHeight="1" x14ac:dyDescent="0.25">
      <c r="A35" s="7" t="s">
        <v>81</v>
      </c>
      <c r="B35" s="3" t="s">
        <v>82</v>
      </c>
      <c r="C35" s="25">
        <v>0.1</v>
      </c>
      <c r="D35" s="4" t="s">
        <v>5</v>
      </c>
      <c r="E35" s="5" t="s">
        <v>80</v>
      </c>
      <c r="F35" s="43">
        <f>VLOOKUP($D35,PORTE!$A$3:$Z$45,2,0)*$C35+VLOOKUP($E$2,PORTE!$A$3:$Z$45,2,0)*$E35</f>
        <v>19.740500000000001</v>
      </c>
      <c r="G35" s="43">
        <f>VLOOKUP($D35,PORTE!$A$3:$Z$45,3,0)*$C35+VLOOKUP($E$2,PORTE!$A$3:$Z$45,3,0)*$E35</f>
        <v>20.814</v>
      </c>
      <c r="H35" s="43">
        <f>VLOOKUP($D35,PORTE!$A$3:$Z$45,4,0)*$C35+VLOOKUP($E$2,PORTE!$A$3:$Z$45,4,0)*$E35</f>
        <v>21.967490000000002</v>
      </c>
      <c r="I35" s="43">
        <f>VLOOKUP($D35,PORTE!$A$3:$Z$45,5,0)*$C35+VLOOKUP($E$2,PORTE!$A$3:$Z$45,5,0)*$E35</f>
        <v>23.527790000000003</v>
      </c>
      <c r="J35" s="43">
        <f>VLOOKUP($D35,PORTE!$A$3:$Z$45,6,0)*$C35+VLOOKUP($E$2,PORTE!$A$3:$Z$45,6,0)*$E35</f>
        <v>24.887510000000002</v>
      </c>
      <c r="K35" s="43">
        <f>VLOOKUP($D35,PORTE!$A$3:$Z$45,7,0)*$C35+VLOOKUP($E$2,PORTE!$A$3:$Z$45,7,0)*$E35</f>
        <v>26.311050000000002</v>
      </c>
      <c r="L35" s="43">
        <f>VLOOKUP($D35,PORTE!$A$3:$Z$45,8,0)*$C35+VLOOKUP($E$2,PORTE!$A$3:$Z$45,8,0)*$E35</f>
        <v>28.04805</v>
      </c>
      <c r="M35" s="43">
        <f>VLOOKUP($D35,PORTE!$A$3:$Z$45,9,0)*$C35+VLOOKUP($E$2,PORTE!$A$3:$Z$45,9,0)*$E35</f>
        <v>30.809779999999996</v>
      </c>
      <c r="N35" s="43">
        <f>VLOOKUP($D35,PORTE!$A$3:$Z$45,10,0)*$C35+VLOOKUP($E$2,PORTE!$A$3:$Z$45,10,0)*$E35</f>
        <v>33.623919999999998</v>
      </c>
      <c r="O35" s="43">
        <f>VLOOKUP($D35,PORTE!$A$3:$Z$45,11,0)*$C35+VLOOKUP($E$2,PORTE!$A$3:$Z$45,11,0)*$E35</f>
        <v>34.195430000000002</v>
      </c>
      <c r="P35" s="43">
        <f>VLOOKUP($D35,PORTE!$A$3:$Z$45,12,0)*$C35+VLOOKUP($E$2,PORTE!$A$3:$Z$45,12,0)*$E35</f>
        <v>35.698090000000001</v>
      </c>
      <c r="Q35" s="43">
        <f>VLOOKUP($D35,PORTE!$A$3:$Z$45,13,0)*$C35+VLOOKUP($E$2,PORTE!$A$3:$Z$45,13,0)*$E35</f>
        <v>37.048289999999994</v>
      </c>
      <c r="R35" s="43">
        <f>VLOOKUP($D35,PORTE!$A$3:$Z$45,14,0)*$C35+VLOOKUP($E$2,PORTE!$A$3:$Z$45,14,0)*$E35</f>
        <v>38.489829999999998</v>
      </c>
    </row>
    <row r="36" spans="1:18" s="1" customFormat="1" ht="13.5" customHeight="1" x14ac:dyDescent="0.25">
      <c r="A36" s="7">
        <v>40322157</v>
      </c>
      <c r="B36" s="9" t="s">
        <v>83</v>
      </c>
      <c r="C36" s="26">
        <v>1</v>
      </c>
      <c r="D36" s="4" t="s">
        <v>84</v>
      </c>
      <c r="E36" s="5">
        <v>105.134</v>
      </c>
      <c r="F36" s="43">
        <f>VLOOKUP($D36,PORTE!$A$3:$Z$45,2,0)*$C36+VLOOKUP($E$2,PORTE!$A$3:$Z$45,2,0)*$E36</f>
        <v>1357.0409999999999</v>
      </c>
      <c r="G36" s="43">
        <f>VLOOKUP($D36,PORTE!$A$3:$Z$45,3,0)*$C36+VLOOKUP($E$2,PORTE!$A$3:$Z$45,3,0)*$E36</f>
        <v>1459.1079999999999</v>
      </c>
      <c r="H36" s="43">
        <f>VLOOKUP($D36,PORTE!$A$3:$Z$45,4,0)*$C36+VLOOKUP($E$2,PORTE!$A$3:$Z$45,4,0)*$E36</f>
        <v>1541.0477800000001</v>
      </c>
      <c r="I36" s="43">
        <f>VLOOKUP($D36,PORTE!$A$3:$Z$45,5,0)*$C36+VLOOKUP($E$2,PORTE!$A$3:$Z$45,5,0)*$E36</f>
        <v>1650.44838</v>
      </c>
      <c r="J36" s="43">
        <f>VLOOKUP($D36,PORTE!$A$3:$Z$45,6,0)*$C36+VLOOKUP($E$2,PORTE!$A$3:$Z$45,6,0)*$E36</f>
        <v>1742.8302200000001</v>
      </c>
      <c r="K36" s="43">
        <f>VLOOKUP($D36,PORTE!$A$3:$Z$45,7,0)*$C36+VLOOKUP($E$2,PORTE!$A$3:$Z$45,7,0)*$E36</f>
        <v>1842.4801</v>
      </c>
      <c r="L36" s="43">
        <f>VLOOKUP($D36,PORTE!$A$3:$Z$45,8,0)*$C36+VLOOKUP($E$2,PORTE!$A$3:$Z$45,8,0)*$E36</f>
        <v>1964.0741</v>
      </c>
      <c r="M36" s="43">
        <f>VLOOKUP($D36,PORTE!$A$3:$Z$45,9,0)*$C36+VLOOKUP($E$2,PORTE!$A$3:$Z$45,9,0)*$E36</f>
        <v>2157.5771599999998</v>
      </c>
      <c r="N36" s="43">
        <f>VLOOKUP($D36,PORTE!$A$3:$Z$45,10,0)*$C36+VLOOKUP($E$2,PORTE!$A$3:$Z$45,10,0)*$E36</f>
        <v>2354.6642400000001</v>
      </c>
      <c r="O36" s="43">
        <f>VLOOKUP($D36,PORTE!$A$3:$Z$45,11,0)*$C36+VLOOKUP($E$2,PORTE!$A$3:$Z$45,11,0)*$E36</f>
        <v>2394.56846</v>
      </c>
      <c r="P36" s="43">
        <f>VLOOKUP($D36,PORTE!$A$3:$Z$45,12,0)*$C36+VLOOKUP($E$2,PORTE!$A$3:$Z$45,12,0)*$E36</f>
        <v>2623.8829799999999</v>
      </c>
      <c r="Q36" s="43">
        <f>VLOOKUP($D36,PORTE!$A$3:$Z$45,13,0)*$C36+VLOOKUP($E$2,PORTE!$A$3:$Z$45,13,0)*$E36</f>
        <v>2977.4233800000002</v>
      </c>
      <c r="R36" s="43">
        <f>VLOOKUP($D36,PORTE!$A$3:$Z$45,14,0)*$C36+VLOOKUP($E$2,PORTE!$A$3:$Z$45,14,0)*$E36</f>
        <v>3404.0132600000002</v>
      </c>
    </row>
    <row r="37" spans="1:18" s="1" customFormat="1" ht="13.5" customHeight="1" x14ac:dyDescent="0.25">
      <c r="A37" s="7" t="s">
        <v>85</v>
      </c>
      <c r="B37" s="3" t="s">
        <v>86</v>
      </c>
      <c r="C37" s="25">
        <v>0.1</v>
      </c>
      <c r="D37" s="4" t="s">
        <v>5</v>
      </c>
      <c r="E37" s="5" t="s">
        <v>42</v>
      </c>
      <c r="F37" s="43">
        <f>VLOOKUP($D37,PORTE!$A$3:$Z$45,2,0)*$C37+VLOOKUP($E$2,PORTE!$A$3:$Z$45,2,0)*$E37</f>
        <v>21.086000000000002</v>
      </c>
      <c r="G37" s="43">
        <f>VLOOKUP($D37,PORTE!$A$3:$Z$45,3,0)*$C37+VLOOKUP($E$2,PORTE!$A$3:$Z$45,3,0)*$E37</f>
        <v>22.218</v>
      </c>
      <c r="H37" s="43">
        <f>VLOOKUP($D37,PORTE!$A$3:$Z$45,4,0)*$C37+VLOOKUP($E$2,PORTE!$A$3:$Z$45,4,0)*$E37</f>
        <v>23.44988</v>
      </c>
      <c r="I37" s="43">
        <f>VLOOKUP($D37,PORTE!$A$3:$Z$45,5,0)*$C37+VLOOKUP($E$2,PORTE!$A$3:$Z$45,5,0)*$E37</f>
        <v>25.115480000000002</v>
      </c>
      <c r="J37" s="43">
        <f>VLOOKUP($D37,PORTE!$A$3:$Z$45,6,0)*$C37+VLOOKUP($E$2,PORTE!$A$3:$Z$45,6,0)*$E37</f>
        <v>26.564120000000003</v>
      </c>
      <c r="K37" s="43">
        <f>VLOOKUP($D37,PORTE!$A$3:$Z$45,7,0)*$C37+VLOOKUP($E$2,PORTE!$A$3:$Z$45,7,0)*$E37</f>
        <v>28.083600000000004</v>
      </c>
      <c r="L37" s="43">
        <f>VLOOKUP($D37,PORTE!$A$3:$Z$45,8,0)*$C37+VLOOKUP($E$2,PORTE!$A$3:$Z$45,8,0)*$E37</f>
        <v>29.9376</v>
      </c>
      <c r="M37" s="43">
        <f>VLOOKUP($D37,PORTE!$A$3:$Z$45,9,0)*$C37+VLOOKUP($E$2,PORTE!$A$3:$Z$45,9,0)*$E37</f>
        <v>32.885359999999999</v>
      </c>
      <c r="N37" s="43">
        <f>VLOOKUP($D37,PORTE!$A$3:$Z$45,10,0)*$C37+VLOOKUP($E$2,PORTE!$A$3:$Z$45,10,0)*$E37</f>
        <v>35.889040000000001</v>
      </c>
      <c r="O37" s="43">
        <f>VLOOKUP($D37,PORTE!$A$3:$Z$45,11,0)*$C37+VLOOKUP($E$2,PORTE!$A$3:$Z$45,11,0)*$E37</f>
        <v>36.499160000000003</v>
      </c>
      <c r="P37" s="43">
        <f>VLOOKUP($D37,PORTE!$A$3:$Z$45,12,0)*$C37+VLOOKUP($E$2,PORTE!$A$3:$Z$45,12,0)*$E37</f>
        <v>38.09308</v>
      </c>
      <c r="Q37" s="43">
        <f>VLOOKUP($D37,PORTE!$A$3:$Z$45,13,0)*$C37+VLOOKUP($E$2,PORTE!$A$3:$Z$45,13,0)*$E37</f>
        <v>39.513480000000001</v>
      </c>
      <c r="R37" s="43">
        <f>VLOOKUP($D37,PORTE!$A$3:$Z$45,14,0)*$C37+VLOOKUP($E$2,PORTE!$A$3:$Z$45,14,0)*$E37</f>
        <v>41.050959999999996</v>
      </c>
    </row>
    <row r="38" spans="1:18" s="1" customFormat="1" ht="13.5" customHeight="1" x14ac:dyDescent="0.25">
      <c r="A38" s="7" t="s">
        <v>87</v>
      </c>
      <c r="B38" s="3" t="s">
        <v>88</v>
      </c>
      <c r="C38" s="25">
        <v>0.1</v>
      </c>
      <c r="D38" s="4" t="s">
        <v>5</v>
      </c>
      <c r="E38" s="5" t="s">
        <v>33</v>
      </c>
      <c r="F38" s="43">
        <f>VLOOKUP($D38,PORTE!$A$3:$Z$45,2,0)*$C38+VLOOKUP($E$2,PORTE!$A$3:$Z$45,2,0)*$E38</f>
        <v>24.915500000000002</v>
      </c>
      <c r="G38" s="43">
        <f>VLOOKUP($D38,PORTE!$A$3:$Z$45,3,0)*$C38+VLOOKUP($E$2,PORTE!$A$3:$Z$45,3,0)*$E38</f>
        <v>26.214000000000002</v>
      </c>
      <c r="H38" s="43">
        <f>VLOOKUP($D38,PORTE!$A$3:$Z$45,4,0)*$C38+VLOOKUP($E$2,PORTE!$A$3:$Z$45,4,0)*$E38</f>
        <v>27.668990000000001</v>
      </c>
      <c r="I38" s="43">
        <f>VLOOKUP($D38,PORTE!$A$3:$Z$45,5,0)*$C38+VLOOKUP($E$2,PORTE!$A$3:$Z$45,5,0)*$E38</f>
        <v>29.63429</v>
      </c>
      <c r="J38" s="43">
        <f>VLOOKUP($D38,PORTE!$A$3:$Z$45,6,0)*$C38+VLOOKUP($E$2,PORTE!$A$3:$Z$45,6,0)*$E38</f>
        <v>31.336010000000002</v>
      </c>
      <c r="K38" s="43">
        <f>VLOOKUP($D38,PORTE!$A$3:$Z$45,7,0)*$C38+VLOOKUP($E$2,PORTE!$A$3:$Z$45,7,0)*$E38</f>
        <v>33.128549999999997</v>
      </c>
      <c r="L38" s="43">
        <f>VLOOKUP($D38,PORTE!$A$3:$Z$45,8,0)*$C38+VLOOKUP($E$2,PORTE!$A$3:$Z$45,8,0)*$E38</f>
        <v>35.315549999999995</v>
      </c>
      <c r="M38" s="43">
        <f>VLOOKUP($D38,PORTE!$A$3:$Z$45,9,0)*$C38+VLOOKUP($E$2,PORTE!$A$3:$Z$45,9,0)*$E38</f>
        <v>38.792779999999993</v>
      </c>
      <c r="N38" s="43">
        <f>VLOOKUP($D38,PORTE!$A$3:$Z$45,10,0)*$C38+VLOOKUP($E$2,PORTE!$A$3:$Z$45,10,0)*$E38</f>
        <v>42.335919999999994</v>
      </c>
      <c r="O38" s="43">
        <f>VLOOKUP($D38,PORTE!$A$3:$Z$45,11,0)*$C38+VLOOKUP($E$2,PORTE!$A$3:$Z$45,11,0)*$E38</f>
        <v>43.055930000000004</v>
      </c>
      <c r="P38" s="43">
        <f>VLOOKUP($D38,PORTE!$A$3:$Z$45,12,0)*$C38+VLOOKUP($E$2,PORTE!$A$3:$Z$45,12,0)*$E38</f>
        <v>44.909590000000001</v>
      </c>
      <c r="Q38" s="43">
        <f>VLOOKUP($D38,PORTE!$A$3:$Z$45,13,0)*$C38+VLOOKUP($E$2,PORTE!$A$3:$Z$45,13,0)*$E38</f>
        <v>46.529790000000006</v>
      </c>
      <c r="R38" s="43">
        <f>VLOOKUP($D38,PORTE!$A$3:$Z$45,14,0)*$C38+VLOOKUP($E$2,PORTE!$A$3:$Z$45,14,0)*$E38</f>
        <v>48.340330000000002</v>
      </c>
    </row>
    <row r="39" spans="1:18" s="1" customFormat="1" ht="13.5" customHeight="1" x14ac:dyDescent="0.25">
      <c r="A39" s="7">
        <v>40322165</v>
      </c>
      <c r="B39" s="9" t="s">
        <v>89</v>
      </c>
      <c r="C39" s="25">
        <v>0.25</v>
      </c>
      <c r="D39" s="4" t="s">
        <v>5</v>
      </c>
      <c r="E39" s="5">
        <v>17.898</v>
      </c>
      <c r="F39" s="43">
        <f>VLOOKUP($D39,PORTE!$A$3:$Z$45,2,0)*$C39+VLOOKUP($E$2,PORTE!$A$3:$Z$45,2,0)*$E39</f>
        <v>207.827</v>
      </c>
      <c r="G39" s="43">
        <f>VLOOKUP($D39,PORTE!$A$3:$Z$45,3,0)*$C39+VLOOKUP($E$2,PORTE!$A$3:$Z$45,3,0)*$E39</f>
        <v>217.40100000000001</v>
      </c>
      <c r="H39" s="43">
        <f>VLOOKUP($D39,PORTE!$A$3:$Z$45,4,0)*$C39+VLOOKUP($E$2,PORTE!$A$3:$Z$45,4,0)*$E39</f>
        <v>229.51766000000001</v>
      </c>
      <c r="I39" s="43">
        <f>VLOOKUP($D39,PORTE!$A$3:$Z$45,5,0)*$C39+VLOOKUP($E$2,PORTE!$A$3:$Z$45,5,0)*$E39</f>
        <v>245.82085999999998</v>
      </c>
      <c r="J39" s="43">
        <f>VLOOKUP($D39,PORTE!$A$3:$Z$45,6,0)*$C39+VLOOKUP($E$2,PORTE!$A$3:$Z$45,6,0)*$E39</f>
        <v>259.69333999999998</v>
      </c>
      <c r="K39" s="43">
        <f>VLOOKUP($D39,PORTE!$A$3:$Z$45,7,0)*$C39+VLOOKUP($E$2,PORTE!$A$3:$Z$45,7,0)*$E39</f>
        <v>274.55219999999997</v>
      </c>
      <c r="L39" s="43">
        <f>VLOOKUP($D39,PORTE!$A$3:$Z$45,8,0)*$C39+VLOOKUP($E$2,PORTE!$A$3:$Z$45,8,0)*$E39</f>
        <v>292.67519999999996</v>
      </c>
      <c r="M39" s="43">
        <f>VLOOKUP($D39,PORTE!$A$3:$Z$45,9,0)*$C39+VLOOKUP($E$2,PORTE!$A$3:$Z$45,9,0)*$E39</f>
        <v>321.49052</v>
      </c>
      <c r="N39" s="43">
        <f>VLOOKUP($D39,PORTE!$A$3:$Z$45,10,0)*$C39+VLOOKUP($E$2,PORTE!$A$3:$Z$45,10,0)*$E39</f>
        <v>350.85028</v>
      </c>
      <c r="O39" s="43">
        <f>VLOOKUP($D39,PORTE!$A$3:$Z$45,11,0)*$C39+VLOOKUP($E$2,PORTE!$A$3:$Z$45,11,0)*$E39</f>
        <v>356.82662000000005</v>
      </c>
      <c r="P39" s="43">
        <f>VLOOKUP($D39,PORTE!$A$3:$Z$45,12,0)*$C39+VLOOKUP($E$2,PORTE!$A$3:$Z$45,12,0)*$E39</f>
        <v>371.33205999999996</v>
      </c>
      <c r="Q39" s="43">
        <f>VLOOKUP($D39,PORTE!$A$3:$Z$45,13,0)*$C39+VLOOKUP($E$2,PORTE!$A$3:$Z$45,13,0)*$E39</f>
        <v>382.97586000000001</v>
      </c>
      <c r="R39" s="43">
        <f>VLOOKUP($D39,PORTE!$A$3:$Z$45,14,0)*$C39+VLOOKUP($E$2,PORTE!$A$3:$Z$45,14,0)*$E39</f>
        <v>397.87971999999996</v>
      </c>
    </row>
    <row r="40" spans="1:18" s="1" customFormat="1" ht="13.5" customHeight="1" x14ac:dyDescent="0.25">
      <c r="A40" s="7" t="s">
        <v>90</v>
      </c>
      <c r="B40" s="3" t="s">
        <v>91</v>
      </c>
      <c r="C40" s="25">
        <v>0.04</v>
      </c>
      <c r="D40" s="4" t="s">
        <v>5</v>
      </c>
      <c r="E40" s="5" t="s">
        <v>92</v>
      </c>
      <c r="F40" s="43">
        <f>VLOOKUP($D40,PORTE!$A$3:$Z$45,2,0)*$C40+VLOOKUP($E$2,PORTE!$A$3:$Z$45,2,0)*$E40</f>
        <v>16.88</v>
      </c>
      <c r="G40" s="43">
        <f>VLOOKUP($D40,PORTE!$A$3:$Z$45,3,0)*$C40+VLOOKUP($E$2,PORTE!$A$3:$Z$45,3,0)*$E40</f>
        <v>17.700000000000003</v>
      </c>
      <c r="H40" s="43">
        <f>VLOOKUP($D40,PORTE!$A$3:$Z$45,4,0)*$C40+VLOOKUP($E$2,PORTE!$A$3:$Z$45,4,0)*$E40</f>
        <v>18.684799999999999</v>
      </c>
      <c r="I40" s="43">
        <f>VLOOKUP($D40,PORTE!$A$3:$Z$45,5,0)*$C40+VLOOKUP($E$2,PORTE!$A$3:$Z$45,5,0)*$E40</f>
        <v>20.012</v>
      </c>
      <c r="J40" s="43">
        <f>VLOOKUP($D40,PORTE!$A$3:$Z$45,6,0)*$C40+VLOOKUP($E$2,PORTE!$A$3:$Z$45,6,0)*$E40</f>
        <v>21.1496</v>
      </c>
      <c r="K40" s="43">
        <f>VLOOKUP($D40,PORTE!$A$3:$Z$45,7,0)*$C40+VLOOKUP($E$2,PORTE!$A$3:$Z$45,7,0)*$E40</f>
        <v>22.3596</v>
      </c>
      <c r="L40" s="43">
        <f>VLOOKUP($D40,PORTE!$A$3:$Z$45,8,0)*$C40+VLOOKUP($E$2,PORTE!$A$3:$Z$45,8,0)*$E40</f>
        <v>23.835599999999996</v>
      </c>
      <c r="M40" s="43">
        <f>VLOOKUP($D40,PORTE!$A$3:$Z$45,9,0)*$C40+VLOOKUP($E$2,PORTE!$A$3:$Z$45,9,0)*$E40</f>
        <v>26.182399999999998</v>
      </c>
      <c r="N40" s="43">
        <f>VLOOKUP($D40,PORTE!$A$3:$Z$45,10,0)*$C40+VLOOKUP($E$2,PORTE!$A$3:$Z$45,10,0)*$E40</f>
        <v>28.573599999999999</v>
      </c>
      <c r="O40" s="43">
        <f>VLOOKUP($D40,PORTE!$A$3:$Z$45,11,0)*$C40+VLOOKUP($E$2,PORTE!$A$3:$Z$45,11,0)*$E40</f>
        <v>29.06</v>
      </c>
      <c r="P40" s="43">
        <f>VLOOKUP($D40,PORTE!$A$3:$Z$45,12,0)*$C40+VLOOKUP($E$2,PORTE!$A$3:$Z$45,12,0)*$E40</f>
        <v>30.270399999999999</v>
      </c>
      <c r="Q40" s="43">
        <f>VLOOKUP($D40,PORTE!$A$3:$Z$45,13,0)*$C40+VLOOKUP($E$2,PORTE!$A$3:$Z$45,13,0)*$E40</f>
        <v>31.279199999999999</v>
      </c>
      <c r="R40" s="43">
        <f>VLOOKUP($D40,PORTE!$A$3:$Z$45,14,0)*$C40+VLOOKUP($E$2,PORTE!$A$3:$Z$45,14,0)*$E40</f>
        <v>32.496400000000001</v>
      </c>
    </row>
    <row r="41" spans="1:18" s="1" customFormat="1" ht="13.5" customHeight="1" x14ac:dyDescent="0.25">
      <c r="A41" s="7" t="s">
        <v>93</v>
      </c>
      <c r="B41" s="3" t="s">
        <v>94</v>
      </c>
      <c r="C41" s="25">
        <v>0.04</v>
      </c>
      <c r="D41" s="4" t="s">
        <v>5</v>
      </c>
      <c r="E41" s="5" t="s">
        <v>19</v>
      </c>
      <c r="F41" s="43">
        <f>VLOOKUP($D41,PORTE!$A$3:$Z$45,2,0)*$C41+VLOOKUP($E$2,PORTE!$A$3:$Z$45,2,0)*$E41</f>
        <v>27.115000000000002</v>
      </c>
      <c r="G41" s="43">
        <f>VLOOKUP($D41,PORTE!$A$3:$Z$45,3,0)*$C41+VLOOKUP($E$2,PORTE!$A$3:$Z$45,3,0)*$E41</f>
        <v>28.380000000000003</v>
      </c>
      <c r="H41" s="43">
        <f>VLOOKUP($D41,PORTE!$A$3:$Z$45,4,0)*$C41+VLOOKUP($E$2,PORTE!$A$3:$Z$45,4,0)*$E41</f>
        <v>29.961100000000002</v>
      </c>
      <c r="I41" s="43">
        <f>VLOOKUP($D41,PORTE!$A$3:$Z$45,5,0)*$C41+VLOOKUP($E$2,PORTE!$A$3:$Z$45,5,0)*$E41</f>
        <v>32.089300000000001</v>
      </c>
      <c r="J41" s="43">
        <f>VLOOKUP($D41,PORTE!$A$3:$Z$45,6,0)*$C41+VLOOKUP($E$2,PORTE!$A$3:$Z$45,6,0)*$E41</f>
        <v>33.903300000000002</v>
      </c>
      <c r="K41" s="43">
        <f>VLOOKUP($D41,PORTE!$A$3:$Z$45,7,0)*$C41+VLOOKUP($E$2,PORTE!$A$3:$Z$45,7,0)*$E41</f>
        <v>35.8431</v>
      </c>
      <c r="L41" s="43">
        <f>VLOOKUP($D41,PORTE!$A$3:$Z$45,8,0)*$C41+VLOOKUP($E$2,PORTE!$A$3:$Z$45,8,0)*$E41</f>
        <v>38.209099999999999</v>
      </c>
      <c r="M41" s="43">
        <f>VLOOKUP($D41,PORTE!$A$3:$Z$45,9,0)*$C41+VLOOKUP($E$2,PORTE!$A$3:$Z$45,9,0)*$E41</f>
        <v>41.970999999999997</v>
      </c>
      <c r="N41" s="43">
        <f>VLOOKUP($D41,PORTE!$A$3:$Z$45,10,0)*$C41+VLOOKUP($E$2,PORTE!$A$3:$Z$45,10,0)*$E41</f>
        <v>45.804000000000002</v>
      </c>
      <c r="O41" s="43">
        <f>VLOOKUP($D41,PORTE!$A$3:$Z$45,11,0)*$C41+VLOOKUP($E$2,PORTE!$A$3:$Z$45,11,0)*$E41</f>
        <v>46.584100000000007</v>
      </c>
      <c r="P41" s="43">
        <f>VLOOKUP($D41,PORTE!$A$3:$Z$45,12,0)*$C41+VLOOKUP($E$2,PORTE!$A$3:$Z$45,12,0)*$E41</f>
        <v>48.488699999999994</v>
      </c>
      <c r="Q41" s="43">
        <f>VLOOKUP($D41,PORTE!$A$3:$Z$45,13,0)*$C41+VLOOKUP($E$2,PORTE!$A$3:$Z$45,13,0)*$E41</f>
        <v>50.031500000000001</v>
      </c>
      <c r="R41" s="43">
        <f>VLOOKUP($D41,PORTE!$A$3:$Z$45,14,0)*$C41+VLOOKUP($E$2,PORTE!$A$3:$Z$45,14,0)*$E41</f>
        <v>51.978500000000004</v>
      </c>
    </row>
    <row r="42" spans="1:18" s="1" customFormat="1" ht="13.5" customHeight="1" x14ac:dyDescent="0.25">
      <c r="A42" s="7" t="s">
        <v>95</v>
      </c>
      <c r="B42" s="3" t="s">
        <v>96</v>
      </c>
      <c r="C42" s="25">
        <v>0.04</v>
      </c>
      <c r="D42" s="4" t="s">
        <v>5</v>
      </c>
      <c r="E42" s="5" t="s">
        <v>77</v>
      </c>
      <c r="F42" s="43">
        <f>VLOOKUP($D42,PORTE!$A$3:$Z$45,2,0)*$C42+VLOOKUP($E$2,PORTE!$A$3:$Z$45,2,0)*$E42</f>
        <v>12.429499999999999</v>
      </c>
      <c r="G42" s="43">
        <f>VLOOKUP($D42,PORTE!$A$3:$Z$45,3,0)*$C42+VLOOKUP($E$2,PORTE!$A$3:$Z$45,3,0)*$E42</f>
        <v>13.055999999999999</v>
      </c>
      <c r="H42" s="43">
        <f>VLOOKUP($D42,PORTE!$A$3:$Z$45,4,0)*$C42+VLOOKUP($E$2,PORTE!$A$3:$Z$45,4,0)*$E42</f>
        <v>13.781509999999999</v>
      </c>
      <c r="I42" s="43">
        <f>VLOOKUP($D42,PORTE!$A$3:$Z$45,5,0)*$C42+VLOOKUP($E$2,PORTE!$A$3:$Z$45,5,0)*$E42</f>
        <v>14.760409999999998</v>
      </c>
      <c r="J42" s="43">
        <f>VLOOKUP($D42,PORTE!$A$3:$Z$45,6,0)*$C42+VLOOKUP($E$2,PORTE!$A$3:$Z$45,6,0)*$E42</f>
        <v>15.60389</v>
      </c>
      <c r="K42" s="43">
        <f>VLOOKUP($D42,PORTE!$A$3:$Z$45,7,0)*$C42+VLOOKUP($E$2,PORTE!$A$3:$Z$45,7,0)*$E42</f>
        <v>16.496549999999999</v>
      </c>
      <c r="L42" s="43">
        <f>VLOOKUP($D42,PORTE!$A$3:$Z$45,8,0)*$C42+VLOOKUP($E$2,PORTE!$A$3:$Z$45,8,0)*$E42</f>
        <v>17.585549999999998</v>
      </c>
      <c r="M42" s="43">
        <f>VLOOKUP($D42,PORTE!$A$3:$Z$45,9,0)*$C42+VLOOKUP($E$2,PORTE!$A$3:$Z$45,9,0)*$E42</f>
        <v>19.317019999999999</v>
      </c>
      <c r="N42" s="43">
        <f>VLOOKUP($D42,PORTE!$A$3:$Z$45,10,0)*$C42+VLOOKUP($E$2,PORTE!$A$3:$Z$45,10,0)*$E42</f>
        <v>21.08128</v>
      </c>
      <c r="O42" s="43">
        <f>VLOOKUP($D42,PORTE!$A$3:$Z$45,11,0)*$C42+VLOOKUP($E$2,PORTE!$A$3:$Z$45,11,0)*$E42</f>
        <v>21.439969999999999</v>
      </c>
      <c r="P42" s="43">
        <f>VLOOKUP($D42,PORTE!$A$3:$Z$45,12,0)*$C42+VLOOKUP($E$2,PORTE!$A$3:$Z$45,12,0)*$E42</f>
        <v>22.348509999999997</v>
      </c>
      <c r="Q42" s="43">
        <f>VLOOKUP($D42,PORTE!$A$3:$Z$45,13,0)*$C42+VLOOKUP($E$2,PORTE!$A$3:$Z$45,13,0)*$E42</f>
        <v>23.125109999999999</v>
      </c>
      <c r="R42" s="43">
        <f>VLOOKUP($D42,PORTE!$A$3:$Z$45,14,0)*$C42+VLOOKUP($E$2,PORTE!$A$3:$Z$45,14,0)*$E42</f>
        <v>24.024969999999996</v>
      </c>
    </row>
    <row r="43" spans="1:18" s="1" customFormat="1" ht="13.5" customHeight="1" x14ac:dyDescent="0.25">
      <c r="A43" s="7" t="s">
        <v>97</v>
      </c>
      <c r="B43" s="3" t="s">
        <v>98</v>
      </c>
      <c r="C43" s="25">
        <v>0.01</v>
      </c>
      <c r="D43" s="4" t="s">
        <v>5</v>
      </c>
      <c r="E43" s="5" t="s">
        <v>99</v>
      </c>
      <c r="F43" s="43">
        <f>VLOOKUP($D43,PORTE!$A$3:$Z$45,2,0)*$C43+VLOOKUP($E$2,PORTE!$A$3:$Z$45,2,0)*$E43</f>
        <v>8.36</v>
      </c>
      <c r="G43" s="43">
        <f>VLOOKUP($D43,PORTE!$A$3:$Z$45,3,0)*$C43+VLOOKUP($E$2,PORTE!$A$3:$Z$45,3,0)*$E43</f>
        <v>8.745000000000001</v>
      </c>
      <c r="H43" s="43">
        <f>VLOOKUP($D43,PORTE!$A$3:$Z$45,4,0)*$C43+VLOOKUP($E$2,PORTE!$A$3:$Z$45,4,0)*$E43</f>
        <v>9.2323999999999984</v>
      </c>
      <c r="I43" s="43">
        <f>VLOOKUP($D43,PORTE!$A$3:$Z$45,5,0)*$C43+VLOOKUP($E$2,PORTE!$A$3:$Z$45,5,0)*$E43</f>
        <v>9.8882000000000012</v>
      </c>
      <c r="J43" s="43">
        <f>VLOOKUP($D43,PORTE!$A$3:$Z$45,6,0)*$C43+VLOOKUP($E$2,PORTE!$A$3:$Z$45,6,0)*$E43</f>
        <v>10.446200000000001</v>
      </c>
      <c r="K43" s="43">
        <f>VLOOKUP($D43,PORTE!$A$3:$Z$45,7,0)*$C43+VLOOKUP($E$2,PORTE!$A$3:$Z$45,7,0)*$E43</f>
        <v>11.043899999999999</v>
      </c>
      <c r="L43" s="43">
        <f>VLOOKUP($D43,PORTE!$A$3:$Z$45,8,0)*$C43+VLOOKUP($E$2,PORTE!$A$3:$Z$45,8,0)*$E43</f>
        <v>11.772899999999998</v>
      </c>
      <c r="M43" s="43">
        <f>VLOOKUP($D43,PORTE!$A$3:$Z$45,9,0)*$C43+VLOOKUP($E$2,PORTE!$A$3:$Z$45,9,0)*$E43</f>
        <v>12.931999999999999</v>
      </c>
      <c r="N43" s="43">
        <f>VLOOKUP($D43,PORTE!$A$3:$Z$45,10,0)*$C43+VLOOKUP($E$2,PORTE!$A$3:$Z$45,10,0)*$E43</f>
        <v>14.113</v>
      </c>
      <c r="O43" s="43">
        <f>VLOOKUP($D43,PORTE!$A$3:$Z$45,11,0)*$C43+VLOOKUP($E$2,PORTE!$A$3:$Z$45,11,0)*$E43</f>
        <v>14.353400000000001</v>
      </c>
      <c r="P43" s="43">
        <f>VLOOKUP($D43,PORTE!$A$3:$Z$45,12,0)*$C43+VLOOKUP($E$2,PORTE!$A$3:$Z$45,12,0)*$E43</f>
        <v>14.936799999999998</v>
      </c>
      <c r="Q43" s="43">
        <f>VLOOKUP($D43,PORTE!$A$3:$Z$45,13,0)*$C43+VLOOKUP($E$2,PORTE!$A$3:$Z$45,13,0)*$E43</f>
        <v>15.404999999999999</v>
      </c>
      <c r="R43" s="43">
        <f>VLOOKUP($D43,PORTE!$A$3:$Z$45,14,0)*$C43+VLOOKUP($E$2,PORTE!$A$3:$Z$45,14,0)*$E43</f>
        <v>16.0045</v>
      </c>
    </row>
    <row r="44" spans="1:18" s="1" customFormat="1" ht="13.5" customHeight="1" x14ac:dyDescent="0.25">
      <c r="A44" s="7" t="s">
        <v>100</v>
      </c>
      <c r="B44" s="3" t="s">
        <v>101</v>
      </c>
      <c r="C44" s="24">
        <v>0.04</v>
      </c>
      <c r="D44" s="4" t="s">
        <v>5</v>
      </c>
      <c r="E44" s="5" t="s">
        <v>92</v>
      </c>
      <c r="F44" s="43">
        <f>VLOOKUP($D44,PORTE!$A$3:$Z$45,2,0)*$C44+VLOOKUP($E$2,PORTE!$A$3:$Z$45,2,0)*$E44</f>
        <v>16.88</v>
      </c>
      <c r="G44" s="43">
        <f>VLOOKUP($D44,PORTE!$A$3:$Z$45,3,0)*$C44+VLOOKUP($E$2,PORTE!$A$3:$Z$45,3,0)*$E44</f>
        <v>17.700000000000003</v>
      </c>
      <c r="H44" s="43">
        <f>VLOOKUP($D44,PORTE!$A$3:$Z$45,4,0)*$C44+VLOOKUP($E$2,PORTE!$A$3:$Z$45,4,0)*$E44</f>
        <v>18.684799999999999</v>
      </c>
      <c r="I44" s="43">
        <f>VLOOKUP($D44,PORTE!$A$3:$Z$45,5,0)*$C44+VLOOKUP($E$2,PORTE!$A$3:$Z$45,5,0)*$E44</f>
        <v>20.012</v>
      </c>
      <c r="J44" s="43">
        <f>VLOOKUP($D44,PORTE!$A$3:$Z$45,6,0)*$C44+VLOOKUP($E$2,PORTE!$A$3:$Z$45,6,0)*$E44</f>
        <v>21.1496</v>
      </c>
      <c r="K44" s="43">
        <f>VLOOKUP($D44,PORTE!$A$3:$Z$45,7,0)*$C44+VLOOKUP($E$2,PORTE!$A$3:$Z$45,7,0)*$E44</f>
        <v>22.3596</v>
      </c>
      <c r="L44" s="43">
        <f>VLOOKUP($D44,PORTE!$A$3:$Z$45,8,0)*$C44+VLOOKUP($E$2,PORTE!$A$3:$Z$45,8,0)*$E44</f>
        <v>23.835599999999996</v>
      </c>
      <c r="M44" s="43">
        <f>VLOOKUP($D44,PORTE!$A$3:$Z$45,9,0)*$C44+VLOOKUP($E$2,PORTE!$A$3:$Z$45,9,0)*$E44</f>
        <v>26.182399999999998</v>
      </c>
      <c r="N44" s="43">
        <f>VLOOKUP($D44,PORTE!$A$3:$Z$45,10,0)*$C44+VLOOKUP($E$2,PORTE!$A$3:$Z$45,10,0)*$E44</f>
        <v>28.573599999999999</v>
      </c>
      <c r="O44" s="43">
        <f>VLOOKUP($D44,PORTE!$A$3:$Z$45,11,0)*$C44+VLOOKUP($E$2,PORTE!$A$3:$Z$45,11,0)*$E44</f>
        <v>29.06</v>
      </c>
      <c r="P44" s="43">
        <f>VLOOKUP($D44,PORTE!$A$3:$Z$45,12,0)*$C44+VLOOKUP($E$2,PORTE!$A$3:$Z$45,12,0)*$E44</f>
        <v>30.270399999999999</v>
      </c>
      <c r="Q44" s="43">
        <f>VLOOKUP($D44,PORTE!$A$3:$Z$45,13,0)*$C44+VLOOKUP($E$2,PORTE!$A$3:$Z$45,13,0)*$E44</f>
        <v>31.279199999999999</v>
      </c>
      <c r="R44" s="43">
        <f>VLOOKUP($D44,PORTE!$A$3:$Z$45,14,0)*$C44+VLOOKUP($E$2,PORTE!$A$3:$Z$45,14,0)*$E44</f>
        <v>32.496400000000001</v>
      </c>
    </row>
    <row r="45" spans="1:18" s="1" customFormat="1" ht="13.5" customHeight="1" x14ac:dyDescent="0.25">
      <c r="A45" s="7" t="s">
        <v>102</v>
      </c>
      <c r="B45" s="3" t="s">
        <v>103</v>
      </c>
      <c r="C45" s="25">
        <v>0.75</v>
      </c>
      <c r="D45" s="4" t="s">
        <v>5</v>
      </c>
      <c r="E45" s="5" t="s">
        <v>104</v>
      </c>
      <c r="F45" s="43">
        <f>VLOOKUP($D45,PORTE!$A$3:$Z$45,2,0)*$C45+VLOOKUP($E$2,PORTE!$A$3:$Z$45,2,0)*$E45</f>
        <v>348.58499999999998</v>
      </c>
      <c r="G45" s="43">
        <f>VLOOKUP($D45,PORTE!$A$3:$Z$45,3,0)*$C45+VLOOKUP($E$2,PORTE!$A$3:$Z$45,3,0)*$E45</f>
        <v>365.35500000000002</v>
      </c>
      <c r="H45" s="43">
        <f>VLOOKUP($D45,PORTE!$A$3:$Z$45,4,0)*$C45+VLOOKUP($E$2,PORTE!$A$3:$Z$45,4,0)*$E45</f>
        <v>385.6893</v>
      </c>
      <c r="I45" s="43">
        <f>VLOOKUP($D45,PORTE!$A$3:$Z$45,5,0)*$C45+VLOOKUP($E$2,PORTE!$A$3:$Z$45,5,0)*$E45</f>
        <v>413.08529999999996</v>
      </c>
      <c r="J45" s="43">
        <f>VLOOKUP($D45,PORTE!$A$3:$Z$45,6,0)*$C45+VLOOKUP($E$2,PORTE!$A$3:$Z$45,6,0)*$E45</f>
        <v>436.53569999999996</v>
      </c>
      <c r="K45" s="43">
        <f>VLOOKUP($D45,PORTE!$A$3:$Z$45,7,0)*$C45+VLOOKUP($E$2,PORTE!$A$3:$Z$45,7,0)*$E45</f>
        <v>461.51099999999997</v>
      </c>
      <c r="L45" s="43">
        <f>VLOOKUP($D45,PORTE!$A$3:$Z$45,8,0)*$C45+VLOOKUP($E$2,PORTE!$A$3:$Z$45,8,0)*$E45</f>
        <v>491.97599999999994</v>
      </c>
      <c r="M45" s="43">
        <f>VLOOKUP($D45,PORTE!$A$3:$Z$45,9,0)*$C45+VLOOKUP($E$2,PORTE!$A$3:$Z$45,9,0)*$E45</f>
        <v>540.41459999999995</v>
      </c>
      <c r="N45" s="43">
        <f>VLOOKUP($D45,PORTE!$A$3:$Z$45,10,0)*$C45+VLOOKUP($E$2,PORTE!$A$3:$Z$45,10,0)*$E45</f>
        <v>589.76939999999991</v>
      </c>
      <c r="O45" s="43">
        <f>VLOOKUP($D45,PORTE!$A$3:$Z$45,11,0)*$C45+VLOOKUP($E$2,PORTE!$A$3:$Z$45,11,0)*$E45</f>
        <v>599.81010000000003</v>
      </c>
      <c r="P45" s="43">
        <f>VLOOKUP($D45,PORTE!$A$3:$Z$45,12,0)*$C45+VLOOKUP($E$2,PORTE!$A$3:$Z$45,12,0)*$E45</f>
        <v>624.68129999999996</v>
      </c>
      <c r="Q45" s="43">
        <f>VLOOKUP($D45,PORTE!$A$3:$Z$45,13,0)*$C45+VLOOKUP($E$2,PORTE!$A$3:$Z$45,13,0)*$E45</f>
        <v>645.27030000000002</v>
      </c>
      <c r="R45" s="43">
        <f>VLOOKUP($D45,PORTE!$A$3:$Z$45,14,0)*$C45+VLOOKUP($E$2,PORTE!$A$3:$Z$45,14,0)*$E45</f>
        <v>670.38060000000007</v>
      </c>
    </row>
    <row r="46" spans="1:18" s="1" customFormat="1" ht="13.5" customHeight="1" x14ac:dyDescent="0.25">
      <c r="A46" s="7" t="s">
        <v>105</v>
      </c>
      <c r="B46" s="3" t="s">
        <v>106</v>
      </c>
      <c r="C46" s="25">
        <v>0.1</v>
      </c>
      <c r="D46" s="4" t="s">
        <v>5</v>
      </c>
      <c r="E46" s="5" t="s">
        <v>80</v>
      </c>
      <c r="F46" s="43">
        <f>VLOOKUP($D46,PORTE!$A$3:$Z$45,2,0)*$C46+VLOOKUP($E$2,PORTE!$A$3:$Z$45,2,0)*$E46</f>
        <v>19.740500000000001</v>
      </c>
      <c r="G46" s="43">
        <f>VLOOKUP($D46,PORTE!$A$3:$Z$45,3,0)*$C46+VLOOKUP($E$2,PORTE!$A$3:$Z$45,3,0)*$E46</f>
        <v>20.814</v>
      </c>
      <c r="H46" s="43">
        <f>VLOOKUP($D46,PORTE!$A$3:$Z$45,4,0)*$C46+VLOOKUP($E$2,PORTE!$A$3:$Z$45,4,0)*$E46</f>
        <v>21.967490000000002</v>
      </c>
      <c r="I46" s="43">
        <f>VLOOKUP($D46,PORTE!$A$3:$Z$45,5,0)*$C46+VLOOKUP($E$2,PORTE!$A$3:$Z$45,5,0)*$E46</f>
        <v>23.527790000000003</v>
      </c>
      <c r="J46" s="43">
        <f>VLOOKUP($D46,PORTE!$A$3:$Z$45,6,0)*$C46+VLOOKUP($E$2,PORTE!$A$3:$Z$45,6,0)*$E46</f>
        <v>24.887510000000002</v>
      </c>
      <c r="K46" s="43">
        <f>VLOOKUP($D46,PORTE!$A$3:$Z$45,7,0)*$C46+VLOOKUP($E$2,PORTE!$A$3:$Z$45,7,0)*$E46</f>
        <v>26.311050000000002</v>
      </c>
      <c r="L46" s="43">
        <f>VLOOKUP($D46,PORTE!$A$3:$Z$45,8,0)*$C46+VLOOKUP($E$2,PORTE!$A$3:$Z$45,8,0)*$E46</f>
        <v>28.04805</v>
      </c>
      <c r="M46" s="43">
        <f>VLOOKUP($D46,PORTE!$A$3:$Z$45,9,0)*$C46+VLOOKUP($E$2,PORTE!$A$3:$Z$45,9,0)*$E46</f>
        <v>30.809779999999996</v>
      </c>
      <c r="N46" s="43">
        <f>VLOOKUP($D46,PORTE!$A$3:$Z$45,10,0)*$C46+VLOOKUP($E$2,PORTE!$A$3:$Z$45,10,0)*$E46</f>
        <v>33.623919999999998</v>
      </c>
      <c r="O46" s="43">
        <f>VLOOKUP($D46,PORTE!$A$3:$Z$45,11,0)*$C46+VLOOKUP($E$2,PORTE!$A$3:$Z$45,11,0)*$E46</f>
        <v>34.195430000000002</v>
      </c>
      <c r="P46" s="43">
        <f>VLOOKUP($D46,PORTE!$A$3:$Z$45,12,0)*$C46+VLOOKUP($E$2,PORTE!$A$3:$Z$45,12,0)*$E46</f>
        <v>35.698090000000001</v>
      </c>
      <c r="Q46" s="43">
        <f>VLOOKUP($D46,PORTE!$A$3:$Z$45,13,0)*$C46+VLOOKUP($E$2,PORTE!$A$3:$Z$45,13,0)*$E46</f>
        <v>37.048289999999994</v>
      </c>
      <c r="R46" s="43">
        <f>VLOOKUP($D46,PORTE!$A$3:$Z$45,14,0)*$C46+VLOOKUP($E$2,PORTE!$A$3:$Z$45,14,0)*$E46</f>
        <v>38.489829999999998</v>
      </c>
    </row>
    <row r="47" spans="1:18" s="1" customFormat="1" ht="13.5" customHeight="1" x14ac:dyDescent="0.25">
      <c r="A47" s="7">
        <v>40302881</v>
      </c>
      <c r="B47" s="3" t="s">
        <v>107</v>
      </c>
      <c r="C47" s="25">
        <v>0.5</v>
      </c>
      <c r="D47" s="4" t="s">
        <v>5</v>
      </c>
      <c r="E47" s="5">
        <v>35.475999999999999</v>
      </c>
      <c r="F47" s="43">
        <f>VLOOKUP($D47,PORTE!$A$3:$Z$45,2,0)*$C47+VLOOKUP($E$2,PORTE!$A$3:$Z$45,2,0)*$E47</f>
        <v>411.97399999999999</v>
      </c>
      <c r="G47" s="43">
        <f>VLOOKUP($D47,PORTE!$A$3:$Z$45,3,0)*$C47+VLOOKUP($E$2,PORTE!$A$3:$Z$45,3,0)*$E47</f>
        <v>430.96199999999999</v>
      </c>
      <c r="H47" s="43">
        <f>VLOOKUP($D47,PORTE!$A$3:$Z$45,4,0)*$C47+VLOOKUP($E$2,PORTE!$A$3:$Z$45,4,0)*$E47</f>
        <v>454.98091999999997</v>
      </c>
      <c r="I47" s="43">
        <f>VLOOKUP($D47,PORTE!$A$3:$Z$45,5,0)*$C47+VLOOKUP($E$2,PORTE!$A$3:$Z$45,5,0)*$E47</f>
        <v>487.29931999999997</v>
      </c>
      <c r="J47" s="43">
        <f>VLOOKUP($D47,PORTE!$A$3:$Z$45,6,0)*$C47+VLOOKUP($E$2,PORTE!$A$3:$Z$45,6,0)*$E47</f>
        <v>514.80107999999996</v>
      </c>
      <c r="K47" s="43">
        <f>VLOOKUP($D47,PORTE!$A$3:$Z$45,7,0)*$C47+VLOOKUP($E$2,PORTE!$A$3:$Z$45,7,0)*$E47</f>
        <v>544.25639999999999</v>
      </c>
      <c r="L47" s="43">
        <f>VLOOKUP($D47,PORTE!$A$3:$Z$45,8,0)*$C47+VLOOKUP($E$2,PORTE!$A$3:$Z$45,8,0)*$E47</f>
        <v>580.18239999999992</v>
      </c>
      <c r="M47" s="43">
        <f>VLOOKUP($D47,PORTE!$A$3:$Z$45,9,0)*$C47+VLOOKUP($E$2,PORTE!$A$3:$Z$45,9,0)*$E47</f>
        <v>637.30423999999994</v>
      </c>
      <c r="N47" s="43">
        <f>VLOOKUP($D47,PORTE!$A$3:$Z$45,10,0)*$C47+VLOOKUP($E$2,PORTE!$A$3:$Z$45,10,0)*$E47</f>
        <v>695.50536</v>
      </c>
      <c r="O47" s="43">
        <f>VLOOKUP($D47,PORTE!$A$3:$Z$45,11,0)*$C47+VLOOKUP($E$2,PORTE!$A$3:$Z$45,11,0)*$E47</f>
        <v>707.35244000000012</v>
      </c>
      <c r="P47" s="43">
        <f>VLOOKUP($D47,PORTE!$A$3:$Z$45,12,0)*$C47+VLOOKUP($E$2,PORTE!$A$3:$Z$45,12,0)*$E47</f>
        <v>736.11371999999994</v>
      </c>
      <c r="Q47" s="43">
        <f>VLOOKUP($D47,PORTE!$A$3:$Z$45,13,0)*$C47+VLOOKUP($E$2,PORTE!$A$3:$Z$45,13,0)*$E47</f>
        <v>759.20932000000005</v>
      </c>
      <c r="R47" s="43">
        <f>VLOOKUP($D47,PORTE!$A$3:$Z$45,14,0)*$C47+VLOOKUP($E$2,PORTE!$A$3:$Z$45,14,0)*$E47</f>
        <v>788.75463999999999</v>
      </c>
    </row>
    <row r="48" spans="1:18" s="1" customFormat="1" ht="13.5" customHeight="1" x14ac:dyDescent="0.25">
      <c r="A48" s="7" t="s">
        <v>108</v>
      </c>
      <c r="B48" s="3" t="s">
        <v>109</v>
      </c>
      <c r="C48" s="25">
        <v>0.75</v>
      </c>
      <c r="D48" s="4" t="s">
        <v>5</v>
      </c>
      <c r="E48" s="5" t="s">
        <v>110</v>
      </c>
      <c r="F48" s="43">
        <f>VLOOKUP($D48,PORTE!$A$3:$Z$45,2,0)*$C48+VLOOKUP($E$2,PORTE!$A$3:$Z$45,2,0)*$E48</f>
        <v>526.19100000000003</v>
      </c>
      <c r="G48" s="43">
        <f>VLOOKUP($D48,PORTE!$A$3:$Z$45,3,0)*$C48+VLOOKUP($E$2,PORTE!$A$3:$Z$45,3,0)*$E48</f>
        <v>550.68299999999999</v>
      </c>
      <c r="H48" s="43">
        <f>VLOOKUP($D48,PORTE!$A$3:$Z$45,4,0)*$C48+VLOOKUP($E$2,PORTE!$A$3:$Z$45,4,0)*$E48</f>
        <v>581.36478</v>
      </c>
      <c r="I48" s="43">
        <f>VLOOKUP($D48,PORTE!$A$3:$Z$45,5,0)*$C48+VLOOKUP($E$2,PORTE!$A$3:$Z$45,5,0)*$E48</f>
        <v>622.66038000000003</v>
      </c>
      <c r="J48" s="43">
        <f>VLOOKUP($D48,PORTE!$A$3:$Z$45,6,0)*$C48+VLOOKUP($E$2,PORTE!$A$3:$Z$45,6,0)*$E48</f>
        <v>657.84821999999997</v>
      </c>
      <c r="K48" s="43">
        <f>VLOOKUP($D48,PORTE!$A$3:$Z$45,7,0)*$C48+VLOOKUP($E$2,PORTE!$A$3:$Z$45,7,0)*$E48</f>
        <v>695.48760000000004</v>
      </c>
      <c r="L48" s="43">
        <f>VLOOKUP($D48,PORTE!$A$3:$Z$45,8,0)*$C48+VLOOKUP($E$2,PORTE!$A$3:$Z$45,8,0)*$E48</f>
        <v>741.39659999999992</v>
      </c>
      <c r="M48" s="43">
        <f>VLOOKUP($D48,PORTE!$A$3:$Z$45,9,0)*$C48+VLOOKUP($E$2,PORTE!$A$3:$Z$45,9,0)*$E48</f>
        <v>814.39116000000001</v>
      </c>
      <c r="N48" s="43">
        <f>VLOOKUP($D48,PORTE!$A$3:$Z$45,10,0)*$C48+VLOOKUP($E$2,PORTE!$A$3:$Z$45,10,0)*$E48</f>
        <v>888.76523999999995</v>
      </c>
      <c r="O48" s="43">
        <f>VLOOKUP($D48,PORTE!$A$3:$Z$45,11,0)*$C48+VLOOKUP($E$2,PORTE!$A$3:$Z$45,11,0)*$E48</f>
        <v>903.90246000000013</v>
      </c>
      <c r="P48" s="43">
        <f>VLOOKUP($D48,PORTE!$A$3:$Z$45,12,0)*$C48+VLOOKUP($E$2,PORTE!$A$3:$Z$45,12,0)*$E48</f>
        <v>940.81997999999999</v>
      </c>
      <c r="Q48" s="43">
        <f>VLOOKUP($D48,PORTE!$A$3:$Z$45,13,0)*$C48+VLOOKUP($E$2,PORTE!$A$3:$Z$45,13,0)*$E48</f>
        <v>970.67538000000013</v>
      </c>
      <c r="R48" s="43">
        <f>VLOOKUP($D48,PORTE!$A$3:$Z$45,14,0)*$C48+VLOOKUP($E$2,PORTE!$A$3:$Z$45,14,0)*$E48</f>
        <v>1008.4497600000001</v>
      </c>
    </row>
    <row r="49" spans="1:18" s="1" customFormat="1" ht="13.5" customHeight="1" x14ac:dyDescent="0.25">
      <c r="A49" s="7" t="s">
        <v>111</v>
      </c>
      <c r="B49" s="3" t="s">
        <v>112</v>
      </c>
      <c r="C49" s="25">
        <v>0.1</v>
      </c>
      <c r="D49" s="4" t="s">
        <v>5</v>
      </c>
      <c r="E49" s="5" t="s">
        <v>33</v>
      </c>
      <c r="F49" s="43">
        <f>VLOOKUP($D49,PORTE!$A$3:$Z$45,2,0)*$C49+VLOOKUP($E$2,PORTE!$A$3:$Z$45,2,0)*$E49</f>
        <v>24.915500000000002</v>
      </c>
      <c r="G49" s="43">
        <f>VLOOKUP($D49,PORTE!$A$3:$Z$45,3,0)*$C49+VLOOKUP($E$2,PORTE!$A$3:$Z$45,3,0)*$E49</f>
        <v>26.214000000000002</v>
      </c>
      <c r="H49" s="43">
        <f>VLOOKUP($D49,PORTE!$A$3:$Z$45,4,0)*$C49+VLOOKUP($E$2,PORTE!$A$3:$Z$45,4,0)*$E49</f>
        <v>27.668990000000001</v>
      </c>
      <c r="I49" s="43">
        <f>VLOOKUP($D49,PORTE!$A$3:$Z$45,5,0)*$C49+VLOOKUP($E$2,PORTE!$A$3:$Z$45,5,0)*$E49</f>
        <v>29.63429</v>
      </c>
      <c r="J49" s="43">
        <f>VLOOKUP($D49,PORTE!$A$3:$Z$45,6,0)*$C49+VLOOKUP($E$2,PORTE!$A$3:$Z$45,6,0)*$E49</f>
        <v>31.336010000000002</v>
      </c>
      <c r="K49" s="43">
        <f>VLOOKUP($D49,PORTE!$A$3:$Z$45,7,0)*$C49+VLOOKUP($E$2,PORTE!$A$3:$Z$45,7,0)*$E49</f>
        <v>33.128549999999997</v>
      </c>
      <c r="L49" s="43">
        <f>VLOOKUP($D49,PORTE!$A$3:$Z$45,8,0)*$C49+VLOOKUP($E$2,PORTE!$A$3:$Z$45,8,0)*$E49</f>
        <v>35.315549999999995</v>
      </c>
      <c r="M49" s="43">
        <f>VLOOKUP($D49,PORTE!$A$3:$Z$45,9,0)*$C49+VLOOKUP($E$2,PORTE!$A$3:$Z$45,9,0)*$E49</f>
        <v>38.792779999999993</v>
      </c>
      <c r="N49" s="43">
        <f>VLOOKUP($D49,PORTE!$A$3:$Z$45,10,0)*$C49+VLOOKUP($E$2,PORTE!$A$3:$Z$45,10,0)*$E49</f>
        <v>42.335919999999994</v>
      </c>
      <c r="O49" s="43">
        <f>VLOOKUP($D49,PORTE!$A$3:$Z$45,11,0)*$C49+VLOOKUP($E$2,PORTE!$A$3:$Z$45,11,0)*$E49</f>
        <v>43.055930000000004</v>
      </c>
      <c r="P49" s="43">
        <f>VLOOKUP($D49,PORTE!$A$3:$Z$45,12,0)*$C49+VLOOKUP($E$2,PORTE!$A$3:$Z$45,12,0)*$E49</f>
        <v>44.909590000000001</v>
      </c>
      <c r="Q49" s="43">
        <f>VLOOKUP($D49,PORTE!$A$3:$Z$45,13,0)*$C49+VLOOKUP($E$2,PORTE!$A$3:$Z$45,13,0)*$E49</f>
        <v>46.529790000000006</v>
      </c>
      <c r="R49" s="43">
        <f>VLOOKUP($D49,PORTE!$A$3:$Z$45,14,0)*$C49+VLOOKUP($E$2,PORTE!$A$3:$Z$45,14,0)*$E49</f>
        <v>48.340330000000002</v>
      </c>
    </row>
    <row r="50" spans="1:18" s="1" customFormat="1" ht="13.5" customHeight="1" x14ac:dyDescent="0.25">
      <c r="A50" s="7" t="s">
        <v>113</v>
      </c>
      <c r="B50" s="3" t="s">
        <v>114</v>
      </c>
      <c r="C50" s="25">
        <v>0.25</v>
      </c>
      <c r="D50" s="4" t="s">
        <v>5</v>
      </c>
      <c r="E50" s="5" t="s">
        <v>115</v>
      </c>
      <c r="F50" s="43">
        <f>VLOOKUP($D50,PORTE!$A$3:$Z$45,2,0)*$C50+VLOOKUP($E$2,PORTE!$A$3:$Z$45,2,0)*$E50</f>
        <v>53.75</v>
      </c>
      <c r="G50" s="43">
        <f>VLOOKUP($D50,PORTE!$A$3:$Z$45,3,0)*$C50+VLOOKUP($E$2,PORTE!$A$3:$Z$45,3,0)*$E50</f>
        <v>56.625</v>
      </c>
      <c r="H50" s="43">
        <f>VLOOKUP($D50,PORTE!$A$3:$Z$45,4,0)*$C50+VLOOKUP($E$2,PORTE!$A$3:$Z$45,4,0)*$E50</f>
        <v>59.765000000000001</v>
      </c>
      <c r="I50" s="43">
        <f>VLOOKUP($D50,PORTE!$A$3:$Z$45,5,0)*$C50+VLOOKUP($E$2,PORTE!$A$3:$Z$45,5,0)*$E50</f>
        <v>64.009999999999991</v>
      </c>
      <c r="J50" s="43">
        <f>VLOOKUP($D50,PORTE!$A$3:$Z$45,6,0)*$C50+VLOOKUP($E$2,PORTE!$A$3:$Z$45,6,0)*$E50</f>
        <v>67.7</v>
      </c>
      <c r="K50" s="43">
        <f>VLOOKUP($D50,PORTE!$A$3:$Z$45,7,0)*$C50+VLOOKUP($E$2,PORTE!$A$3:$Z$45,7,0)*$E50</f>
        <v>71.572499999999991</v>
      </c>
      <c r="L50" s="43">
        <f>VLOOKUP($D50,PORTE!$A$3:$Z$45,8,0)*$C50+VLOOKUP($E$2,PORTE!$A$3:$Z$45,8,0)*$E50</f>
        <v>76.297499999999999</v>
      </c>
      <c r="M50" s="43">
        <f>VLOOKUP($D50,PORTE!$A$3:$Z$45,9,0)*$C50+VLOOKUP($E$2,PORTE!$A$3:$Z$45,9,0)*$E50</f>
        <v>83.81</v>
      </c>
      <c r="N50" s="43">
        <f>VLOOKUP($D50,PORTE!$A$3:$Z$45,10,0)*$C50+VLOOKUP($E$2,PORTE!$A$3:$Z$45,10,0)*$E50</f>
        <v>91.465000000000003</v>
      </c>
      <c r="O50" s="43">
        <f>VLOOKUP($D50,PORTE!$A$3:$Z$45,11,0)*$C50+VLOOKUP($E$2,PORTE!$A$3:$Z$45,11,0)*$E50</f>
        <v>93.02000000000001</v>
      </c>
      <c r="P50" s="43">
        <f>VLOOKUP($D50,PORTE!$A$3:$Z$45,12,0)*$C50+VLOOKUP($E$2,PORTE!$A$3:$Z$45,12,0)*$E50</f>
        <v>97.074999999999989</v>
      </c>
      <c r="Q50" s="43">
        <f>VLOOKUP($D50,PORTE!$A$3:$Z$45,13,0)*$C50+VLOOKUP($E$2,PORTE!$A$3:$Z$45,13,0)*$E50</f>
        <v>100.67999999999999</v>
      </c>
      <c r="R50" s="43">
        <f>VLOOKUP($D50,PORTE!$A$3:$Z$45,14,0)*$C50+VLOOKUP($E$2,PORTE!$A$3:$Z$45,14,0)*$E50</f>
        <v>104.5975</v>
      </c>
    </row>
    <row r="51" spans="1:18" s="1" customFormat="1" ht="13.5" customHeight="1" x14ac:dyDescent="0.25">
      <c r="A51" s="7" t="s">
        <v>116</v>
      </c>
      <c r="B51" s="3" t="s">
        <v>117</v>
      </c>
      <c r="C51" s="25">
        <v>0.1</v>
      </c>
      <c r="D51" s="4" t="s">
        <v>5</v>
      </c>
      <c r="E51" s="5" t="s">
        <v>33</v>
      </c>
      <c r="F51" s="43">
        <f>VLOOKUP($D51,PORTE!$A$3:$Z$45,2,0)*$C51+VLOOKUP($E$2,PORTE!$A$3:$Z$45,2,0)*$E51</f>
        <v>24.915500000000002</v>
      </c>
      <c r="G51" s="43">
        <f>VLOOKUP($D51,PORTE!$A$3:$Z$45,3,0)*$C51+VLOOKUP($E$2,PORTE!$A$3:$Z$45,3,0)*$E51</f>
        <v>26.214000000000002</v>
      </c>
      <c r="H51" s="43">
        <f>VLOOKUP($D51,PORTE!$A$3:$Z$45,4,0)*$C51+VLOOKUP($E$2,PORTE!$A$3:$Z$45,4,0)*$E51</f>
        <v>27.668990000000001</v>
      </c>
      <c r="I51" s="43">
        <f>VLOOKUP($D51,PORTE!$A$3:$Z$45,5,0)*$C51+VLOOKUP($E$2,PORTE!$A$3:$Z$45,5,0)*$E51</f>
        <v>29.63429</v>
      </c>
      <c r="J51" s="43">
        <f>VLOOKUP($D51,PORTE!$A$3:$Z$45,6,0)*$C51+VLOOKUP($E$2,PORTE!$A$3:$Z$45,6,0)*$E51</f>
        <v>31.336010000000002</v>
      </c>
      <c r="K51" s="43">
        <f>VLOOKUP($D51,PORTE!$A$3:$Z$45,7,0)*$C51+VLOOKUP($E$2,PORTE!$A$3:$Z$45,7,0)*$E51</f>
        <v>33.128549999999997</v>
      </c>
      <c r="L51" s="43">
        <f>VLOOKUP($D51,PORTE!$A$3:$Z$45,8,0)*$C51+VLOOKUP($E$2,PORTE!$A$3:$Z$45,8,0)*$E51</f>
        <v>35.315549999999995</v>
      </c>
      <c r="M51" s="43">
        <f>VLOOKUP($D51,PORTE!$A$3:$Z$45,9,0)*$C51+VLOOKUP($E$2,PORTE!$A$3:$Z$45,9,0)*$E51</f>
        <v>38.792779999999993</v>
      </c>
      <c r="N51" s="43">
        <f>VLOOKUP($D51,PORTE!$A$3:$Z$45,10,0)*$C51+VLOOKUP($E$2,PORTE!$A$3:$Z$45,10,0)*$E51</f>
        <v>42.335919999999994</v>
      </c>
      <c r="O51" s="43">
        <f>VLOOKUP($D51,PORTE!$A$3:$Z$45,11,0)*$C51+VLOOKUP($E$2,PORTE!$A$3:$Z$45,11,0)*$E51</f>
        <v>43.055930000000004</v>
      </c>
      <c r="P51" s="43">
        <f>VLOOKUP($D51,PORTE!$A$3:$Z$45,12,0)*$C51+VLOOKUP($E$2,PORTE!$A$3:$Z$45,12,0)*$E51</f>
        <v>44.909590000000001</v>
      </c>
      <c r="Q51" s="43">
        <f>VLOOKUP($D51,PORTE!$A$3:$Z$45,13,0)*$C51+VLOOKUP($E$2,PORTE!$A$3:$Z$45,13,0)*$E51</f>
        <v>46.529790000000006</v>
      </c>
      <c r="R51" s="43">
        <f>VLOOKUP($D51,PORTE!$A$3:$Z$45,14,0)*$C51+VLOOKUP($E$2,PORTE!$A$3:$Z$45,14,0)*$E51</f>
        <v>48.340330000000002</v>
      </c>
    </row>
    <row r="52" spans="1:18" s="1" customFormat="1" ht="13.5" customHeight="1" x14ac:dyDescent="0.25">
      <c r="A52" s="7" t="s">
        <v>118</v>
      </c>
      <c r="B52" s="3" t="s">
        <v>119</v>
      </c>
      <c r="C52" s="25">
        <v>0.04</v>
      </c>
      <c r="D52" s="4" t="s">
        <v>5</v>
      </c>
      <c r="E52" s="5" t="s">
        <v>77</v>
      </c>
      <c r="F52" s="43">
        <f>VLOOKUP($D52,PORTE!$A$3:$Z$45,2,0)*$C52+VLOOKUP($E$2,PORTE!$A$3:$Z$45,2,0)*$E52</f>
        <v>12.429499999999999</v>
      </c>
      <c r="G52" s="43">
        <f>VLOOKUP($D52,PORTE!$A$3:$Z$45,3,0)*$C52+VLOOKUP($E$2,PORTE!$A$3:$Z$45,3,0)*$E52</f>
        <v>13.055999999999999</v>
      </c>
      <c r="H52" s="43">
        <f>VLOOKUP($D52,PORTE!$A$3:$Z$45,4,0)*$C52+VLOOKUP($E$2,PORTE!$A$3:$Z$45,4,0)*$E52</f>
        <v>13.781509999999999</v>
      </c>
      <c r="I52" s="43">
        <f>VLOOKUP($D52,PORTE!$A$3:$Z$45,5,0)*$C52+VLOOKUP($E$2,PORTE!$A$3:$Z$45,5,0)*$E52</f>
        <v>14.760409999999998</v>
      </c>
      <c r="J52" s="43">
        <f>VLOOKUP($D52,PORTE!$A$3:$Z$45,6,0)*$C52+VLOOKUP($E$2,PORTE!$A$3:$Z$45,6,0)*$E52</f>
        <v>15.60389</v>
      </c>
      <c r="K52" s="43">
        <f>VLOOKUP($D52,PORTE!$A$3:$Z$45,7,0)*$C52+VLOOKUP($E$2,PORTE!$A$3:$Z$45,7,0)*$E52</f>
        <v>16.496549999999999</v>
      </c>
      <c r="L52" s="43">
        <f>VLOOKUP($D52,PORTE!$A$3:$Z$45,8,0)*$C52+VLOOKUP($E$2,PORTE!$A$3:$Z$45,8,0)*$E52</f>
        <v>17.585549999999998</v>
      </c>
      <c r="M52" s="43">
        <f>VLOOKUP($D52,PORTE!$A$3:$Z$45,9,0)*$C52+VLOOKUP($E$2,PORTE!$A$3:$Z$45,9,0)*$E52</f>
        <v>19.317019999999999</v>
      </c>
      <c r="N52" s="43">
        <f>VLOOKUP($D52,PORTE!$A$3:$Z$45,10,0)*$C52+VLOOKUP($E$2,PORTE!$A$3:$Z$45,10,0)*$E52</f>
        <v>21.08128</v>
      </c>
      <c r="O52" s="43">
        <f>VLOOKUP($D52,PORTE!$A$3:$Z$45,11,0)*$C52+VLOOKUP($E$2,PORTE!$A$3:$Z$45,11,0)*$E52</f>
        <v>21.439969999999999</v>
      </c>
      <c r="P52" s="43">
        <f>VLOOKUP($D52,PORTE!$A$3:$Z$45,12,0)*$C52+VLOOKUP($E$2,PORTE!$A$3:$Z$45,12,0)*$E52</f>
        <v>22.348509999999997</v>
      </c>
      <c r="Q52" s="43">
        <f>VLOOKUP($D52,PORTE!$A$3:$Z$45,13,0)*$C52+VLOOKUP($E$2,PORTE!$A$3:$Z$45,13,0)*$E52</f>
        <v>23.125109999999999</v>
      </c>
      <c r="R52" s="43">
        <f>VLOOKUP($D52,PORTE!$A$3:$Z$45,14,0)*$C52+VLOOKUP($E$2,PORTE!$A$3:$Z$45,14,0)*$E52</f>
        <v>24.024969999999996</v>
      </c>
    </row>
    <row r="53" spans="1:18" s="1" customFormat="1" ht="13.5" customHeight="1" x14ac:dyDescent="0.25">
      <c r="A53" s="7" t="s">
        <v>120</v>
      </c>
      <c r="B53" s="3" t="s">
        <v>121</v>
      </c>
      <c r="C53" s="25">
        <v>0.01</v>
      </c>
      <c r="D53" s="4" t="s">
        <v>5</v>
      </c>
      <c r="E53" s="5" t="s">
        <v>122</v>
      </c>
      <c r="F53" s="43">
        <f>VLOOKUP($D53,PORTE!$A$3:$Z$45,2,0)*$C53+VLOOKUP($E$2,PORTE!$A$3:$Z$45,2,0)*$E53</f>
        <v>4.5305</v>
      </c>
      <c r="G53" s="43">
        <f>VLOOKUP($D53,PORTE!$A$3:$Z$45,3,0)*$C53+VLOOKUP($E$2,PORTE!$A$3:$Z$45,3,0)*$E53</f>
        <v>4.7490000000000006</v>
      </c>
      <c r="H53" s="43">
        <f>VLOOKUP($D53,PORTE!$A$3:$Z$45,4,0)*$C53+VLOOKUP($E$2,PORTE!$A$3:$Z$45,4,0)*$E53</f>
        <v>5.0132900000000005</v>
      </c>
      <c r="I53" s="43">
        <f>VLOOKUP($D53,PORTE!$A$3:$Z$45,5,0)*$C53+VLOOKUP($E$2,PORTE!$A$3:$Z$45,5,0)*$E53</f>
        <v>5.3693900000000001</v>
      </c>
      <c r="J53" s="43">
        <f>VLOOKUP($D53,PORTE!$A$3:$Z$45,6,0)*$C53+VLOOKUP($E$2,PORTE!$A$3:$Z$45,6,0)*$E53</f>
        <v>5.6743100000000002</v>
      </c>
      <c r="K53" s="43">
        <f>VLOOKUP($D53,PORTE!$A$3:$Z$45,7,0)*$C53+VLOOKUP($E$2,PORTE!$A$3:$Z$45,7,0)*$E53</f>
        <v>5.9989500000000007</v>
      </c>
      <c r="L53" s="43">
        <f>VLOOKUP($D53,PORTE!$A$3:$Z$45,8,0)*$C53+VLOOKUP($E$2,PORTE!$A$3:$Z$45,8,0)*$E53</f>
        <v>6.3949499999999997</v>
      </c>
      <c r="M53" s="43">
        <f>VLOOKUP($D53,PORTE!$A$3:$Z$45,9,0)*$C53+VLOOKUP($E$2,PORTE!$A$3:$Z$45,9,0)*$E53</f>
        <v>7.0245799999999994</v>
      </c>
      <c r="N53" s="43">
        <f>VLOOKUP($D53,PORTE!$A$3:$Z$45,10,0)*$C53+VLOOKUP($E$2,PORTE!$A$3:$Z$45,10,0)*$E53</f>
        <v>7.6661200000000003</v>
      </c>
      <c r="O53" s="43">
        <f>VLOOKUP($D53,PORTE!$A$3:$Z$45,11,0)*$C53+VLOOKUP($E$2,PORTE!$A$3:$Z$45,11,0)*$E53</f>
        <v>7.7966300000000004</v>
      </c>
      <c r="P53" s="43">
        <f>VLOOKUP($D53,PORTE!$A$3:$Z$45,12,0)*$C53+VLOOKUP($E$2,PORTE!$A$3:$Z$45,12,0)*$E53</f>
        <v>8.1202899999999989</v>
      </c>
      <c r="Q53" s="43">
        <f>VLOOKUP($D53,PORTE!$A$3:$Z$45,13,0)*$C53+VLOOKUP($E$2,PORTE!$A$3:$Z$45,13,0)*$E53</f>
        <v>8.3886900000000004</v>
      </c>
      <c r="R53" s="43">
        <f>VLOOKUP($D53,PORTE!$A$3:$Z$45,14,0)*$C53+VLOOKUP($E$2,PORTE!$A$3:$Z$45,14,0)*$E53</f>
        <v>8.7151300000000003</v>
      </c>
    </row>
    <row r="54" spans="1:18" s="1" customFormat="1" ht="13.5" customHeight="1" x14ac:dyDescent="0.25">
      <c r="A54" s="7" t="s">
        <v>123</v>
      </c>
      <c r="B54" s="3" t="s">
        <v>124</v>
      </c>
      <c r="C54" s="25">
        <v>0.1</v>
      </c>
      <c r="D54" s="4" t="s">
        <v>5</v>
      </c>
      <c r="E54" s="5" t="s">
        <v>39</v>
      </c>
      <c r="F54" s="43">
        <f>VLOOKUP($D54,PORTE!$A$3:$Z$45,2,0)*$C54+VLOOKUP($E$2,PORTE!$A$3:$Z$45,2,0)*$E54</f>
        <v>38.370499999999993</v>
      </c>
      <c r="G54" s="43">
        <f>VLOOKUP($D54,PORTE!$A$3:$Z$45,3,0)*$C54+VLOOKUP($E$2,PORTE!$A$3:$Z$45,3,0)*$E54</f>
        <v>40.253999999999998</v>
      </c>
      <c r="H54" s="43">
        <f>VLOOKUP($D54,PORTE!$A$3:$Z$45,4,0)*$C54+VLOOKUP($E$2,PORTE!$A$3:$Z$45,4,0)*$E54</f>
        <v>42.492890000000003</v>
      </c>
      <c r="I54" s="43">
        <f>VLOOKUP($D54,PORTE!$A$3:$Z$45,5,0)*$C54+VLOOKUP($E$2,PORTE!$A$3:$Z$45,5,0)*$E54</f>
        <v>45.511189999999999</v>
      </c>
      <c r="J54" s="43">
        <f>VLOOKUP($D54,PORTE!$A$3:$Z$45,6,0)*$C54+VLOOKUP($E$2,PORTE!$A$3:$Z$45,6,0)*$E54</f>
        <v>48.102110000000003</v>
      </c>
      <c r="K54" s="43">
        <f>VLOOKUP($D54,PORTE!$A$3:$Z$45,7,0)*$C54+VLOOKUP($E$2,PORTE!$A$3:$Z$45,7,0)*$E54</f>
        <v>50.854050000000001</v>
      </c>
      <c r="L54" s="43">
        <f>VLOOKUP($D54,PORTE!$A$3:$Z$45,8,0)*$C54+VLOOKUP($E$2,PORTE!$A$3:$Z$45,8,0)*$E54</f>
        <v>54.211049999999993</v>
      </c>
      <c r="M54" s="43">
        <f>VLOOKUP($D54,PORTE!$A$3:$Z$45,9,0)*$C54+VLOOKUP($E$2,PORTE!$A$3:$Z$45,9,0)*$E54</f>
        <v>59.548579999999994</v>
      </c>
      <c r="N54" s="43">
        <f>VLOOKUP($D54,PORTE!$A$3:$Z$45,10,0)*$C54+VLOOKUP($E$2,PORTE!$A$3:$Z$45,10,0)*$E54</f>
        <v>64.987120000000004</v>
      </c>
      <c r="O54" s="43">
        <f>VLOOKUP($D54,PORTE!$A$3:$Z$45,11,0)*$C54+VLOOKUP($E$2,PORTE!$A$3:$Z$45,11,0)*$E54</f>
        <v>66.093230000000005</v>
      </c>
      <c r="P54" s="43">
        <f>VLOOKUP($D54,PORTE!$A$3:$Z$45,12,0)*$C54+VLOOKUP($E$2,PORTE!$A$3:$Z$45,12,0)*$E54</f>
        <v>68.859489999999994</v>
      </c>
      <c r="Q54" s="43">
        <f>VLOOKUP($D54,PORTE!$A$3:$Z$45,13,0)*$C54+VLOOKUP($E$2,PORTE!$A$3:$Z$45,13,0)*$E54</f>
        <v>71.181690000000003</v>
      </c>
      <c r="R54" s="43">
        <f>VLOOKUP($D54,PORTE!$A$3:$Z$45,14,0)*$C54+VLOOKUP($E$2,PORTE!$A$3:$Z$45,14,0)*$E54</f>
        <v>73.951629999999994</v>
      </c>
    </row>
    <row r="55" spans="1:18" s="1" customFormat="1" ht="13.5" customHeight="1" x14ac:dyDescent="0.25">
      <c r="A55" s="7" t="s">
        <v>125</v>
      </c>
      <c r="B55" s="3" t="s">
        <v>126</v>
      </c>
      <c r="C55" s="25">
        <v>0.1</v>
      </c>
      <c r="D55" s="4" t="s">
        <v>5</v>
      </c>
      <c r="E55" s="5" t="s">
        <v>19</v>
      </c>
      <c r="F55" s="43">
        <f>VLOOKUP($D55,PORTE!$A$3:$Z$45,2,0)*$C55+VLOOKUP($E$2,PORTE!$A$3:$Z$45,2,0)*$E55</f>
        <v>27.595000000000002</v>
      </c>
      <c r="G55" s="43">
        <f>VLOOKUP($D55,PORTE!$A$3:$Z$45,3,0)*$C55+VLOOKUP($E$2,PORTE!$A$3:$Z$45,3,0)*$E55</f>
        <v>29.01</v>
      </c>
      <c r="H55" s="43">
        <f>VLOOKUP($D55,PORTE!$A$3:$Z$45,4,0)*$C55+VLOOKUP($E$2,PORTE!$A$3:$Z$45,4,0)*$E55</f>
        <v>30.621100000000002</v>
      </c>
      <c r="I55" s="43">
        <f>VLOOKUP($D55,PORTE!$A$3:$Z$45,5,0)*$C55+VLOOKUP($E$2,PORTE!$A$3:$Z$45,5,0)*$E55</f>
        <v>32.796100000000003</v>
      </c>
      <c r="J55" s="43">
        <f>VLOOKUP($D55,PORTE!$A$3:$Z$45,6,0)*$C55+VLOOKUP($E$2,PORTE!$A$3:$Z$45,6,0)*$E55</f>
        <v>34.674900000000001</v>
      </c>
      <c r="K55" s="43">
        <f>VLOOKUP($D55,PORTE!$A$3:$Z$45,7,0)*$C55+VLOOKUP($E$2,PORTE!$A$3:$Z$45,7,0)*$E55</f>
        <v>36.658500000000004</v>
      </c>
      <c r="L55" s="43">
        <f>VLOOKUP($D55,PORTE!$A$3:$Z$45,8,0)*$C55+VLOOKUP($E$2,PORTE!$A$3:$Z$45,8,0)*$E55</f>
        <v>39.078499999999998</v>
      </c>
      <c r="M55" s="43">
        <f>VLOOKUP($D55,PORTE!$A$3:$Z$45,9,0)*$C55+VLOOKUP($E$2,PORTE!$A$3:$Z$45,9,0)*$E55</f>
        <v>42.926199999999994</v>
      </c>
      <c r="N55" s="43">
        <f>VLOOKUP($D55,PORTE!$A$3:$Z$45,10,0)*$C55+VLOOKUP($E$2,PORTE!$A$3:$Z$45,10,0)*$E55</f>
        <v>46.846800000000002</v>
      </c>
      <c r="O55" s="43">
        <f>VLOOKUP($D55,PORTE!$A$3:$Z$45,11,0)*$C55+VLOOKUP($E$2,PORTE!$A$3:$Z$45,11,0)*$E55</f>
        <v>47.643700000000003</v>
      </c>
      <c r="P55" s="43">
        <f>VLOOKUP($D55,PORTE!$A$3:$Z$45,12,0)*$C55+VLOOKUP($E$2,PORTE!$A$3:$Z$45,12,0)*$E55</f>
        <v>49.679099999999998</v>
      </c>
      <c r="Q55" s="43">
        <f>VLOOKUP($D55,PORTE!$A$3:$Z$45,13,0)*$C55+VLOOKUP($E$2,PORTE!$A$3:$Z$45,13,0)*$E55</f>
        <v>51.439099999999996</v>
      </c>
      <c r="R55" s="43">
        <f>VLOOKUP($D55,PORTE!$A$3:$Z$45,14,0)*$C55+VLOOKUP($E$2,PORTE!$A$3:$Z$45,14,0)*$E55</f>
        <v>53.4407</v>
      </c>
    </row>
    <row r="56" spans="1:18" s="1" customFormat="1" ht="13.5" customHeight="1" x14ac:dyDescent="0.25">
      <c r="A56" s="7" t="s">
        <v>127</v>
      </c>
      <c r="B56" s="3" t="s">
        <v>128</v>
      </c>
      <c r="C56" s="25">
        <v>0.25</v>
      </c>
      <c r="D56" s="4" t="s">
        <v>5</v>
      </c>
      <c r="E56" s="5" t="s">
        <v>115</v>
      </c>
      <c r="F56" s="43">
        <f>VLOOKUP($D56,PORTE!$A$3:$Z$45,2,0)*$C56+VLOOKUP($E$2,PORTE!$A$3:$Z$45,2,0)*$E56</f>
        <v>53.75</v>
      </c>
      <c r="G56" s="43">
        <f>VLOOKUP($D56,PORTE!$A$3:$Z$45,3,0)*$C56+VLOOKUP($E$2,PORTE!$A$3:$Z$45,3,0)*$E56</f>
        <v>56.625</v>
      </c>
      <c r="H56" s="43">
        <f>VLOOKUP($D56,PORTE!$A$3:$Z$45,4,0)*$C56+VLOOKUP($E$2,PORTE!$A$3:$Z$45,4,0)*$E56</f>
        <v>59.765000000000001</v>
      </c>
      <c r="I56" s="43">
        <f>VLOOKUP($D56,PORTE!$A$3:$Z$45,5,0)*$C56+VLOOKUP($E$2,PORTE!$A$3:$Z$45,5,0)*$E56</f>
        <v>64.009999999999991</v>
      </c>
      <c r="J56" s="43">
        <f>VLOOKUP($D56,PORTE!$A$3:$Z$45,6,0)*$C56+VLOOKUP($E$2,PORTE!$A$3:$Z$45,6,0)*$E56</f>
        <v>67.7</v>
      </c>
      <c r="K56" s="43">
        <f>VLOOKUP($D56,PORTE!$A$3:$Z$45,7,0)*$C56+VLOOKUP($E$2,PORTE!$A$3:$Z$45,7,0)*$E56</f>
        <v>71.572499999999991</v>
      </c>
      <c r="L56" s="43">
        <f>VLOOKUP($D56,PORTE!$A$3:$Z$45,8,0)*$C56+VLOOKUP($E$2,PORTE!$A$3:$Z$45,8,0)*$E56</f>
        <v>76.297499999999999</v>
      </c>
      <c r="M56" s="43">
        <f>VLOOKUP($D56,PORTE!$A$3:$Z$45,9,0)*$C56+VLOOKUP($E$2,PORTE!$A$3:$Z$45,9,0)*$E56</f>
        <v>83.81</v>
      </c>
      <c r="N56" s="43">
        <f>VLOOKUP($D56,PORTE!$A$3:$Z$45,10,0)*$C56+VLOOKUP($E$2,PORTE!$A$3:$Z$45,10,0)*$E56</f>
        <v>91.465000000000003</v>
      </c>
      <c r="O56" s="43">
        <f>VLOOKUP($D56,PORTE!$A$3:$Z$45,11,0)*$C56+VLOOKUP($E$2,PORTE!$A$3:$Z$45,11,0)*$E56</f>
        <v>93.02000000000001</v>
      </c>
      <c r="P56" s="43">
        <f>VLOOKUP($D56,PORTE!$A$3:$Z$45,12,0)*$C56+VLOOKUP($E$2,PORTE!$A$3:$Z$45,12,0)*$E56</f>
        <v>97.074999999999989</v>
      </c>
      <c r="Q56" s="43">
        <f>VLOOKUP($D56,PORTE!$A$3:$Z$45,13,0)*$C56+VLOOKUP($E$2,PORTE!$A$3:$Z$45,13,0)*$E56</f>
        <v>100.67999999999999</v>
      </c>
      <c r="R56" s="43">
        <f>VLOOKUP($D56,PORTE!$A$3:$Z$45,14,0)*$C56+VLOOKUP($E$2,PORTE!$A$3:$Z$45,14,0)*$E56</f>
        <v>104.5975</v>
      </c>
    </row>
    <row r="57" spans="1:18" s="1" customFormat="1" ht="13.5" customHeight="1" x14ac:dyDescent="0.25">
      <c r="A57" s="7">
        <v>40302890</v>
      </c>
      <c r="B57" s="10" t="s">
        <v>129</v>
      </c>
      <c r="C57" s="26">
        <v>1</v>
      </c>
      <c r="D57" s="4" t="s">
        <v>84</v>
      </c>
      <c r="E57" s="5">
        <v>105.578</v>
      </c>
      <c r="F57" s="43">
        <f>VLOOKUP($D57,PORTE!$A$3:$Z$45,2,0)*$C57+VLOOKUP($E$2,PORTE!$A$3:$Z$45,2,0)*$E57</f>
        <v>1362.1469999999999</v>
      </c>
      <c r="G57" s="43">
        <f>VLOOKUP($D57,PORTE!$A$3:$Z$45,3,0)*$C57+VLOOKUP($E$2,PORTE!$A$3:$Z$45,3,0)*$E57</f>
        <v>1464.4360000000001</v>
      </c>
      <c r="H57" s="43">
        <f>VLOOKUP($D57,PORTE!$A$3:$Z$45,4,0)*$C57+VLOOKUP($E$2,PORTE!$A$3:$Z$45,4,0)*$E57</f>
        <v>1546.67326</v>
      </c>
      <c r="I57" s="43">
        <f>VLOOKUP($D57,PORTE!$A$3:$Z$45,5,0)*$C57+VLOOKUP($E$2,PORTE!$A$3:$Z$45,5,0)*$E57</f>
        <v>1656.4734599999999</v>
      </c>
      <c r="J57" s="43">
        <f>VLOOKUP($D57,PORTE!$A$3:$Z$45,6,0)*$C57+VLOOKUP($E$2,PORTE!$A$3:$Z$45,6,0)*$E57</f>
        <v>1749.19274</v>
      </c>
      <c r="K57" s="43">
        <f>VLOOKUP($D57,PORTE!$A$3:$Z$45,7,0)*$C57+VLOOKUP($E$2,PORTE!$A$3:$Z$45,7,0)*$E57</f>
        <v>1849.2067000000002</v>
      </c>
      <c r="L57" s="43">
        <f>VLOOKUP($D57,PORTE!$A$3:$Z$45,8,0)*$C57+VLOOKUP($E$2,PORTE!$A$3:$Z$45,8,0)*$E57</f>
        <v>1971.2447</v>
      </c>
      <c r="M57" s="43">
        <f>VLOOKUP($D57,PORTE!$A$3:$Z$45,9,0)*$C57+VLOOKUP($E$2,PORTE!$A$3:$Z$45,9,0)*$E57</f>
        <v>2165.45372</v>
      </c>
      <c r="N57" s="43">
        <f>VLOOKUP($D57,PORTE!$A$3:$Z$45,10,0)*$C57+VLOOKUP($E$2,PORTE!$A$3:$Z$45,10,0)*$E57</f>
        <v>2363.26008</v>
      </c>
      <c r="O57" s="43">
        <f>VLOOKUP($D57,PORTE!$A$3:$Z$45,11,0)*$C57+VLOOKUP($E$2,PORTE!$A$3:$Z$45,11,0)*$E57</f>
        <v>2403.3108200000001</v>
      </c>
      <c r="P57" s="43">
        <f>VLOOKUP($D57,PORTE!$A$3:$Z$45,12,0)*$C57+VLOOKUP($E$2,PORTE!$A$3:$Z$45,12,0)*$E57</f>
        <v>2632.9716599999997</v>
      </c>
      <c r="Q57" s="43">
        <f>VLOOKUP($D57,PORTE!$A$3:$Z$45,13,0)*$C57+VLOOKUP($E$2,PORTE!$A$3:$Z$45,13,0)*$E57</f>
        <v>2986.77846</v>
      </c>
      <c r="R57" s="43">
        <f>VLOOKUP($D57,PORTE!$A$3:$Z$45,14,0)*$C57+VLOOKUP($E$2,PORTE!$A$3:$Z$45,14,0)*$E57</f>
        <v>3413.7324200000003</v>
      </c>
    </row>
    <row r="58" spans="1:18" s="1" customFormat="1" ht="13.5" customHeight="1" x14ac:dyDescent="0.25">
      <c r="A58" s="7">
        <v>40302903</v>
      </c>
      <c r="B58" s="10" t="s">
        <v>130</v>
      </c>
      <c r="C58" s="26">
        <v>1</v>
      </c>
      <c r="D58" s="4" t="s">
        <v>84</v>
      </c>
      <c r="E58" s="5">
        <v>107.742</v>
      </c>
      <c r="F58" s="43">
        <f>VLOOKUP($D58,PORTE!$A$3:$Z$45,2,0)*$C58+VLOOKUP($E$2,PORTE!$A$3:$Z$45,2,0)*$E58</f>
        <v>1387.0330000000001</v>
      </c>
      <c r="G58" s="43">
        <f>VLOOKUP($D58,PORTE!$A$3:$Z$45,3,0)*$C58+VLOOKUP($E$2,PORTE!$A$3:$Z$45,3,0)*$E58</f>
        <v>1490.404</v>
      </c>
      <c r="H58" s="43">
        <f>VLOOKUP($D58,PORTE!$A$3:$Z$45,4,0)*$C58+VLOOKUP($E$2,PORTE!$A$3:$Z$45,4,0)*$E58</f>
        <v>1574.09114</v>
      </c>
      <c r="I58" s="43">
        <f>VLOOKUP($D58,PORTE!$A$3:$Z$45,5,0)*$C58+VLOOKUP($E$2,PORTE!$A$3:$Z$45,5,0)*$E58</f>
        <v>1685.8389400000001</v>
      </c>
      <c r="J58" s="43">
        <f>VLOOKUP($D58,PORTE!$A$3:$Z$45,6,0)*$C58+VLOOKUP($E$2,PORTE!$A$3:$Z$45,6,0)*$E58</f>
        <v>1780.2028600000001</v>
      </c>
      <c r="K58" s="43">
        <f>VLOOKUP($D58,PORTE!$A$3:$Z$45,7,0)*$C58+VLOOKUP($E$2,PORTE!$A$3:$Z$45,7,0)*$E58</f>
        <v>1881.9913000000001</v>
      </c>
      <c r="L58" s="43">
        <f>VLOOKUP($D58,PORTE!$A$3:$Z$45,8,0)*$C58+VLOOKUP($E$2,PORTE!$A$3:$Z$45,8,0)*$E58</f>
        <v>2006.1932999999999</v>
      </c>
      <c r="M58" s="43">
        <f>VLOOKUP($D58,PORTE!$A$3:$Z$45,9,0)*$C58+VLOOKUP($E$2,PORTE!$A$3:$Z$45,9,0)*$E58</f>
        <v>2203.8430799999996</v>
      </c>
      <c r="N58" s="43">
        <f>VLOOKUP($D58,PORTE!$A$3:$Z$45,10,0)*$C58+VLOOKUP($E$2,PORTE!$A$3:$Z$45,10,0)*$E58</f>
        <v>2405.1551199999999</v>
      </c>
      <c r="O58" s="43">
        <f>VLOOKUP($D58,PORTE!$A$3:$Z$45,11,0)*$C58+VLOOKUP($E$2,PORTE!$A$3:$Z$45,11,0)*$E58</f>
        <v>2445.9199800000001</v>
      </c>
      <c r="P58" s="43">
        <f>VLOOKUP($D58,PORTE!$A$3:$Z$45,12,0)*$C58+VLOOKUP($E$2,PORTE!$A$3:$Z$45,12,0)*$E58</f>
        <v>2677.26874</v>
      </c>
      <c r="Q58" s="43">
        <f>VLOOKUP($D58,PORTE!$A$3:$Z$45,13,0)*$C58+VLOOKUP($E$2,PORTE!$A$3:$Z$45,13,0)*$E58</f>
        <v>3032.3739399999999</v>
      </c>
      <c r="R58" s="43">
        <f>VLOOKUP($D58,PORTE!$A$3:$Z$45,14,0)*$C58+VLOOKUP($E$2,PORTE!$A$3:$Z$45,14,0)*$E58</f>
        <v>3461.1023800000003</v>
      </c>
    </row>
    <row r="59" spans="1:18" s="1" customFormat="1" ht="13.5" customHeight="1" x14ac:dyDescent="0.25">
      <c r="A59" s="7" t="s">
        <v>131</v>
      </c>
      <c r="B59" s="3" t="s">
        <v>132</v>
      </c>
      <c r="C59" s="25">
        <v>0.1</v>
      </c>
      <c r="D59" s="4" t="s">
        <v>5</v>
      </c>
      <c r="E59" s="5" t="s">
        <v>39</v>
      </c>
      <c r="F59" s="43">
        <f>VLOOKUP($D59,PORTE!$A$3:$Z$45,2,0)*$C59+VLOOKUP($E$2,PORTE!$A$3:$Z$45,2,0)*$E59</f>
        <v>38.370499999999993</v>
      </c>
      <c r="G59" s="43">
        <f>VLOOKUP($D59,PORTE!$A$3:$Z$45,3,0)*$C59+VLOOKUP($E$2,PORTE!$A$3:$Z$45,3,0)*$E59</f>
        <v>40.253999999999998</v>
      </c>
      <c r="H59" s="43">
        <f>VLOOKUP($D59,PORTE!$A$3:$Z$45,4,0)*$C59+VLOOKUP($E$2,PORTE!$A$3:$Z$45,4,0)*$E59</f>
        <v>42.492890000000003</v>
      </c>
      <c r="I59" s="43">
        <f>VLOOKUP($D59,PORTE!$A$3:$Z$45,5,0)*$C59+VLOOKUP($E$2,PORTE!$A$3:$Z$45,5,0)*$E59</f>
        <v>45.511189999999999</v>
      </c>
      <c r="J59" s="43">
        <f>VLOOKUP($D59,PORTE!$A$3:$Z$45,6,0)*$C59+VLOOKUP($E$2,PORTE!$A$3:$Z$45,6,0)*$E59</f>
        <v>48.102110000000003</v>
      </c>
      <c r="K59" s="43">
        <f>VLOOKUP($D59,PORTE!$A$3:$Z$45,7,0)*$C59+VLOOKUP($E$2,PORTE!$A$3:$Z$45,7,0)*$E59</f>
        <v>50.854050000000001</v>
      </c>
      <c r="L59" s="43">
        <f>VLOOKUP($D59,PORTE!$A$3:$Z$45,8,0)*$C59+VLOOKUP($E$2,PORTE!$A$3:$Z$45,8,0)*$E59</f>
        <v>54.211049999999993</v>
      </c>
      <c r="M59" s="43">
        <f>VLOOKUP($D59,PORTE!$A$3:$Z$45,9,0)*$C59+VLOOKUP($E$2,PORTE!$A$3:$Z$45,9,0)*$E59</f>
        <v>59.548579999999994</v>
      </c>
      <c r="N59" s="43">
        <f>VLOOKUP($D59,PORTE!$A$3:$Z$45,10,0)*$C59+VLOOKUP($E$2,PORTE!$A$3:$Z$45,10,0)*$E59</f>
        <v>64.987120000000004</v>
      </c>
      <c r="O59" s="43">
        <f>VLOOKUP($D59,PORTE!$A$3:$Z$45,11,0)*$C59+VLOOKUP($E$2,PORTE!$A$3:$Z$45,11,0)*$E59</f>
        <v>66.093230000000005</v>
      </c>
      <c r="P59" s="43">
        <f>VLOOKUP($D59,PORTE!$A$3:$Z$45,12,0)*$C59+VLOOKUP($E$2,PORTE!$A$3:$Z$45,12,0)*$E59</f>
        <v>68.859489999999994</v>
      </c>
      <c r="Q59" s="43">
        <f>VLOOKUP($D59,PORTE!$A$3:$Z$45,13,0)*$C59+VLOOKUP($E$2,PORTE!$A$3:$Z$45,13,0)*$E59</f>
        <v>71.181690000000003</v>
      </c>
      <c r="R59" s="43">
        <f>VLOOKUP($D59,PORTE!$A$3:$Z$45,14,0)*$C59+VLOOKUP($E$2,PORTE!$A$3:$Z$45,14,0)*$E59</f>
        <v>73.951629999999994</v>
      </c>
    </row>
    <row r="60" spans="1:18" s="1" customFormat="1" ht="13.5" customHeight="1" x14ac:dyDescent="0.25">
      <c r="A60" s="2" t="s">
        <v>133</v>
      </c>
      <c r="B60" s="8" t="s">
        <v>134</v>
      </c>
      <c r="C60" s="25">
        <v>0.75</v>
      </c>
      <c r="D60" s="4" t="s">
        <v>5</v>
      </c>
      <c r="E60" s="5" t="s">
        <v>135</v>
      </c>
      <c r="F60" s="43">
        <f>VLOOKUP($D60,PORTE!$A$3:$Z$45,2,0)*$C60+VLOOKUP($E$2,PORTE!$A$3:$Z$45,2,0)*$E60</f>
        <v>408.5</v>
      </c>
      <c r="G60" s="43">
        <f>VLOOKUP($D60,PORTE!$A$3:$Z$45,3,0)*$C60+VLOOKUP($E$2,PORTE!$A$3:$Z$45,3,0)*$E60</f>
        <v>427.875</v>
      </c>
      <c r="H60" s="43">
        <f>VLOOKUP($D60,PORTE!$A$3:$Z$45,4,0)*$C60+VLOOKUP($E$2,PORTE!$A$3:$Z$45,4,0)*$E60</f>
        <v>451.7</v>
      </c>
      <c r="I60" s="43">
        <f>VLOOKUP($D60,PORTE!$A$3:$Z$45,5,0)*$C60+VLOOKUP($E$2,PORTE!$A$3:$Z$45,5,0)*$E60</f>
        <v>483.78499999999997</v>
      </c>
      <c r="J60" s="43">
        <f>VLOOKUP($D60,PORTE!$A$3:$Z$45,6,0)*$C60+VLOOKUP($E$2,PORTE!$A$3:$Z$45,6,0)*$E60</f>
        <v>511.19499999999999</v>
      </c>
      <c r="K60" s="43">
        <f>VLOOKUP($D60,PORTE!$A$3:$Z$45,7,0)*$C60+VLOOKUP($E$2,PORTE!$A$3:$Z$45,7,0)*$E60</f>
        <v>540.4425</v>
      </c>
      <c r="L60" s="43">
        <f>VLOOKUP($D60,PORTE!$A$3:$Z$45,8,0)*$C60+VLOOKUP($E$2,PORTE!$A$3:$Z$45,8,0)*$E60</f>
        <v>576.11749999999995</v>
      </c>
      <c r="M60" s="43">
        <f>VLOOKUP($D60,PORTE!$A$3:$Z$45,9,0)*$C60+VLOOKUP($E$2,PORTE!$A$3:$Z$45,9,0)*$E60</f>
        <v>632.84</v>
      </c>
      <c r="N60" s="43">
        <f>VLOOKUP($D60,PORTE!$A$3:$Z$45,10,0)*$C60+VLOOKUP($E$2,PORTE!$A$3:$Z$45,10,0)*$E60</f>
        <v>690.63499999999999</v>
      </c>
      <c r="O60" s="43">
        <f>VLOOKUP($D60,PORTE!$A$3:$Z$45,11,0)*$C60+VLOOKUP($E$2,PORTE!$A$3:$Z$45,11,0)*$E60</f>
        <v>702.3950000000001</v>
      </c>
      <c r="P60" s="43">
        <f>VLOOKUP($D60,PORTE!$A$3:$Z$45,12,0)*$C60+VLOOKUP($E$2,PORTE!$A$3:$Z$45,12,0)*$E60</f>
        <v>731.32999999999993</v>
      </c>
      <c r="Q60" s="43">
        <f>VLOOKUP($D60,PORTE!$A$3:$Z$45,13,0)*$C60+VLOOKUP($E$2,PORTE!$A$3:$Z$45,13,0)*$E60</f>
        <v>755.04500000000007</v>
      </c>
      <c r="R60" s="43">
        <f>VLOOKUP($D60,PORTE!$A$3:$Z$45,14,0)*$C60+VLOOKUP($E$2,PORTE!$A$3:$Z$45,14,0)*$E60</f>
        <v>784.42750000000001</v>
      </c>
    </row>
    <row r="61" spans="1:18" s="1" customFormat="1" ht="13.5" customHeight="1" x14ac:dyDescent="0.25">
      <c r="A61" s="7" t="s">
        <v>136</v>
      </c>
      <c r="B61" s="3" t="s">
        <v>137</v>
      </c>
      <c r="C61" s="25">
        <v>0.75</v>
      </c>
      <c r="D61" s="4" t="s">
        <v>5</v>
      </c>
      <c r="E61" s="5" t="s">
        <v>138</v>
      </c>
      <c r="F61" s="43">
        <f>VLOOKUP($D61,PORTE!$A$3:$Z$45,2,0)*$C61+VLOOKUP($E$2,PORTE!$A$3:$Z$45,2,0)*$E61</f>
        <v>350.65499999999997</v>
      </c>
      <c r="G61" s="43">
        <f>VLOOKUP($D61,PORTE!$A$3:$Z$45,3,0)*$C61+VLOOKUP($E$2,PORTE!$A$3:$Z$45,3,0)*$E61</f>
        <v>367.51499999999999</v>
      </c>
      <c r="H61" s="43">
        <f>VLOOKUP($D61,PORTE!$A$3:$Z$45,4,0)*$C61+VLOOKUP($E$2,PORTE!$A$3:$Z$45,4,0)*$E61</f>
        <v>387.9699</v>
      </c>
      <c r="I61" s="43">
        <f>VLOOKUP($D61,PORTE!$A$3:$Z$45,5,0)*$C61+VLOOKUP($E$2,PORTE!$A$3:$Z$45,5,0)*$E61</f>
        <v>415.52789999999999</v>
      </c>
      <c r="J61" s="43">
        <f>VLOOKUP($D61,PORTE!$A$3:$Z$45,6,0)*$C61+VLOOKUP($E$2,PORTE!$A$3:$Z$45,6,0)*$E61</f>
        <v>439.11509999999998</v>
      </c>
      <c r="K61" s="43">
        <f>VLOOKUP($D61,PORTE!$A$3:$Z$45,7,0)*$C61+VLOOKUP($E$2,PORTE!$A$3:$Z$45,7,0)*$E61</f>
        <v>464.238</v>
      </c>
      <c r="L61" s="43">
        <f>VLOOKUP($D61,PORTE!$A$3:$Z$45,8,0)*$C61+VLOOKUP($E$2,PORTE!$A$3:$Z$45,8,0)*$E61</f>
        <v>494.88299999999992</v>
      </c>
      <c r="M61" s="43">
        <f>VLOOKUP($D61,PORTE!$A$3:$Z$45,9,0)*$C61+VLOOKUP($E$2,PORTE!$A$3:$Z$45,9,0)*$E61</f>
        <v>543.6078</v>
      </c>
      <c r="N61" s="43">
        <f>VLOOKUP($D61,PORTE!$A$3:$Z$45,10,0)*$C61+VLOOKUP($E$2,PORTE!$A$3:$Z$45,10,0)*$E61</f>
        <v>593.25419999999997</v>
      </c>
      <c r="O61" s="43">
        <f>VLOOKUP($D61,PORTE!$A$3:$Z$45,11,0)*$C61+VLOOKUP($E$2,PORTE!$A$3:$Z$45,11,0)*$E61</f>
        <v>603.35429999999997</v>
      </c>
      <c r="P61" s="43">
        <f>VLOOKUP($D61,PORTE!$A$3:$Z$45,12,0)*$C61+VLOOKUP($E$2,PORTE!$A$3:$Z$45,12,0)*$E61</f>
        <v>628.3658999999999</v>
      </c>
      <c r="Q61" s="43">
        <f>VLOOKUP($D61,PORTE!$A$3:$Z$45,13,0)*$C61+VLOOKUP($E$2,PORTE!$A$3:$Z$45,13,0)*$E61</f>
        <v>649.06290000000001</v>
      </c>
      <c r="R61" s="43">
        <f>VLOOKUP($D61,PORTE!$A$3:$Z$45,14,0)*$C61+VLOOKUP($E$2,PORTE!$A$3:$Z$45,14,0)*$E61</f>
        <v>674.32080000000008</v>
      </c>
    </row>
    <row r="62" spans="1:18" s="1" customFormat="1" ht="13.5" customHeight="1" x14ac:dyDescent="0.25">
      <c r="A62" s="7" t="s">
        <v>139</v>
      </c>
      <c r="B62" s="3" t="s">
        <v>140</v>
      </c>
      <c r="C62" s="25">
        <v>0.75</v>
      </c>
      <c r="D62" s="4" t="s">
        <v>5</v>
      </c>
      <c r="E62" s="5" t="s">
        <v>141</v>
      </c>
      <c r="F62" s="43">
        <f>VLOOKUP($D62,PORTE!$A$3:$Z$45,2,0)*$C62+VLOOKUP($E$2,PORTE!$A$3:$Z$45,2,0)*$E62</f>
        <v>522.98249999999996</v>
      </c>
      <c r="G62" s="43">
        <f>VLOOKUP($D62,PORTE!$A$3:$Z$45,3,0)*$C62+VLOOKUP($E$2,PORTE!$A$3:$Z$45,3,0)*$E62</f>
        <v>547.33500000000004</v>
      </c>
      <c r="H62" s="43">
        <f>VLOOKUP($D62,PORTE!$A$3:$Z$45,4,0)*$C62+VLOOKUP($E$2,PORTE!$A$3:$Z$45,4,0)*$E62</f>
        <v>577.82984999999996</v>
      </c>
      <c r="I62" s="43">
        <f>VLOOKUP($D62,PORTE!$A$3:$Z$45,5,0)*$C62+VLOOKUP($E$2,PORTE!$A$3:$Z$45,5,0)*$E62</f>
        <v>618.87435000000005</v>
      </c>
      <c r="J62" s="43">
        <f>VLOOKUP($D62,PORTE!$A$3:$Z$45,6,0)*$C62+VLOOKUP($E$2,PORTE!$A$3:$Z$45,6,0)*$E62</f>
        <v>653.85014999999999</v>
      </c>
      <c r="K62" s="43">
        <f>VLOOKUP($D62,PORTE!$A$3:$Z$45,7,0)*$C62+VLOOKUP($E$2,PORTE!$A$3:$Z$45,7,0)*$E62</f>
        <v>691.26075000000003</v>
      </c>
      <c r="L62" s="43">
        <f>VLOOKUP($D62,PORTE!$A$3:$Z$45,8,0)*$C62+VLOOKUP($E$2,PORTE!$A$3:$Z$45,8,0)*$E62</f>
        <v>736.89074999999991</v>
      </c>
      <c r="M62" s="43">
        <f>VLOOKUP($D62,PORTE!$A$3:$Z$45,9,0)*$C62+VLOOKUP($E$2,PORTE!$A$3:$Z$45,9,0)*$E62</f>
        <v>809.44169999999997</v>
      </c>
      <c r="N62" s="43">
        <f>VLOOKUP($D62,PORTE!$A$3:$Z$45,10,0)*$C62+VLOOKUP($E$2,PORTE!$A$3:$Z$45,10,0)*$E62</f>
        <v>883.36379999999986</v>
      </c>
      <c r="O62" s="43">
        <f>VLOOKUP($D62,PORTE!$A$3:$Z$45,11,0)*$C62+VLOOKUP($E$2,PORTE!$A$3:$Z$45,11,0)*$E62</f>
        <v>898.40895</v>
      </c>
      <c r="P62" s="43">
        <f>VLOOKUP($D62,PORTE!$A$3:$Z$45,12,0)*$C62+VLOOKUP($E$2,PORTE!$A$3:$Z$45,12,0)*$E62</f>
        <v>935.10884999999996</v>
      </c>
      <c r="Q62" s="43">
        <f>VLOOKUP($D62,PORTE!$A$3:$Z$45,13,0)*$C62+VLOOKUP($E$2,PORTE!$A$3:$Z$45,13,0)*$E62</f>
        <v>964.79684999999995</v>
      </c>
      <c r="R62" s="43">
        <f>VLOOKUP($D62,PORTE!$A$3:$Z$45,14,0)*$C62+VLOOKUP($E$2,PORTE!$A$3:$Z$45,14,0)*$E62</f>
        <v>1002.34245</v>
      </c>
    </row>
    <row r="63" spans="1:18" s="1" customFormat="1" ht="13.5" customHeight="1" x14ac:dyDescent="0.25">
      <c r="A63" s="7" t="s">
        <v>142</v>
      </c>
      <c r="B63" s="3" t="s">
        <v>143</v>
      </c>
      <c r="C63" s="26">
        <v>1</v>
      </c>
      <c r="D63" s="2" t="s">
        <v>144</v>
      </c>
      <c r="E63" s="11"/>
      <c r="F63" s="43">
        <f>VLOOKUP($D63,PORTE!$A$3:$Z$45,2,0)*$C63+VLOOKUP($E$2,PORTE!$A$3:$Z$45,2,0)*$E63</f>
        <v>120</v>
      </c>
      <c r="G63" s="43">
        <f>VLOOKUP($D63,PORTE!$A$3:$Z$45,3,0)*$C63+VLOOKUP($E$2,PORTE!$A$3:$Z$45,3,0)*$E63</f>
        <v>160</v>
      </c>
      <c r="H63" s="43">
        <f>VLOOKUP($D63,PORTE!$A$3:$Z$45,4,0)*$C63+VLOOKUP($E$2,PORTE!$A$3:$Z$45,4,0)*$E63</f>
        <v>169</v>
      </c>
      <c r="I63" s="43">
        <f>VLOOKUP($D63,PORTE!$A$3:$Z$45,5,0)*$C63+VLOOKUP($E$2,PORTE!$A$3:$Z$45,5,0)*$E63</f>
        <v>180.95</v>
      </c>
      <c r="J63" s="43">
        <f>VLOOKUP($D63,PORTE!$A$3:$Z$45,6,0)*$C63+VLOOKUP($E$2,PORTE!$A$3:$Z$45,6,0)*$E63</f>
        <v>191.04</v>
      </c>
      <c r="K63" s="43">
        <f>VLOOKUP($D63,PORTE!$A$3:$Z$45,7,0)*$C63+VLOOKUP($E$2,PORTE!$A$3:$Z$45,7,0)*$E63</f>
        <v>201.91</v>
      </c>
      <c r="L63" s="43">
        <f>VLOOKUP($D63,PORTE!$A$3:$Z$45,8,0)*$C63+VLOOKUP($E$2,PORTE!$A$3:$Z$45,8,0)*$E63</f>
        <v>215.22</v>
      </c>
      <c r="M63" s="43">
        <f>VLOOKUP($D63,PORTE!$A$3:$Z$45,9,0)*$C63+VLOOKUP($E$2,PORTE!$A$3:$Z$45,9,0)*$E63</f>
        <v>236.52</v>
      </c>
      <c r="N63" s="43">
        <f>VLOOKUP($D63,PORTE!$A$3:$Z$45,10,0)*$C63+VLOOKUP($E$2,PORTE!$A$3:$Z$45,10,0)*$E63</f>
        <v>258.16000000000003</v>
      </c>
      <c r="O63" s="43">
        <f>VLOOKUP($D63,PORTE!$A$3:$Z$45,11,0)*$C63+VLOOKUP($E$2,PORTE!$A$3:$Z$45,11,0)*$E63</f>
        <v>262.37</v>
      </c>
      <c r="P63" s="43">
        <f>VLOOKUP($D63,PORTE!$A$3:$Z$45,12,0)*$C63+VLOOKUP($E$2,PORTE!$A$3:$Z$45,12,0)*$E63</f>
        <v>370.21</v>
      </c>
      <c r="Q63" s="43">
        <f>VLOOKUP($D63,PORTE!$A$3:$Z$45,13,0)*$C63+VLOOKUP($E$2,PORTE!$A$3:$Z$45,13,0)*$E63</f>
        <v>581.52</v>
      </c>
      <c r="R63" s="43">
        <f>VLOOKUP($D63,PORTE!$A$3:$Z$45,14,0)*$C63+VLOOKUP($E$2,PORTE!$A$3:$Z$45,14,0)*$E63</f>
        <v>837.29</v>
      </c>
    </row>
    <row r="64" spans="1:18" s="1" customFormat="1" ht="13.5" customHeight="1" x14ac:dyDescent="0.25">
      <c r="A64" s="7" t="s">
        <v>145</v>
      </c>
      <c r="B64" s="3" t="s">
        <v>146</v>
      </c>
      <c r="C64" s="25">
        <v>0.25</v>
      </c>
      <c r="D64" s="4" t="s">
        <v>5</v>
      </c>
      <c r="E64" s="5" t="s">
        <v>115</v>
      </c>
      <c r="F64" s="43">
        <f>VLOOKUP($D64,PORTE!$A$3:$Z$45,2,0)*$C64+VLOOKUP($E$2,PORTE!$A$3:$Z$45,2,0)*$E64</f>
        <v>53.75</v>
      </c>
      <c r="G64" s="43">
        <f>VLOOKUP($D64,PORTE!$A$3:$Z$45,3,0)*$C64+VLOOKUP($E$2,PORTE!$A$3:$Z$45,3,0)*$E64</f>
        <v>56.625</v>
      </c>
      <c r="H64" s="43">
        <f>VLOOKUP($D64,PORTE!$A$3:$Z$45,4,0)*$C64+VLOOKUP($E$2,PORTE!$A$3:$Z$45,4,0)*$E64</f>
        <v>59.765000000000001</v>
      </c>
      <c r="I64" s="43">
        <f>VLOOKUP($D64,PORTE!$A$3:$Z$45,5,0)*$C64+VLOOKUP($E$2,PORTE!$A$3:$Z$45,5,0)*$E64</f>
        <v>64.009999999999991</v>
      </c>
      <c r="J64" s="43">
        <f>VLOOKUP($D64,PORTE!$A$3:$Z$45,6,0)*$C64+VLOOKUP($E$2,PORTE!$A$3:$Z$45,6,0)*$E64</f>
        <v>67.7</v>
      </c>
      <c r="K64" s="43">
        <f>VLOOKUP($D64,PORTE!$A$3:$Z$45,7,0)*$C64+VLOOKUP($E$2,PORTE!$A$3:$Z$45,7,0)*$E64</f>
        <v>71.572499999999991</v>
      </c>
      <c r="L64" s="43">
        <f>VLOOKUP($D64,PORTE!$A$3:$Z$45,8,0)*$C64+VLOOKUP($E$2,PORTE!$A$3:$Z$45,8,0)*$E64</f>
        <v>76.297499999999999</v>
      </c>
      <c r="M64" s="43">
        <f>VLOOKUP($D64,PORTE!$A$3:$Z$45,9,0)*$C64+VLOOKUP($E$2,PORTE!$A$3:$Z$45,9,0)*$E64</f>
        <v>83.81</v>
      </c>
      <c r="N64" s="43">
        <f>VLOOKUP($D64,PORTE!$A$3:$Z$45,10,0)*$C64+VLOOKUP($E$2,PORTE!$A$3:$Z$45,10,0)*$E64</f>
        <v>91.465000000000003</v>
      </c>
      <c r="O64" s="43">
        <f>VLOOKUP($D64,PORTE!$A$3:$Z$45,11,0)*$C64+VLOOKUP($E$2,PORTE!$A$3:$Z$45,11,0)*$E64</f>
        <v>93.02000000000001</v>
      </c>
      <c r="P64" s="43">
        <f>VLOOKUP($D64,PORTE!$A$3:$Z$45,12,0)*$C64+VLOOKUP($E$2,PORTE!$A$3:$Z$45,12,0)*$E64</f>
        <v>97.074999999999989</v>
      </c>
      <c r="Q64" s="43">
        <f>VLOOKUP($D64,PORTE!$A$3:$Z$45,13,0)*$C64+VLOOKUP($E$2,PORTE!$A$3:$Z$45,13,0)*$E64</f>
        <v>100.67999999999999</v>
      </c>
      <c r="R64" s="43">
        <f>VLOOKUP($D64,PORTE!$A$3:$Z$45,14,0)*$C64+VLOOKUP($E$2,PORTE!$A$3:$Z$45,14,0)*$E64</f>
        <v>104.5975</v>
      </c>
    </row>
    <row r="65" spans="1:18" s="1" customFormat="1" ht="13.5" customHeight="1" x14ac:dyDescent="0.25">
      <c r="A65" s="2" t="s">
        <v>147</v>
      </c>
      <c r="B65" s="3" t="s">
        <v>148</v>
      </c>
      <c r="C65" s="24">
        <v>0.04</v>
      </c>
      <c r="D65" s="4" t="s">
        <v>5</v>
      </c>
      <c r="E65" s="5" t="s">
        <v>149</v>
      </c>
      <c r="F65" s="43">
        <f>VLOOKUP($D65,PORTE!$A$3:$Z$45,2,0)*$C65+VLOOKUP($E$2,PORTE!$A$3:$Z$45,2,0)*$E65</f>
        <v>21.02</v>
      </c>
      <c r="G65" s="43">
        <f>VLOOKUP($D65,PORTE!$A$3:$Z$45,3,0)*$C65+VLOOKUP($E$2,PORTE!$A$3:$Z$45,3,0)*$E65</f>
        <v>22.020000000000003</v>
      </c>
      <c r="H65" s="43">
        <f>VLOOKUP($D65,PORTE!$A$3:$Z$45,4,0)*$C65+VLOOKUP($E$2,PORTE!$A$3:$Z$45,4,0)*$E65</f>
        <v>23.246000000000002</v>
      </c>
      <c r="I65" s="43">
        <f>VLOOKUP($D65,PORTE!$A$3:$Z$45,5,0)*$C65+VLOOKUP($E$2,PORTE!$A$3:$Z$45,5,0)*$E65</f>
        <v>24.897200000000002</v>
      </c>
      <c r="J65" s="43">
        <f>VLOOKUP($D65,PORTE!$A$3:$Z$45,6,0)*$C65+VLOOKUP($E$2,PORTE!$A$3:$Z$45,6,0)*$E65</f>
        <v>26.308399999999999</v>
      </c>
      <c r="K65" s="43">
        <f>VLOOKUP($D65,PORTE!$A$3:$Z$45,7,0)*$C65+VLOOKUP($E$2,PORTE!$A$3:$Z$45,7,0)*$E65</f>
        <v>27.813600000000001</v>
      </c>
      <c r="L65" s="43">
        <f>VLOOKUP($D65,PORTE!$A$3:$Z$45,8,0)*$C65+VLOOKUP($E$2,PORTE!$A$3:$Z$45,8,0)*$E65</f>
        <v>29.649599999999996</v>
      </c>
      <c r="M65" s="43">
        <f>VLOOKUP($D65,PORTE!$A$3:$Z$45,9,0)*$C65+VLOOKUP($E$2,PORTE!$A$3:$Z$45,9,0)*$E65</f>
        <v>32.568799999999996</v>
      </c>
      <c r="N65" s="43">
        <f>VLOOKUP($D65,PORTE!$A$3:$Z$45,10,0)*$C65+VLOOKUP($E$2,PORTE!$A$3:$Z$45,10,0)*$E65</f>
        <v>35.543199999999999</v>
      </c>
      <c r="O65" s="43">
        <f>VLOOKUP($D65,PORTE!$A$3:$Z$45,11,0)*$C65+VLOOKUP($E$2,PORTE!$A$3:$Z$45,11,0)*$E65</f>
        <v>36.148400000000002</v>
      </c>
      <c r="P65" s="43">
        <f>VLOOKUP($D65,PORTE!$A$3:$Z$45,12,0)*$C65+VLOOKUP($E$2,PORTE!$A$3:$Z$45,12,0)*$E65</f>
        <v>37.639599999999994</v>
      </c>
      <c r="Q65" s="43">
        <f>VLOOKUP($D65,PORTE!$A$3:$Z$45,13,0)*$C65+VLOOKUP($E$2,PORTE!$A$3:$Z$45,13,0)*$E65</f>
        <v>38.864400000000003</v>
      </c>
      <c r="R65" s="43">
        <f>VLOOKUP($D65,PORTE!$A$3:$Z$45,14,0)*$C65+VLOOKUP($E$2,PORTE!$A$3:$Z$45,14,0)*$E65</f>
        <v>40.376800000000003</v>
      </c>
    </row>
    <row r="66" spans="1:18" s="1" customFormat="1" ht="13.5" customHeight="1" x14ac:dyDescent="0.25">
      <c r="A66" s="2" t="s">
        <v>150</v>
      </c>
      <c r="B66" s="3" t="s">
        <v>151</v>
      </c>
      <c r="C66" s="24">
        <v>0.04</v>
      </c>
      <c r="D66" s="4" t="s">
        <v>5</v>
      </c>
      <c r="E66" s="5" t="s">
        <v>152</v>
      </c>
      <c r="F66" s="43">
        <f>VLOOKUP($D66,PORTE!$A$3:$Z$45,2,0)*$C66+VLOOKUP($E$2,PORTE!$A$3:$Z$45,2,0)*$E66</f>
        <v>28.885999999999999</v>
      </c>
      <c r="G66" s="43">
        <f>VLOOKUP($D66,PORTE!$A$3:$Z$45,3,0)*$C66+VLOOKUP($E$2,PORTE!$A$3:$Z$45,3,0)*$E66</f>
        <v>30.228000000000002</v>
      </c>
      <c r="H66" s="43">
        <f>VLOOKUP($D66,PORTE!$A$3:$Z$45,4,0)*$C66+VLOOKUP($E$2,PORTE!$A$3:$Z$45,4,0)*$E66</f>
        <v>31.912280000000003</v>
      </c>
      <c r="I66" s="43">
        <f>VLOOKUP($D66,PORTE!$A$3:$Z$45,5,0)*$C66+VLOOKUP($E$2,PORTE!$A$3:$Z$45,5,0)*$E66</f>
        <v>34.179080000000006</v>
      </c>
      <c r="J66" s="43">
        <f>VLOOKUP($D66,PORTE!$A$3:$Z$45,6,0)*$C66+VLOOKUP($E$2,PORTE!$A$3:$Z$45,6,0)*$E66</f>
        <v>36.110120000000002</v>
      </c>
      <c r="K66" s="43">
        <f>VLOOKUP($D66,PORTE!$A$3:$Z$45,7,0)*$C66+VLOOKUP($E$2,PORTE!$A$3:$Z$45,7,0)*$E66</f>
        <v>38.176200000000001</v>
      </c>
      <c r="L66" s="43">
        <f>VLOOKUP($D66,PORTE!$A$3:$Z$45,8,0)*$C66+VLOOKUP($E$2,PORTE!$A$3:$Z$45,8,0)*$E66</f>
        <v>40.696199999999997</v>
      </c>
      <c r="M66" s="43">
        <f>VLOOKUP($D66,PORTE!$A$3:$Z$45,9,0)*$C66+VLOOKUP($E$2,PORTE!$A$3:$Z$45,9,0)*$E66</f>
        <v>44.702959999999997</v>
      </c>
      <c r="N66" s="43">
        <f>VLOOKUP($D66,PORTE!$A$3:$Z$45,10,0)*$C66+VLOOKUP($E$2,PORTE!$A$3:$Z$45,10,0)*$E66</f>
        <v>48.785440000000001</v>
      </c>
      <c r="O66" s="43">
        <f>VLOOKUP($D66,PORTE!$A$3:$Z$45,11,0)*$C66+VLOOKUP($E$2,PORTE!$A$3:$Z$45,11,0)*$E66</f>
        <v>49.616360000000007</v>
      </c>
      <c r="P66" s="43">
        <f>VLOOKUP($D66,PORTE!$A$3:$Z$45,12,0)*$C66+VLOOKUP($E$2,PORTE!$A$3:$Z$45,12,0)*$E66</f>
        <v>51.641079999999995</v>
      </c>
      <c r="Q66" s="43">
        <f>VLOOKUP($D66,PORTE!$A$3:$Z$45,13,0)*$C66+VLOOKUP($E$2,PORTE!$A$3:$Z$45,13,0)*$E66</f>
        <v>53.27628</v>
      </c>
      <c r="R66" s="43">
        <f>VLOOKUP($D66,PORTE!$A$3:$Z$45,14,0)*$C66+VLOOKUP($E$2,PORTE!$A$3:$Z$45,14,0)*$E66</f>
        <v>55.349560000000004</v>
      </c>
    </row>
    <row r="67" spans="1:18" s="1" customFormat="1" ht="13.5" customHeight="1" x14ac:dyDescent="0.25">
      <c r="A67" s="2">
        <v>40319393</v>
      </c>
      <c r="B67" s="9" t="s">
        <v>153</v>
      </c>
      <c r="C67" s="27">
        <v>0.1</v>
      </c>
      <c r="D67" s="2" t="s">
        <v>5</v>
      </c>
      <c r="E67" s="5">
        <v>13.369</v>
      </c>
      <c r="F67" s="43">
        <f>VLOOKUP($D67,PORTE!$A$3:$Z$45,2,0)*$C67+VLOOKUP($E$2,PORTE!$A$3:$Z$45,2,0)*$E67</f>
        <v>154.54349999999999</v>
      </c>
      <c r="G67" s="43">
        <f>VLOOKUP($D67,PORTE!$A$3:$Z$45,3,0)*$C67+VLOOKUP($E$2,PORTE!$A$3:$Z$45,3,0)*$E67</f>
        <v>161.47800000000001</v>
      </c>
      <c r="H67" s="43">
        <f>VLOOKUP($D67,PORTE!$A$3:$Z$45,4,0)*$C67+VLOOKUP($E$2,PORTE!$A$3:$Z$45,4,0)*$E67</f>
        <v>170.48523</v>
      </c>
      <c r="I67" s="43">
        <f>VLOOKUP($D67,PORTE!$A$3:$Z$45,5,0)*$C67+VLOOKUP($E$2,PORTE!$A$3:$Z$45,5,0)*$E67</f>
        <v>182.59532999999999</v>
      </c>
      <c r="J67" s="43">
        <f>VLOOKUP($D67,PORTE!$A$3:$Z$45,6,0)*$C67+VLOOKUP($E$2,PORTE!$A$3:$Z$45,6,0)*$E67</f>
        <v>192.86376999999999</v>
      </c>
      <c r="K67" s="43">
        <f>VLOOKUP($D67,PORTE!$A$3:$Z$45,7,0)*$C67+VLOOKUP($E$2,PORTE!$A$3:$Z$45,7,0)*$E67</f>
        <v>203.89935</v>
      </c>
      <c r="L67" s="43">
        <f>VLOOKUP($D67,PORTE!$A$3:$Z$45,8,0)*$C67+VLOOKUP($E$2,PORTE!$A$3:$Z$45,8,0)*$E67</f>
        <v>217.35835</v>
      </c>
      <c r="M67" s="43">
        <f>VLOOKUP($D67,PORTE!$A$3:$Z$45,9,0)*$C67+VLOOKUP($E$2,PORTE!$A$3:$Z$45,9,0)*$E67</f>
        <v>238.75806</v>
      </c>
      <c r="N67" s="43">
        <f>VLOOKUP($D67,PORTE!$A$3:$Z$45,10,0)*$C67+VLOOKUP($E$2,PORTE!$A$3:$Z$45,10,0)*$E67</f>
        <v>260.56183999999996</v>
      </c>
      <c r="O67" s="43">
        <f>VLOOKUP($D67,PORTE!$A$3:$Z$45,11,0)*$C67+VLOOKUP($E$2,PORTE!$A$3:$Z$45,11,0)*$E67</f>
        <v>265.00161000000003</v>
      </c>
      <c r="P67" s="43">
        <f>VLOOKUP($D67,PORTE!$A$3:$Z$45,12,0)*$C67+VLOOKUP($E$2,PORTE!$A$3:$Z$45,12,0)*$E67</f>
        <v>275.64742999999999</v>
      </c>
      <c r="Q67" s="43">
        <f>VLOOKUP($D67,PORTE!$A$3:$Z$45,13,0)*$C67+VLOOKUP($E$2,PORTE!$A$3:$Z$45,13,0)*$E67</f>
        <v>284.03082999999998</v>
      </c>
      <c r="R67" s="43">
        <f>VLOOKUP($D67,PORTE!$A$3:$Z$45,14,0)*$C67+VLOOKUP($E$2,PORTE!$A$3:$Z$45,14,0)*$E67</f>
        <v>295.08440999999999</v>
      </c>
    </row>
    <row r="68" spans="1:18" s="1" customFormat="1" ht="13.5" customHeight="1" x14ac:dyDescent="0.25">
      <c r="A68" s="2" t="s">
        <v>154</v>
      </c>
      <c r="B68" s="3" t="s">
        <v>155</v>
      </c>
      <c r="C68" s="24">
        <v>0.04</v>
      </c>
      <c r="D68" s="4" t="s">
        <v>5</v>
      </c>
      <c r="E68" s="5" t="s">
        <v>156</v>
      </c>
      <c r="F68" s="43">
        <f>VLOOKUP($D68,PORTE!$A$3:$Z$45,2,0)*$C68+VLOOKUP($E$2,PORTE!$A$3:$Z$45,2,0)*$E68</f>
        <v>69.319999999999993</v>
      </c>
      <c r="G68" s="43">
        <f>VLOOKUP($D68,PORTE!$A$3:$Z$45,3,0)*$C68+VLOOKUP($E$2,PORTE!$A$3:$Z$45,3,0)*$E68</f>
        <v>72.42</v>
      </c>
      <c r="H68" s="43">
        <f>VLOOKUP($D68,PORTE!$A$3:$Z$45,4,0)*$C68+VLOOKUP($E$2,PORTE!$A$3:$Z$45,4,0)*$E68</f>
        <v>76.459999999999994</v>
      </c>
      <c r="I68" s="43">
        <f>VLOOKUP($D68,PORTE!$A$3:$Z$45,5,0)*$C68+VLOOKUP($E$2,PORTE!$A$3:$Z$45,5,0)*$E68</f>
        <v>81.891199999999998</v>
      </c>
      <c r="J68" s="43">
        <f>VLOOKUP($D68,PORTE!$A$3:$Z$45,6,0)*$C68+VLOOKUP($E$2,PORTE!$A$3:$Z$45,6,0)*$E68</f>
        <v>86.494399999999999</v>
      </c>
      <c r="K68" s="43">
        <f>VLOOKUP($D68,PORTE!$A$3:$Z$45,7,0)*$C68+VLOOKUP($E$2,PORTE!$A$3:$Z$45,7,0)*$E68</f>
        <v>91.443600000000004</v>
      </c>
      <c r="L68" s="43">
        <f>VLOOKUP($D68,PORTE!$A$3:$Z$45,8,0)*$C68+VLOOKUP($E$2,PORTE!$A$3:$Z$45,8,0)*$E68</f>
        <v>97.479599999999991</v>
      </c>
      <c r="M68" s="43">
        <f>VLOOKUP($D68,PORTE!$A$3:$Z$45,9,0)*$C68+VLOOKUP($E$2,PORTE!$A$3:$Z$45,9,0)*$E68</f>
        <v>107.07679999999999</v>
      </c>
      <c r="N68" s="43">
        <f>VLOOKUP($D68,PORTE!$A$3:$Z$45,10,0)*$C68+VLOOKUP($E$2,PORTE!$A$3:$Z$45,10,0)*$E68</f>
        <v>116.8552</v>
      </c>
      <c r="O68" s="43">
        <f>VLOOKUP($D68,PORTE!$A$3:$Z$45,11,0)*$C68+VLOOKUP($E$2,PORTE!$A$3:$Z$45,11,0)*$E68</f>
        <v>118.84640000000002</v>
      </c>
      <c r="P68" s="43">
        <f>VLOOKUP($D68,PORTE!$A$3:$Z$45,12,0)*$C68+VLOOKUP($E$2,PORTE!$A$3:$Z$45,12,0)*$E68</f>
        <v>123.61359999999999</v>
      </c>
      <c r="Q68" s="43">
        <f>VLOOKUP($D68,PORTE!$A$3:$Z$45,13,0)*$C68+VLOOKUP($E$2,PORTE!$A$3:$Z$45,13,0)*$E68</f>
        <v>127.3584</v>
      </c>
      <c r="R68" s="43">
        <f>VLOOKUP($D68,PORTE!$A$3:$Z$45,14,0)*$C68+VLOOKUP($E$2,PORTE!$A$3:$Z$45,14,0)*$E68</f>
        <v>132.31479999999999</v>
      </c>
    </row>
    <row r="69" spans="1:18" s="1" customFormat="1" ht="13.5" customHeight="1" x14ac:dyDescent="0.25">
      <c r="A69" s="2">
        <v>40401057</v>
      </c>
      <c r="B69" s="3" t="s">
        <v>157</v>
      </c>
      <c r="C69" s="27">
        <v>1</v>
      </c>
      <c r="D69" s="2" t="s">
        <v>158</v>
      </c>
      <c r="E69" s="11"/>
      <c r="F69" s="43">
        <f>VLOOKUP($D69,PORTE!$A$3:$Z$45,2,0)*$C69+VLOOKUP($E$2,PORTE!$A$3:$Z$45,2,0)*$E69</f>
        <v>160</v>
      </c>
      <c r="G69" s="43">
        <f>VLOOKUP($D69,PORTE!$A$3:$Z$45,3,0)*$C69+VLOOKUP($E$2,PORTE!$A$3:$Z$45,3,0)*$E69</f>
        <v>213</v>
      </c>
      <c r="H69" s="43">
        <f>VLOOKUP($D69,PORTE!$A$3:$Z$45,4,0)*$C69+VLOOKUP($E$2,PORTE!$A$3:$Z$45,4,0)*$E69</f>
        <v>225</v>
      </c>
      <c r="I69" s="43">
        <f>VLOOKUP($D69,PORTE!$A$3:$Z$45,5,0)*$C69+VLOOKUP($E$2,PORTE!$A$3:$Z$45,5,0)*$E69</f>
        <v>240.91</v>
      </c>
      <c r="J69" s="43">
        <f>VLOOKUP($D69,PORTE!$A$3:$Z$45,6,0)*$C69+VLOOKUP($E$2,PORTE!$A$3:$Z$45,6,0)*$E69</f>
        <v>254.34</v>
      </c>
      <c r="K69" s="43">
        <f>VLOOKUP($D69,PORTE!$A$3:$Z$45,7,0)*$C69+VLOOKUP($E$2,PORTE!$A$3:$Z$45,7,0)*$E69</f>
        <v>268.81</v>
      </c>
      <c r="L69" s="43">
        <f>VLOOKUP($D69,PORTE!$A$3:$Z$45,8,0)*$C69+VLOOKUP($E$2,PORTE!$A$3:$Z$45,8,0)*$E69</f>
        <v>286.52</v>
      </c>
      <c r="M69" s="43">
        <f>VLOOKUP($D69,PORTE!$A$3:$Z$45,9,0)*$C69+VLOOKUP($E$2,PORTE!$A$3:$Z$45,9,0)*$E69</f>
        <v>314.89</v>
      </c>
      <c r="N69" s="43">
        <f>VLOOKUP($D69,PORTE!$A$3:$Z$45,10,0)*$C69+VLOOKUP($E$2,PORTE!$A$3:$Z$45,10,0)*$E69</f>
        <v>343.7</v>
      </c>
      <c r="O69" s="43">
        <f>VLOOKUP($D69,PORTE!$A$3:$Z$45,11,0)*$C69+VLOOKUP($E$2,PORTE!$A$3:$Z$45,11,0)*$E69</f>
        <v>349.31</v>
      </c>
      <c r="P69" s="43">
        <f>VLOOKUP($D69,PORTE!$A$3:$Z$45,12,0)*$C69+VLOOKUP($E$2,PORTE!$A$3:$Z$45,12,0)*$E69</f>
        <v>517.41</v>
      </c>
      <c r="Q69" s="43">
        <f>VLOOKUP($D69,PORTE!$A$3:$Z$45,13,0)*$C69+VLOOKUP($E$2,PORTE!$A$3:$Z$45,13,0)*$E69</f>
        <v>849.95</v>
      </c>
      <c r="R69" s="43">
        <f>VLOOKUP($D69,PORTE!$A$3:$Z$45,14,0)*$C69+VLOOKUP($E$2,PORTE!$A$3:$Z$45,14,0)*$E69</f>
        <v>1235.29</v>
      </c>
    </row>
    <row r="70" spans="1:18" s="1" customFormat="1" ht="13.5" customHeight="1" x14ac:dyDescent="0.25">
      <c r="A70" s="2" t="s">
        <v>159</v>
      </c>
      <c r="B70" s="3" t="s">
        <v>160</v>
      </c>
      <c r="C70" s="24">
        <v>0.01</v>
      </c>
      <c r="D70" s="4" t="s">
        <v>5</v>
      </c>
      <c r="E70" s="5" t="s">
        <v>122</v>
      </c>
      <c r="F70" s="43">
        <f>VLOOKUP($D70,PORTE!$A$3:$Z$45,2,0)*$C70+VLOOKUP($E$2,PORTE!$A$3:$Z$45,2,0)*$E70</f>
        <v>4.5305</v>
      </c>
      <c r="G70" s="43">
        <f>VLOOKUP($D70,PORTE!$A$3:$Z$45,3,0)*$C70+VLOOKUP($E$2,PORTE!$A$3:$Z$45,3,0)*$E70</f>
        <v>4.7490000000000006</v>
      </c>
      <c r="H70" s="43">
        <f>VLOOKUP($D70,PORTE!$A$3:$Z$45,4,0)*$C70+VLOOKUP($E$2,PORTE!$A$3:$Z$45,4,0)*$E70</f>
        <v>5.0132900000000005</v>
      </c>
      <c r="I70" s="43">
        <f>VLOOKUP($D70,PORTE!$A$3:$Z$45,5,0)*$C70+VLOOKUP($E$2,PORTE!$A$3:$Z$45,5,0)*$E70</f>
        <v>5.3693900000000001</v>
      </c>
      <c r="J70" s="43">
        <f>VLOOKUP($D70,PORTE!$A$3:$Z$45,6,0)*$C70+VLOOKUP($E$2,PORTE!$A$3:$Z$45,6,0)*$E70</f>
        <v>5.6743100000000002</v>
      </c>
      <c r="K70" s="43">
        <f>VLOOKUP($D70,PORTE!$A$3:$Z$45,7,0)*$C70+VLOOKUP($E$2,PORTE!$A$3:$Z$45,7,0)*$E70</f>
        <v>5.9989500000000007</v>
      </c>
      <c r="L70" s="43">
        <f>VLOOKUP($D70,PORTE!$A$3:$Z$45,8,0)*$C70+VLOOKUP($E$2,PORTE!$A$3:$Z$45,8,0)*$E70</f>
        <v>6.3949499999999997</v>
      </c>
      <c r="M70" s="43">
        <f>VLOOKUP($D70,PORTE!$A$3:$Z$45,9,0)*$C70+VLOOKUP($E$2,PORTE!$A$3:$Z$45,9,0)*$E70</f>
        <v>7.0245799999999994</v>
      </c>
      <c r="N70" s="43">
        <f>VLOOKUP($D70,PORTE!$A$3:$Z$45,10,0)*$C70+VLOOKUP($E$2,PORTE!$A$3:$Z$45,10,0)*$E70</f>
        <v>7.6661200000000003</v>
      </c>
      <c r="O70" s="43">
        <f>VLOOKUP($D70,PORTE!$A$3:$Z$45,11,0)*$C70+VLOOKUP($E$2,PORTE!$A$3:$Z$45,11,0)*$E70</f>
        <v>7.7966300000000004</v>
      </c>
      <c r="P70" s="43">
        <f>VLOOKUP($D70,PORTE!$A$3:$Z$45,12,0)*$C70+VLOOKUP($E$2,PORTE!$A$3:$Z$45,12,0)*$E70</f>
        <v>8.1202899999999989</v>
      </c>
      <c r="Q70" s="43">
        <f>VLOOKUP($D70,PORTE!$A$3:$Z$45,13,0)*$C70+VLOOKUP($E$2,PORTE!$A$3:$Z$45,13,0)*$E70</f>
        <v>8.3886900000000004</v>
      </c>
      <c r="R70" s="43">
        <f>VLOOKUP($D70,PORTE!$A$3:$Z$45,14,0)*$C70+VLOOKUP($E$2,PORTE!$A$3:$Z$45,14,0)*$E70</f>
        <v>8.7151300000000003</v>
      </c>
    </row>
    <row r="71" spans="1:18" s="1" customFormat="1" ht="13.5" customHeight="1" x14ac:dyDescent="0.25">
      <c r="A71" s="2">
        <v>40322378</v>
      </c>
      <c r="B71" s="9" t="s">
        <v>161</v>
      </c>
      <c r="C71" s="24">
        <v>0.01</v>
      </c>
      <c r="D71" s="4" t="s">
        <v>5</v>
      </c>
      <c r="E71" s="5">
        <v>1.5149999999999999</v>
      </c>
      <c r="F71" s="43">
        <f>VLOOKUP($D71,PORTE!$A$3:$Z$45,2,0)*$C71+VLOOKUP($E$2,PORTE!$A$3:$Z$45,2,0)*$E71</f>
        <v>17.502499999999998</v>
      </c>
      <c r="G71" s="43">
        <f>VLOOKUP($D71,PORTE!$A$3:$Z$45,3,0)*$C71+VLOOKUP($E$2,PORTE!$A$3:$Z$45,3,0)*$E71</f>
        <v>18.285</v>
      </c>
      <c r="H71" s="43">
        <f>VLOOKUP($D71,PORTE!$A$3:$Z$45,4,0)*$C71+VLOOKUP($E$2,PORTE!$A$3:$Z$45,4,0)*$E71</f>
        <v>19.305049999999998</v>
      </c>
      <c r="I71" s="43">
        <f>VLOOKUP($D71,PORTE!$A$3:$Z$45,5,0)*$C71+VLOOKUP($E$2,PORTE!$A$3:$Z$45,5,0)*$E71</f>
        <v>20.676349999999999</v>
      </c>
      <c r="J71" s="43">
        <f>VLOOKUP($D71,PORTE!$A$3:$Z$45,6,0)*$C71+VLOOKUP($E$2,PORTE!$A$3:$Z$45,6,0)*$E71</f>
        <v>21.838549999999998</v>
      </c>
      <c r="K71" s="43">
        <f>VLOOKUP($D71,PORTE!$A$3:$Z$45,7,0)*$C71+VLOOKUP($E$2,PORTE!$A$3:$Z$45,7,0)*$E71</f>
        <v>23.088149999999999</v>
      </c>
      <c r="L71" s="43">
        <f>VLOOKUP($D71,PORTE!$A$3:$Z$45,8,0)*$C71+VLOOKUP($E$2,PORTE!$A$3:$Z$45,8,0)*$E71</f>
        <v>24.612149999999996</v>
      </c>
      <c r="M71" s="43">
        <f>VLOOKUP($D71,PORTE!$A$3:$Z$45,9,0)*$C71+VLOOKUP($E$2,PORTE!$A$3:$Z$45,9,0)*$E71</f>
        <v>27.035299999999996</v>
      </c>
      <c r="N71" s="43">
        <f>VLOOKUP($D71,PORTE!$A$3:$Z$45,10,0)*$C71+VLOOKUP($E$2,PORTE!$A$3:$Z$45,10,0)*$E71</f>
        <v>29.504199999999997</v>
      </c>
      <c r="O71" s="43">
        <f>VLOOKUP($D71,PORTE!$A$3:$Z$45,11,0)*$C71+VLOOKUP($E$2,PORTE!$A$3:$Z$45,11,0)*$E71</f>
        <v>30.00695</v>
      </c>
      <c r="P71" s="43">
        <f>VLOOKUP($D71,PORTE!$A$3:$Z$45,12,0)*$C71+VLOOKUP($E$2,PORTE!$A$3:$Z$45,12,0)*$E71</f>
        <v>31.210449999999994</v>
      </c>
      <c r="Q71" s="43">
        <f>VLOOKUP($D71,PORTE!$A$3:$Z$45,13,0)*$C71+VLOOKUP($E$2,PORTE!$A$3:$Z$45,13,0)*$E71</f>
        <v>32.155649999999994</v>
      </c>
      <c r="R71" s="43">
        <f>VLOOKUP($D71,PORTE!$A$3:$Z$45,14,0)*$C71+VLOOKUP($E$2,PORTE!$A$3:$Z$45,14,0)*$E71</f>
        <v>33.407049999999998</v>
      </c>
    </row>
    <row r="72" spans="1:18" s="1" customFormat="1" ht="13.5" customHeight="1" x14ac:dyDescent="0.25">
      <c r="A72" s="2" t="s">
        <v>162</v>
      </c>
      <c r="B72" s="3" t="s">
        <v>163</v>
      </c>
      <c r="C72" s="24">
        <v>0.01</v>
      </c>
      <c r="D72" s="4" t="s">
        <v>5</v>
      </c>
      <c r="E72" s="5" t="s">
        <v>164</v>
      </c>
      <c r="F72" s="43">
        <f>VLOOKUP($D72,PORTE!$A$3:$Z$45,2,0)*$C72+VLOOKUP($E$2,PORTE!$A$3:$Z$45,2,0)*$E72</f>
        <v>7.0145</v>
      </c>
      <c r="G72" s="43">
        <f>VLOOKUP($D72,PORTE!$A$3:$Z$45,3,0)*$C72+VLOOKUP($E$2,PORTE!$A$3:$Z$45,3,0)*$E72</f>
        <v>7.3410000000000002</v>
      </c>
      <c r="H72" s="43">
        <f>VLOOKUP($D72,PORTE!$A$3:$Z$45,4,0)*$C72+VLOOKUP($E$2,PORTE!$A$3:$Z$45,4,0)*$E72</f>
        <v>7.7500099999999996</v>
      </c>
      <c r="I72" s="43">
        <f>VLOOKUP($D72,PORTE!$A$3:$Z$45,5,0)*$C72+VLOOKUP($E$2,PORTE!$A$3:$Z$45,5,0)*$E72</f>
        <v>8.3005100000000009</v>
      </c>
      <c r="J72" s="43">
        <f>VLOOKUP($D72,PORTE!$A$3:$Z$45,6,0)*$C72+VLOOKUP($E$2,PORTE!$A$3:$Z$45,6,0)*$E72</f>
        <v>8.7695900000000009</v>
      </c>
      <c r="K72" s="43">
        <f>VLOOKUP($D72,PORTE!$A$3:$Z$45,7,0)*$C72+VLOOKUP($E$2,PORTE!$A$3:$Z$45,7,0)*$E72</f>
        <v>9.27135</v>
      </c>
      <c r="L72" s="43">
        <f>VLOOKUP($D72,PORTE!$A$3:$Z$45,8,0)*$C72+VLOOKUP($E$2,PORTE!$A$3:$Z$45,8,0)*$E72</f>
        <v>9.8833499999999983</v>
      </c>
      <c r="M72" s="43">
        <f>VLOOKUP($D72,PORTE!$A$3:$Z$45,9,0)*$C72+VLOOKUP($E$2,PORTE!$A$3:$Z$45,9,0)*$E72</f>
        <v>10.856419999999998</v>
      </c>
      <c r="N72" s="43">
        <f>VLOOKUP($D72,PORTE!$A$3:$Z$45,10,0)*$C72+VLOOKUP($E$2,PORTE!$A$3:$Z$45,10,0)*$E72</f>
        <v>11.84788</v>
      </c>
      <c r="O72" s="43">
        <f>VLOOKUP($D72,PORTE!$A$3:$Z$45,11,0)*$C72+VLOOKUP($E$2,PORTE!$A$3:$Z$45,11,0)*$E72</f>
        <v>12.049670000000001</v>
      </c>
      <c r="P72" s="43">
        <f>VLOOKUP($D72,PORTE!$A$3:$Z$45,12,0)*$C72+VLOOKUP($E$2,PORTE!$A$3:$Z$45,12,0)*$E72</f>
        <v>12.541809999999998</v>
      </c>
      <c r="Q72" s="43">
        <f>VLOOKUP($D72,PORTE!$A$3:$Z$45,13,0)*$C72+VLOOKUP($E$2,PORTE!$A$3:$Z$45,13,0)*$E72</f>
        <v>12.93981</v>
      </c>
      <c r="R72" s="43">
        <f>VLOOKUP($D72,PORTE!$A$3:$Z$45,14,0)*$C72+VLOOKUP($E$2,PORTE!$A$3:$Z$45,14,0)*$E72</f>
        <v>13.44337</v>
      </c>
    </row>
    <row r="73" spans="1:18" s="1" customFormat="1" ht="13.5" customHeight="1" x14ac:dyDescent="0.25">
      <c r="A73" s="2" t="s">
        <v>165</v>
      </c>
      <c r="B73" s="3" t="s">
        <v>166</v>
      </c>
      <c r="C73" s="24">
        <v>0.01</v>
      </c>
      <c r="D73" s="4" t="s">
        <v>5</v>
      </c>
      <c r="E73" s="5" t="s">
        <v>99</v>
      </c>
      <c r="F73" s="43">
        <f>VLOOKUP($D73,PORTE!$A$3:$Z$45,2,0)*$C73+VLOOKUP($E$2,PORTE!$A$3:$Z$45,2,0)*$E73</f>
        <v>8.36</v>
      </c>
      <c r="G73" s="43">
        <f>VLOOKUP($D73,PORTE!$A$3:$Z$45,3,0)*$C73+VLOOKUP($E$2,PORTE!$A$3:$Z$45,3,0)*$E73</f>
        <v>8.745000000000001</v>
      </c>
      <c r="H73" s="43">
        <f>VLOOKUP($D73,PORTE!$A$3:$Z$45,4,0)*$C73+VLOOKUP($E$2,PORTE!$A$3:$Z$45,4,0)*$E73</f>
        <v>9.2323999999999984</v>
      </c>
      <c r="I73" s="43">
        <f>VLOOKUP($D73,PORTE!$A$3:$Z$45,5,0)*$C73+VLOOKUP($E$2,PORTE!$A$3:$Z$45,5,0)*$E73</f>
        <v>9.8882000000000012</v>
      </c>
      <c r="J73" s="43">
        <f>VLOOKUP($D73,PORTE!$A$3:$Z$45,6,0)*$C73+VLOOKUP($E$2,PORTE!$A$3:$Z$45,6,0)*$E73</f>
        <v>10.446200000000001</v>
      </c>
      <c r="K73" s="43">
        <f>VLOOKUP($D73,PORTE!$A$3:$Z$45,7,0)*$C73+VLOOKUP($E$2,PORTE!$A$3:$Z$45,7,0)*$E73</f>
        <v>11.043899999999999</v>
      </c>
      <c r="L73" s="43">
        <f>VLOOKUP($D73,PORTE!$A$3:$Z$45,8,0)*$C73+VLOOKUP($E$2,PORTE!$A$3:$Z$45,8,0)*$E73</f>
        <v>11.772899999999998</v>
      </c>
      <c r="M73" s="43">
        <f>VLOOKUP($D73,PORTE!$A$3:$Z$45,9,0)*$C73+VLOOKUP($E$2,PORTE!$A$3:$Z$45,9,0)*$E73</f>
        <v>12.931999999999999</v>
      </c>
      <c r="N73" s="43">
        <f>VLOOKUP($D73,PORTE!$A$3:$Z$45,10,0)*$C73+VLOOKUP($E$2,PORTE!$A$3:$Z$45,10,0)*$E73</f>
        <v>14.113</v>
      </c>
      <c r="O73" s="43">
        <f>VLOOKUP($D73,PORTE!$A$3:$Z$45,11,0)*$C73+VLOOKUP($E$2,PORTE!$A$3:$Z$45,11,0)*$E73</f>
        <v>14.353400000000001</v>
      </c>
      <c r="P73" s="43">
        <f>VLOOKUP($D73,PORTE!$A$3:$Z$45,12,0)*$C73+VLOOKUP($E$2,PORTE!$A$3:$Z$45,12,0)*$E73</f>
        <v>14.936799999999998</v>
      </c>
      <c r="Q73" s="43">
        <f>VLOOKUP($D73,PORTE!$A$3:$Z$45,13,0)*$C73+VLOOKUP($E$2,PORTE!$A$3:$Z$45,13,0)*$E73</f>
        <v>15.404999999999999</v>
      </c>
      <c r="R73" s="43">
        <f>VLOOKUP($D73,PORTE!$A$3:$Z$45,14,0)*$C73+VLOOKUP($E$2,PORTE!$A$3:$Z$45,14,0)*$E73</f>
        <v>16.0045</v>
      </c>
    </row>
    <row r="74" spans="1:18" s="1" customFormat="1" ht="13.5" customHeight="1" x14ac:dyDescent="0.25">
      <c r="A74" s="2" t="s">
        <v>167</v>
      </c>
      <c r="B74" s="3" t="s">
        <v>168</v>
      </c>
      <c r="C74" s="24">
        <v>0.04</v>
      </c>
      <c r="D74" s="4" t="s">
        <v>5</v>
      </c>
      <c r="E74" s="5" t="s">
        <v>169</v>
      </c>
      <c r="F74" s="43">
        <f>VLOOKUP($D74,PORTE!$A$3:$Z$45,2,0)*$C74+VLOOKUP($E$2,PORTE!$A$3:$Z$45,2,0)*$E74</f>
        <v>45.17</v>
      </c>
      <c r="G74" s="43">
        <f>VLOOKUP($D74,PORTE!$A$3:$Z$45,3,0)*$C74+VLOOKUP($E$2,PORTE!$A$3:$Z$45,3,0)*$E74</f>
        <v>47.22</v>
      </c>
      <c r="H74" s="43">
        <f>VLOOKUP($D74,PORTE!$A$3:$Z$45,4,0)*$C74+VLOOKUP($E$2,PORTE!$A$3:$Z$45,4,0)*$E74</f>
        <v>49.852999999999994</v>
      </c>
      <c r="I74" s="43">
        <f>VLOOKUP($D74,PORTE!$A$3:$Z$45,5,0)*$C74+VLOOKUP($E$2,PORTE!$A$3:$Z$45,5,0)*$E74</f>
        <v>53.394200000000005</v>
      </c>
      <c r="J74" s="43">
        <f>VLOOKUP($D74,PORTE!$A$3:$Z$45,6,0)*$C74+VLOOKUP($E$2,PORTE!$A$3:$Z$45,6,0)*$E74</f>
        <v>56.401400000000002</v>
      </c>
      <c r="K74" s="43">
        <f>VLOOKUP($D74,PORTE!$A$3:$Z$45,7,0)*$C74+VLOOKUP($E$2,PORTE!$A$3:$Z$45,7,0)*$E74</f>
        <v>59.628599999999999</v>
      </c>
      <c r="L74" s="43">
        <f>VLOOKUP($D74,PORTE!$A$3:$Z$45,8,0)*$C74+VLOOKUP($E$2,PORTE!$A$3:$Z$45,8,0)*$E74</f>
        <v>63.564599999999992</v>
      </c>
      <c r="M74" s="43">
        <f>VLOOKUP($D74,PORTE!$A$3:$Z$45,9,0)*$C74+VLOOKUP($E$2,PORTE!$A$3:$Z$45,9,0)*$E74</f>
        <v>69.822799999999987</v>
      </c>
      <c r="N74" s="43">
        <f>VLOOKUP($D74,PORTE!$A$3:$Z$45,10,0)*$C74+VLOOKUP($E$2,PORTE!$A$3:$Z$45,10,0)*$E74</f>
        <v>76.19919999999999</v>
      </c>
      <c r="O74" s="43">
        <f>VLOOKUP($D74,PORTE!$A$3:$Z$45,11,0)*$C74+VLOOKUP($E$2,PORTE!$A$3:$Z$45,11,0)*$E74</f>
        <v>77.497399999999999</v>
      </c>
      <c r="P74" s="43">
        <f>VLOOKUP($D74,PORTE!$A$3:$Z$45,12,0)*$C74+VLOOKUP($E$2,PORTE!$A$3:$Z$45,12,0)*$E74</f>
        <v>80.626599999999996</v>
      </c>
      <c r="Q74" s="43">
        <f>VLOOKUP($D74,PORTE!$A$3:$Z$45,13,0)*$C74+VLOOKUP($E$2,PORTE!$A$3:$Z$45,13,0)*$E74</f>
        <v>83.111400000000003</v>
      </c>
      <c r="R74" s="43">
        <f>VLOOKUP($D74,PORTE!$A$3:$Z$45,14,0)*$C74+VLOOKUP($E$2,PORTE!$A$3:$Z$45,14,0)*$E74</f>
        <v>86.345799999999997</v>
      </c>
    </row>
    <row r="75" spans="1:18" s="1" customFormat="1" ht="13.5" customHeight="1" x14ac:dyDescent="0.25">
      <c r="A75" s="2" t="s">
        <v>170</v>
      </c>
      <c r="B75" s="3" t="s">
        <v>171</v>
      </c>
      <c r="C75" s="24">
        <v>0.1</v>
      </c>
      <c r="D75" s="4" t="s">
        <v>5</v>
      </c>
      <c r="E75" s="5" t="s">
        <v>172</v>
      </c>
      <c r="F75" s="43">
        <f>VLOOKUP($D75,PORTE!$A$3:$Z$45,2,0)*$C75+VLOOKUP($E$2,PORTE!$A$3:$Z$45,2,0)*$E75</f>
        <v>745.99999999999989</v>
      </c>
      <c r="G75" s="43">
        <f>VLOOKUP($D75,PORTE!$A$3:$Z$45,3,0)*$C75+VLOOKUP($E$2,PORTE!$A$3:$Z$45,3,0)*$E75</f>
        <v>778.64999999999986</v>
      </c>
      <c r="H75" s="43">
        <f>VLOOKUP($D75,PORTE!$A$3:$Z$45,4,0)*$C75+VLOOKUP($E$2,PORTE!$A$3:$Z$45,4,0)*$E75</f>
        <v>822.11599999999999</v>
      </c>
      <c r="I75" s="43">
        <f>VLOOKUP($D75,PORTE!$A$3:$Z$45,5,0)*$C75+VLOOKUP($E$2,PORTE!$A$3:$Z$45,5,0)*$E75</f>
        <v>880.51400000000001</v>
      </c>
      <c r="J75" s="43">
        <f>VLOOKUP($D75,PORTE!$A$3:$Z$45,6,0)*$C75+VLOOKUP($E$2,PORTE!$A$3:$Z$45,6,0)*$E75</f>
        <v>929.86999999999989</v>
      </c>
      <c r="K75" s="43">
        <f>VLOOKUP($D75,PORTE!$A$3:$Z$45,7,0)*$C75+VLOOKUP($E$2,PORTE!$A$3:$Z$45,7,0)*$E75</f>
        <v>983.07900000000006</v>
      </c>
      <c r="L75" s="43">
        <f>VLOOKUP($D75,PORTE!$A$3:$Z$45,8,0)*$C75+VLOOKUP($E$2,PORTE!$A$3:$Z$45,8,0)*$E75</f>
        <v>1047.9689999999998</v>
      </c>
      <c r="M75" s="43">
        <f>VLOOKUP($D75,PORTE!$A$3:$Z$45,9,0)*$C75+VLOOKUP($E$2,PORTE!$A$3:$Z$45,9,0)*$E75</f>
        <v>1151.144</v>
      </c>
      <c r="N75" s="43">
        <f>VLOOKUP($D75,PORTE!$A$3:$Z$45,10,0)*$C75+VLOOKUP($E$2,PORTE!$A$3:$Z$45,10,0)*$E75</f>
        <v>1256.2660000000001</v>
      </c>
      <c r="O75" s="43">
        <f>VLOOKUP($D75,PORTE!$A$3:$Z$45,11,0)*$C75+VLOOKUP($E$2,PORTE!$A$3:$Z$45,11,0)*$E75</f>
        <v>1277.6780000000001</v>
      </c>
      <c r="P75" s="43">
        <f>VLOOKUP($D75,PORTE!$A$3:$Z$45,12,0)*$C75+VLOOKUP($E$2,PORTE!$A$3:$Z$45,12,0)*$E75</f>
        <v>1328.4399999999998</v>
      </c>
      <c r="Q75" s="43">
        <f>VLOOKUP($D75,PORTE!$A$3:$Z$45,13,0)*$C75+VLOOKUP($E$2,PORTE!$A$3:$Z$45,13,0)*$E75</f>
        <v>1367.682</v>
      </c>
      <c r="R75" s="43">
        <f>VLOOKUP($D75,PORTE!$A$3:$Z$45,14,0)*$C75+VLOOKUP($E$2,PORTE!$A$3:$Z$45,14,0)*$E75</f>
        <v>1420.9089999999999</v>
      </c>
    </row>
    <row r="76" spans="1:18" s="1" customFormat="1" ht="13.5" customHeight="1" x14ac:dyDescent="0.25">
      <c r="A76" s="2">
        <v>40322360</v>
      </c>
      <c r="B76" s="9" t="s">
        <v>173</v>
      </c>
      <c r="C76" s="24">
        <v>0.04</v>
      </c>
      <c r="D76" s="4" t="s">
        <v>5</v>
      </c>
      <c r="E76" s="5">
        <v>2.5329999999999999</v>
      </c>
      <c r="F76" s="43">
        <f>VLOOKUP($D76,PORTE!$A$3:$Z$45,2,0)*$C76+VLOOKUP($E$2,PORTE!$A$3:$Z$45,2,0)*$E76</f>
        <v>29.4495</v>
      </c>
      <c r="G76" s="43">
        <f>VLOOKUP($D76,PORTE!$A$3:$Z$45,3,0)*$C76+VLOOKUP($E$2,PORTE!$A$3:$Z$45,3,0)*$E76</f>
        <v>30.816000000000003</v>
      </c>
      <c r="H76" s="43">
        <f>VLOOKUP($D76,PORTE!$A$3:$Z$45,4,0)*$C76+VLOOKUP($E$2,PORTE!$A$3:$Z$45,4,0)*$E76</f>
        <v>32.533109999999994</v>
      </c>
      <c r="I76" s="43">
        <f>VLOOKUP($D76,PORTE!$A$3:$Z$45,5,0)*$C76+VLOOKUP($E$2,PORTE!$A$3:$Z$45,5,0)*$E76</f>
        <v>34.844010000000004</v>
      </c>
      <c r="J76" s="43">
        <f>VLOOKUP($D76,PORTE!$A$3:$Z$45,6,0)*$C76+VLOOKUP($E$2,PORTE!$A$3:$Z$45,6,0)*$E76</f>
        <v>36.812290000000004</v>
      </c>
      <c r="K76" s="43">
        <f>VLOOKUP($D76,PORTE!$A$3:$Z$45,7,0)*$C76+VLOOKUP($E$2,PORTE!$A$3:$Z$45,7,0)*$E76</f>
        <v>38.918549999999996</v>
      </c>
      <c r="L76" s="43">
        <f>VLOOKUP($D76,PORTE!$A$3:$Z$45,8,0)*$C76+VLOOKUP($E$2,PORTE!$A$3:$Z$45,8,0)*$E76</f>
        <v>41.487549999999992</v>
      </c>
      <c r="M76" s="43">
        <f>VLOOKUP($D76,PORTE!$A$3:$Z$45,9,0)*$C76+VLOOKUP($E$2,PORTE!$A$3:$Z$45,9,0)*$E76</f>
        <v>45.572219999999994</v>
      </c>
      <c r="N76" s="43">
        <f>VLOOKUP($D76,PORTE!$A$3:$Z$45,10,0)*$C76+VLOOKUP($E$2,PORTE!$A$3:$Z$45,10,0)*$E76</f>
        <v>49.734079999999999</v>
      </c>
      <c r="O76" s="43">
        <f>VLOOKUP($D76,PORTE!$A$3:$Z$45,11,0)*$C76+VLOOKUP($E$2,PORTE!$A$3:$Z$45,11,0)*$E76</f>
        <v>50.581170000000007</v>
      </c>
      <c r="P76" s="43">
        <f>VLOOKUP($D76,PORTE!$A$3:$Z$45,12,0)*$C76+VLOOKUP($E$2,PORTE!$A$3:$Z$45,12,0)*$E76</f>
        <v>52.644109999999991</v>
      </c>
      <c r="Q76" s="43">
        <f>VLOOKUP($D76,PORTE!$A$3:$Z$45,13,0)*$C76+VLOOKUP($E$2,PORTE!$A$3:$Z$45,13,0)*$E76</f>
        <v>54.308709999999998</v>
      </c>
      <c r="R76" s="43">
        <f>VLOOKUP($D76,PORTE!$A$3:$Z$45,14,0)*$C76+VLOOKUP($E$2,PORTE!$A$3:$Z$45,14,0)*$E76</f>
        <v>56.422170000000001</v>
      </c>
    </row>
    <row r="77" spans="1:18" s="1" customFormat="1" ht="13.5" customHeight="1" x14ac:dyDescent="0.25">
      <c r="A77" s="2">
        <v>40322394</v>
      </c>
      <c r="B77" s="9" t="s">
        <v>174</v>
      </c>
      <c r="C77" s="24">
        <v>0.25</v>
      </c>
      <c r="D77" s="4" t="s">
        <v>5</v>
      </c>
      <c r="E77" s="5">
        <v>20.710999999999999</v>
      </c>
      <c r="F77" s="43">
        <f>VLOOKUP($D77,PORTE!$A$3:$Z$45,2,0)*$C77+VLOOKUP($E$2,PORTE!$A$3:$Z$45,2,0)*$E77</f>
        <v>240.17649999999998</v>
      </c>
      <c r="G77" s="43">
        <f>VLOOKUP($D77,PORTE!$A$3:$Z$45,3,0)*$C77+VLOOKUP($E$2,PORTE!$A$3:$Z$45,3,0)*$E77</f>
        <v>251.15699999999998</v>
      </c>
      <c r="H77" s="43">
        <f>VLOOKUP($D77,PORTE!$A$3:$Z$45,4,0)*$C77+VLOOKUP($E$2,PORTE!$A$3:$Z$45,4,0)*$E77</f>
        <v>265.15836999999999</v>
      </c>
      <c r="I77" s="43">
        <f>VLOOKUP($D77,PORTE!$A$3:$Z$45,5,0)*$C77+VLOOKUP($E$2,PORTE!$A$3:$Z$45,5,0)*$E77</f>
        <v>283.99327</v>
      </c>
      <c r="J77" s="43">
        <f>VLOOKUP($D77,PORTE!$A$3:$Z$45,6,0)*$C77+VLOOKUP($E$2,PORTE!$A$3:$Z$45,6,0)*$E77</f>
        <v>300.00362999999993</v>
      </c>
      <c r="K77" s="43">
        <f>VLOOKUP($D77,PORTE!$A$3:$Z$45,7,0)*$C77+VLOOKUP($E$2,PORTE!$A$3:$Z$45,7,0)*$E77</f>
        <v>317.16914999999995</v>
      </c>
      <c r="L77" s="43">
        <f>VLOOKUP($D77,PORTE!$A$3:$Z$45,8,0)*$C77+VLOOKUP($E$2,PORTE!$A$3:$Z$45,8,0)*$E77</f>
        <v>338.10514999999992</v>
      </c>
      <c r="M77" s="43">
        <f>VLOOKUP($D77,PORTE!$A$3:$Z$45,9,0)*$C77+VLOOKUP($E$2,PORTE!$A$3:$Z$45,9,0)*$E77</f>
        <v>371.39313999999996</v>
      </c>
      <c r="N77" s="43">
        <f>VLOOKUP($D77,PORTE!$A$3:$Z$45,10,0)*$C77+VLOOKUP($E$2,PORTE!$A$3:$Z$45,10,0)*$E77</f>
        <v>405.30995999999999</v>
      </c>
      <c r="O77" s="43">
        <f>VLOOKUP($D77,PORTE!$A$3:$Z$45,11,0)*$C77+VLOOKUP($E$2,PORTE!$A$3:$Z$45,11,0)*$E77</f>
        <v>412.21459000000004</v>
      </c>
      <c r="P77" s="43">
        <f>VLOOKUP($D77,PORTE!$A$3:$Z$45,12,0)*$C77+VLOOKUP($E$2,PORTE!$A$3:$Z$45,12,0)*$E77</f>
        <v>428.9141699999999</v>
      </c>
      <c r="Q77" s="43">
        <f>VLOOKUP($D77,PORTE!$A$3:$Z$45,13,0)*$C77+VLOOKUP($E$2,PORTE!$A$3:$Z$45,13,0)*$E77</f>
        <v>442.24576999999999</v>
      </c>
      <c r="R77" s="43">
        <f>VLOOKUP($D77,PORTE!$A$3:$Z$45,14,0)*$C77+VLOOKUP($E$2,PORTE!$A$3:$Z$45,14,0)*$E77</f>
        <v>459.45628999999997</v>
      </c>
    </row>
    <row r="78" spans="1:18" s="1" customFormat="1" ht="13.5" customHeight="1" x14ac:dyDescent="0.25">
      <c r="A78" s="2">
        <v>40304973</v>
      </c>
      <c r="B78" s="3" t="s">
        <v>175</v>
      </c>
      <c r="C78" s="24">
        <v>0.25</v>
      </c>
      <c r="D78" s="4" t="s">
        <v>5</v>
      </c>
      <c r="E78" s="5">
        <v>10.188000000000001</v>
      </c>
      <c r="F78" s="43">
        <f>VLOOKUP($D78,PORTE!$A$3:$Z$45,2,0)*$C78+VLOOKUP($E$2,PORTE!$A$3:$Z$45,2,0)*$E78</f>
        <v>119.16200000000001</v>
      </c>
      <c r="G78" s="43">
        <f>VLOOKUP($D78,PORTE!$A$3:$Z$45,3,0)*$C78+VLOOKUP($E$2,PORTE!$A$3:$Z$45,3,0)*$E78</f>
        <v>124.881</v>
      </c>
      <c r="H78" s="43">
        <f>VLOOKUP($D78,PORTE!$A$3:$Z$45,4,0)*$C78+VLOOKUP($E$2,PORTE!$A$3:$Z$45,4,0)*$E78</f>
        <v>131.83196000000001</v>
      </c>
      <c r="I78" s="43">
        <f>VLOOKUP($D78,PORTE!$A$3:$Z$45,5,0)*$C78+VLOOKUP($E$2,PORTE!$A$3:$Z$45,5,0)*$E78</f>
        <v>141.19615999999999</v>
      </c>
      <c r="J78" s="43">
        <f>VLOOKUP($D78,PORTE!$A$3:$Z$45,6,0)*$C78+VLOOKUP($E$2,PORTE!$A$3:$Z$45,6,0)*$E78</f>
        <v>149.20904000000002</v>
      </c>
      <c r="K78" s="43">
        <f>VLOOKUP($D78,PORTE!$A$3:$Z$45,7,0)*$C78+VLOOKUP($E$2,PORTE!$A$3:$Z$45,7,0)*$E78</f>
        <v>157.74570000000003</v>
      </c>
      <c r="L78" s="43">
        <f>VLOOKUP($D78,PORTE!$A$3:$Z$45,8,0)*$C78+VLOOKUP($E$2,PORTE!$A$3:$Z$45,8,0)*$E78</f>
        <v>168.15870000000001</v>
      </c>
      <c r="M78" s="43">
        <f>VLOOKUP($D78,PORTE!$A$3:$Z$45,9,0)*$C78+VLOOKUP($E$2,PORTE!$A$3:$Z$45,9,0)*$E78</f>
        <v>184.71511999999998</v>
      </c>
      <c r="N78" s="43">
        <f>VLOOKUP($D78,PORTE!$A$3:$Z$45,10,0)*$C78+VLOOKUP($E$2,PORTE!$A$3:$Z$45,10,0)*$E78</f>
        <v>201.58467999999999</v>
      </c>
      <c r="O78" s="43">
        <f>VLOOKUP($D78,PORTE!$A$3:$Z$45,11,0)*$C78+VLOOKUP($E$2,PORTE!$A$3:$Z$45,11,0)*$E78</f>
        <v>205.01672000000002</v>
      </c>
      <c r="P78" s="43">
        <f>VLOOKUP($D78,PORTE!$A$3:$Z$45,12,0)*$C78+VLOOKUP($E$2,PORTE!$A$3:$Z$45,12,0)*$E78</f>
        <v>213.50836000000001</v>
      </c>
      <c r="Q78" s="43">
        <f>VLOOKUP($D78,PORTE!$A$3:$Z$45,13,0)*$C78+VLOOKUP($E$2,PORTE!$A$3:$Z$45,13,0)*$E78</f>
        <v>220.52616000000003</v>
      </c>
      <c r="R78" s="43">
        <f>VLOOKUP($D78,PORTE!$A$3:$Z$45,14,0)*$C78+VLOOKUP($E$2,PORTE!$A$3:$Z$45,14,0)*$E78</f>
        <v>229.10782000000003</v>
      </c>
    </row>
    <row r="79" spans="1:18" s="1" customFormat="1" ht="13.5" customHeight="1" x14ac:dyDescent="0.25">
      <c r="A79" s="2" t="s">
        <v>176</v>
      </c>
      <c r="B79" s="3" t="s">
        <v>177</v>
      </c>
      <c r="C79" s="24">
        <v>0.01</v>
      </c>
      <c r="D79" s="4" t="s">
        <v>5</v>
      </c>
      <c r="E79" s="5" t="s">
        <v>178</v>
      </c>
      <c r="F79" s="43">
        <f>VLOOKUP($D79,PORTE!$A$3:$Z$45,2,0)*$C79+VLOOKUP($E$2,PORTE!$A$3:$Z$45,2,0)*$E79</f>
        <v>16.329499999999999</v>
      </c>
      <c r="G79" s="43">
        <f>VLOOKUP($D79,PORTE!$A$3:$Z$45,3,0)*$C79+VLOOKUP($E$2,PORTE!$A$3:$Z$45,3,0)*$E79</f>
        <v>17.061</v>
      </c>
      <c r="H79" s="43">
        <f>VLOOKUP($D79,PORTE!$A$3:$Z$45,4,0)*$C79+VLOOKUP($E$2,PORTE!$A$3:$Z$45,4,0)*$E79</f>
        <v>18.012709999999998</v>
      </c>
      <c r="I79" s="43">
        <f>VLOOKUP($D79,PORTE!$A$3:$Z$45,5,0)*$C79+VLOOKUP($E$2,PORTE!$A$3:$Z$45,5,0)*$E79</f>
        <v>19.292210000000001</v>
      </c>
      <c r="J79" s="43">
        <f>VLOOKUP($D79,PORTE!$A$3:$Z$45,6,0)*$C79+VLOOKUP($E$2,PORTE!$A$3:$Z$45,6,0)*$E79</f>
        <v>20.37689</v>
      </c>
      <c r="K79" s="43">
        <f>VLOOKUP($D79,PORTE!$A$3:$Z$45,7,0)*$C79+VLOOKUP($E$2,PORTE!$A$3:$Z$45,7,0)*$E79</f>
        <v>21.542850000000001</v>
      </c>
      <c r="L79" s="43">
        <f>VLOOKUP($D79,PORTE!$A$3:$Z$45,8,0)*$C79+VLOOKUP($E$2,PORTE!$A$3:$Z$45,8,0)*$E79</f>
        <v>22.964849999999998</v>
      </c>
      <c r="M79" s="43">
        <f>VLOOKUP($D79,PORTE!$A$3:$Z$45,9,0)*$C79+VLOOKUP($E$2,PORTE!$A$3:$Z$45,9,0)*$E79</f>
        <v>25.225819999999995</v>
      </c>
      <c r="N79" s="43">
        <f>VLOOKUP($D79,PORTE!$A$3:$Z$45,10,0)*$C79+VLOOKUP($E$2,PORTE!$A$3:$Z$45,10,0)*$E79</f>
        <v>27.52948</v>
      </c>
      <c r="O79" s="43">
        <f>VLOOKUP($D79,PORTE!$A$3:$Z$45,11,0)*$C79+VLOOKUP($E$2,PORTE!$A$3:$Z$45,11,0)*$E79</f>
        <v>27.998570000000004</v>
      </c>
      <c r="P79" s="43">
        <f>VLOOKUP($D79,PORTE!$A$3:$Z$45,12,0)*$C79+VLOOKUP($E$2,PORTE!$A$3:$Z$45,12,0)*$E79</f>
        <v>29.122509999999998</v>
      </c>
      <c r="Q79" s="43">
        <f>VLOOKUP($D79,PORTE!$A$3:$Z$45,13,0)*$C79+VLOOKUP($E$2,PORTE!$A$3:$Z$45,13,0)*$E79</f>
        <v>30.006510000000002</v>
      </c>
      <c r="R79" s="43">
        <f>VLOOKUP($D79,PORTE!$A$3:$Z$45,14,0)*$C79+VLOOKUP($E$2,PORTE!$A$3:$Z$45,14,0)*$E79</f>
        <v>31.174270000000003</v>
      </c>
    </row>
    <row r="80" spans="1:18" s="1" customFormat="1" ht="13.5" customHeight="1" x14ac:dyDescent="0.25">
      <c r="A80" s="2" t="s">
        <v>179</v>
      </c>
      <c r="B80" s="3" t="s">
        <v>180</v>
      </c>
      <c r="C80" s="24">
        <v>0.01</v>
      </c>
      <c r="D80" s="4" t="s">
        <v>5</v>
      </c>
      <c r="E80" s="5" t="s">
        <v>181</v>
      </c>
      <c r="F80" s="43">
        <f>VLOOKUP($D80,PORTE!$A$3:$Z$45,2,0)*$C80+VLOOKUP($E$2,PORTE!$A$3:$Z$45,2,0)*$E80</f>
        <v>13.534999999999998</v>
      </c>
      <c r="G80" s="43">
        <f>VLOOKUP($D80,PORTE!$A$3:$Z$45,3,0)*$C80+VLOOKUP($E$2,PORTE!$A$3:$Z$45,3,0)*$E80</f>
        <v>14.145</v>
      </c>
      <c r="H80" s="43">
        <f>VLOOKUP($D80,PORTE!$A$3:$Z$45,4,0)*$C80+VLOOKUP($E$2,PORTE!$A$3:$Z$45,4,0)*$E80</f>
        <v>14.933899999999998</v>
      </c>
      <c r="I80" s="43">
        <f>VLOOKUP($D80,PORTE!$A$3:$Z$45,5,0)*$C80+VLOOKUP($E$2,PORTE!$A$3:$Z$45,5,0)*$E80</f>
        <v>15.9947</v>
      </c>
      <c r="J80" s="43">
        <f>VLOOKUP($D80,PORTE!$A$3:$Z$45,6,0)*$C80+VLOOKUP($E$2,PORTE!$A$3:$Z$45,6,0)*$E80</f>
        <v>16.894699999999997</v>
      </c>
      <c r="K80" s="43">
        <f>VLOOKUP($D80,PORTE!$A$3:$Z$45,7,0)*$C80+VLOOKUP($E$2,PORTE!$A$3:$Z$45,7,0)*$E80</f>
        <v>17.8614</v>
      </c>
      <c r="L80" s="43">
        <f>VLOOKUP($D80,PORTE!$A$3:$Z$45,8,0)*$C80+VLOOKUP($E$2,PORTE!$A$3:$Z$45,8,0)*$E80</f>
        <v>19.040399999999998</v>
      </c>
      <c r="M80" s="43">
        <f>VLOOKUP($D80,PORTE!$A$3:$Z$45,9,0)*$C80+VLOOKUP($E$2,PORTE!$A$3:$Z$45,9,0)*$E80</f>
        <v>20.914999999999996</v>
      </c>
      <c r="N80" s="43">
        <f>VLOOKUP($D80,PORTE!$A$3:$Z$45,10,0)*$C80+VLOOKUP($E$2,PORTE!$A$3:$Z$45,10,0)*$E80</f>
        <v>22.824999999999999</v>
      </c>
      <c r="O80" s="43">
        <f>VLOOKUP($D80,PORTE!$A$3:$Z$45,11,0)*$C80+VLOOKUP($E$2,PORTE!$A$3:$Z$45,11,0)*$E80</f>
        <v>23.213899999999999</v>
      </c>
      <c r="P80" s="43">
        <f>VLOOKUP($D80,PORTE!$A$3:$Z$45,12,0)*$C80+VLOOKUP($E$2,PORTE!$A$3:$Z$45,12,0)*$E80</f>
        <v>24.148299999999995</v>
      </c>
      <c r="Q80" s="43">
        <f>VLOOKUP($D80,PORTE!$A$3:$Z$45,13,0)*$C80+VLOOKUP($E$2,PORTE!$A$3:$Z$45,13,0)*$E80</f>
        <v>24.886499999999998</v>
      </c>
      <c r="R80" s="43">
        <f>VLOOKUP($D80,PORTE!$A$3:$Z$45,14,0)*$C80+VLOOKUP($E$2,PORTE!$A$3:$Z$45,14,0)*$E80</f>
        <v>25.855</v>
      </c>
    </row>
    <row r="81" spans="1:18" s="1" customFormat="1" ht="13.5" customHeight="1" x14ac:dyDescent="0.25">
      <c r="A81" s="2" t="s">
        <v>182</v>
      </c>
      <c r="B81" s="3" t="s">
        <v>183</v>
      </c>
      <c r="C81" s="24">
        <v>0.01</v>
      </c>
      <c r="D81" s="4" t="s">
        <v>5</v>
      </c>
      <c r="E81" s="5" t="s">
        <v>181</v>
      </c>
      <c r="F81" s="43">
        <f>VLOOKUP($D81,PORTE!$A$3:$Z$45,2,0)*$C81+VLOOKUP($E$2,PORTE!$A$3:$Z$45,2,0)*$E81</f>
        <v>13.534999999999998</v>
      </c>
      <c r="G81" s="43">
        <f>VLOOKUP($D81,PORTE!$A$3:$Z$45,3,0)*$C81+VLOOKUP($E$2,PORTE!$A$3:$Z$45,3,0)*$E81</f>
        <v>14.145</v>
      </c>
      <c r="H81" s="43">
        <f>VLOOKUP($D81,PORTE!$A$3:$Z$45,4,0)*$C81+VLOOKUP($E$2,PORTE!$A$3:$Z$45,4,0)*$E81</f>
        <v>14.933899999999998</v>
      </c>
      <c r="I81" s="43">
        <f>VLOOKUP($D81,PORTE!$A$3:$Z$45,5,0)*$C81+VLOOKUP($E$2,PORTE!$A$3:$Z$45,5,0)*$E81</f>
        <v>15.9947</v>
      </c>
      <c r="J81" s="43">
        <f>VLOOKUP($D81,PORTE!$A$3:$Z$45,6,0)*$C81+VLOOKUP($E$2,PORTE!$A$3:$Z$45,6,0)*$E81</f>
        <v>16.894699999999997</v>
      </c>
      <c r="K81" s="43">
        <f>VLOOKUP($D81,PORTE!$A$3:$Z$45,7,0)*$C81+VLOOKUP($E$2,PORTE!$A$3:$Z$45,7,0)*$E81</f>
        <v>17.8614</v>
      </c>
      <c r="L81" s="43">
        <f>VLOOKUP($D81,PORTE!$A$3:$Z$45,8,0)*$C81+VLOOKUP($E$2,PORTE!$A$3:$Z$45,8,0)*$E81</f>
        <v>19.040399999999998</v>
      </c>
      <c r="M81" s="43">
        <f>VLOOKUP($D81,PORTE!$A$3:$Z$45,9,0)*$C81+VLOOKUP($E$2,PORTE!$A$3:$Z$45,9,0)*$E81</f>
        <v>20.914999999999996</v>
      </c>
      <c r="N81" s="43">
        <f>VLOOKUP($D81,PORTE!$A$3:$Z$45,10,0)*$C81+VLOOKUP($E$2,PORTE!$A$3:$Z$45,10,0)*$E81</f>
        <v>22.824999999999999</v>
      </c>
      <c r="O81" s="43">
        <f>VLOOKUP($D81,PORTE!$A$3:$Z$45,11,0)*$C81+VLOOKUP($E$2,PORTE!$A$3:$Z$45,11,0)*$E81</f>
        <v>23.213899999999999</v>
      </c>
      <c r="P81" s="43">
        <f>VLOOKUP($D81,PORTE!$A$3:$Z$45,12,0)*$C81+VLOOKUP($E$2,PORTE!$A$3:$Z$45,12,0)*$E81</f>
        <v>24.148299999999995</v>
      </c>
      <c r="Q81" s="43">
        <f>VLOOKUP($D81,PORTE!$A$3:$Z$45,13,0)*$C81+VLOOKUP($E$2,PORTE!$A$3:$Z$45,13,0)*$E81</f>
        <v>24.886499999999998</v>
      </c>
      <c r="R81" s="43">
        <f>VLOOKUP($D81,PORTE!$A$3:$Z$45,14,0)*$C81+VLOOKUP($E$2,PORTE!$A$3:$Z$45,14,0)*$E81</f>
        <v>25.855</v>
      </c>
    </row>
    <row r="82" spans="1:18" s="1" customFormat="1" ht="13.5" customHeight="1" x14ac:dyDescent="0.25">
      <c r="A82" s="2" t="s">
        <v>184</v>
      </c>
      <c r="B82" s="3" t="s">
        <v>185</v>
      </c>
      <c r="C82" s="24">
        <v>0.25</v>
      </c>
      <c r="D82" s="4" t="s">
        <v>5</v>
      </c>
      <c r="E82" s="5" t="s">
        <v>186</v>
      </c>
      <c r="F82" s="43">
        <f>VLOOKUP($D82,PORTE!$A$3:$Z$45,2,0)*$C82+VLOOKUP($E$2,PORTE!$A$3:$Z$45,2,0)*$E82</f>
        <v>119.16200000000001</v>
      </c>
      <c r="G82" s="43">
        <f>VLOOKUP($D82,PORTE!$A$3:$Z$45,3,0)*$C82+VLOOKUP($E$2,PORTE!$A$3:$Z$45,3,0)*$E82</f>
        <v>124.881</v>
      </c>
      <c r="H82" s="43">
        <f>VLOOKUP($D82,PORTE!$A$3:$Z$45,4,0)*$C82+VLOOKUP($E$2,PORTE!$A$3:$Z$45,4,0)*$E82</f>
        <v>131.83196000000001</v>
      </c>
      <c r="I82" s="43">
        <f>VLOOKUP($D82,PORTE!$A$3:$Z$45,5,0)*$C82+VLOOKUP($E$2,PORTE!$A$3:$Z$45,5,0)*$E82</f>
        <v>141.19615999999999</v>
      </c>
      <c r="J82" s="43">
        <f>VLOOKUP($D82,PORTE!$A$3:$Z$45,6,0)*$C82+VLOOKUP($E$2,PORTE!$A$3:$Z$45,6,0)*$E82</f>
        <v>149.20904000000002</v>
      </c>
      <c r="K82" s="43">
        <f>VLOOKUP($D82,PORTE!$A$3:$Z$45,7,0)*$C82+VLOOKUP($E$2,PORTE!$A$3:$Z$45,7,0)*$E82</f>
        <v>157.74570000000003</v>
      </c>
      <c r="L82" s="43">
        <f>VLOOKUP($D82,PORTE!$A$3:$Z$45,8,0)*$C82+VLOOKUP($E$2,PORTE!$A$3:$Z$45,8,0)*$E82</f>
        <v>168.15870000000001</v>
      </c>
      <c r="M82" s="43">
        <f>VLOOKUP($D82,PORTE!$A$3:$Z$45,9,0)*$C82+VLOOKUP($E$2,PORTE!$A$3:$Z$45,9,0)*$E82</f>
        <v>184.71511999999998</v>
      </c>
      <c r="N82" s="43">
        <f>VLOOKUP($D82,PORTE!$A$3:$Z$45,10,0)*$C82+VLOOKUP($E$2,PORTE!$A$3:$Z$45,10,0)*$E82</f>
        <v>201.58467999999999</v>
      </c>
      <c r="O82" s="43">
        <f>VLOOKUP($D82,PORTE!$A$3:$Z$45,11,0)*$C82+VLOOKUP($E$2,PORTE!$A$3:$Z$45,11,0)*$E82</f>
        <v>205.01672000000002</v>
      </c>
      <c r="P82" s="43">
        <f>VLOOKUP($D82,PORTE!$A$3:$Z$45,12,0)*$C82+VLOOKUP($E$2,PORTE!$A$3:$Z$45,12,0)*$E82</f>
        <v>213.50836000000001</v>
      </c>
      <c r="Q82" s="43">
        <f>VLOOKUP($D82,PORTE!$A$3:$Z$45,13,0)*$C82+VLOOKUP($E$2,PORTE!$A$3:$Z$45,13,0)*$E82</f>
        <v>220.52616000000003</v>
      </c>
      <c r="R82" s="43">
        <f>VLOOKUP($D82,PORTE!$A$3:$Z$45,14,0)*$C82+VLOOKUP($E$2,PORTE!$A$3:$Z$45,14,0)*$E82</f>
        <v>229.10782000000003</v>
      </c>
    </row>
    <row r="83" spans="1:18" s="1" customFormat="1" ht="13.5" customHeight="1" x14ac:dyDescent="0.25">
      <c r="A83" s="2" t="s">
        <v>187</v>
      </c>
      <c r="B83" s="3" t="s">
        <v>188</v>
      </c>
      <c r="C83" s="24">
        <v>0.01</v>
      </c>
      <c r="D83" s="4" t="s">
        <v>5</v>
      </c>
      <c r="E83" s="5" t="s">
        <v>181</v>
      </c>
      <c r="F83" s="43">
        <f>VLOOKUP($D83,PORTE!$A$3:$Z$45,2,0)*$C83+VLOOKUP($E$2,PORTE!$A$3:$Z$45,2,0)*$E83</f>
        <v>13.534999999999998</v>
      </c>
      <c r="G83" s="43">
        <f>VLOOKUP($D83,PORTE!$A$3:$Z$45,3,0)*$C83+VLOOKUP($E$2,PORTE!$A$3:$Z$45,3,0)*$E83</f>
        <v>14.145</v>
      </c>
      <c r="H83" s="43">
        <f>VLOOKUP($D83,PORTE!$A$3:$Z$45,4,0)*$C83+VLOOKUP($E$2,PORTE!$A$3:$Z$45,4,0)*$E83</f>
        <v>14.933899999999998</v>
      </c>
      <c r="I83" s="43">
        <f>VLOOKUP($D83,PORTE!$A$3:$Z$45,5,0)*$C83+VLOOKUP($E$2,PORTE!$A$3:$Z$45,5,0)*$E83</f>
        <v>15.9947</v>
      </c>
      <c r="J83" s="43">
        <f>VLOOKUP($D83,PORTE!$A$3:$Z$45,6,0)*$C83+VLOOKUP($E$2,PORTE!$A$3:$Z$45,6,0)*$E83</f>
        <v>16.894699999999997</v>
      </c>
      <c r="K83" s="43">
        <f>VLOOKUP($D83,PORTE!$A$3:$Z$45,7,0)*$C83+VLOOKUP($E$2,PORTE!$A$3:$Z$45,7,0)*$E83</f>
        <v>17.8614</v>
      </c>
      <c r="L83" s="43">
        <f>VLOOKUP($D83,PORTE!$A$3:$Z$45,8,0)*$C83+VLOOKUP($E$2,PORTE!$A$3:$Z$45,8,0)*$E83</f>
        <v>19.040399999999998</v>
      </c>
      <c r="M83" s="43">
        <f>VLOOKUP($D83,PORTE!$A$3:$Z$45,9,0)*$C83+VLOOKUP($E$2,PORTE!$A$3:$Z$45,9,0)*$E83</f>
        <v>20.914999999999996</v>
      </c>
      <c r="N83" s="43">
        <f>VLOOKUP($D83,PORTE!$A$3:$Z$45,10,0)*$C83+VLOOKUP($E$2,PORTE!$A$3:$Z$45,10,0)*$E83</f>
        <v>22.824999999999999</v>
      </c>
      <c r="O83" s="43">
        <f>VLOOKUP($D83,PORTE!$A$3:$Z$45,11,0)*$C83+VLOOKUP($E$2,PORTE!$A$3:$Z$45,11,0)*$E83</f>
        <v>23.213899999999999</v>
      </c>
      <c r="P83" s="43">
        <f>VLOOKUP($D83,PORTE!$A$3:$Z$45,12,0)*$C83+VLOOKUP($E$2,PORTE!$A$3:$Z$45,12,0)*$E83</f>
        <v>24.148299999999995</v>
      </c>
      <c r="Q83" s="43">
        <f>VLOOKUP($D83,PORTE!$A$3:$Z$45,13,0)*$C83+VLOOKUP($E$2,PORTE!$A$3:$Z$45,13,0)*$E83</f>
        <v>24.886499999999998</v>
      </c>
      <c r="R83" s="43">
        <f>VLOOKUP($D83,PORTE!$A$3:$Z$45,14,0)*$C83+VLOOKUP($E$2,PORTE!$A$3:$Z$45,14,0)*$E83</f>
        <v>25.855</v>
      </c>
    </row>
    <row r="84" spans="1:18" s="1" customFormat="1" ht="13.5" customHeight="1" x14ac:dyDescent="0.25">
      <c r="A84" s="2" t="s">
        <v>189</v>
      </c>
      <c r="B84" s="3" t="s">
        <v>190</v>
      </c>
      <c r="C84" s="24">
        <v>0.04</v>
      </c>
      <c r="D84" s="4" t="s">
        <v>5</v>
      </c>
      <c r="E84" s="5" t="s">
        <v>191</v>
      </c>
      <c r="F84" s="43">
        <f>VLOOKUP($D84,PORTE!$A$3:$Z$45,2,0)*$C84+VLOOKUP($E$2,PORTE!$A$3:$Z$45,2,0)*$E84</f>
        <v>33.025999999999996</v>
      </c>
      <c r="G84" s="43">
        <f>VLOOKUP($D84,PORTE!$A$3:$Z$45,3,0)*$C84+VLOOKUP($E$2,PORTE!$A$3:$Z$45,3,0)*$E84</f>
        <v>34.548000000000002</v>
      </c>
      <c r="H84" s="43">
        <f>VLOOKUP($D84,PORTE!$A$3:$Z$45,4,0)*$C84+VLOOKUP($E$2,PORTE!$A$3:$Z$45,4,0)*$E84</f>
        <v>36.473479999999995</v>
      </c>
      <c r="I84" s="43">
        <f>VLOOKUP($D84,PORTE!$A$3:$Z$45,5,0)*$C84+VLOOKUP($E$2,PORTE!$A$3:$Z$45,5,0)*$E84</f>
        <v>39.064280000000004</v>
      </c>
      <c r="J84" s="43">
        <f>VLOOKUP($D84,PORTE!$A$3:$Z$45,6,0)*$C84+VLOOKUP($E$2,PORTE!$A$3:$Z$45,6,0)*$E84</f>
        <v>41.268920000000001</v>
      </c>
      <c r="K84" s="43">
        <f>VLOOKUP($D84,PORTE!$A$3:$Z$45,7,0)*$C84+VLOOKUP($E$2,PORTE!$A$3:$Z$45,7,0)*$E84</f>
        <v>43.630199999999995</v>
      </c>
      <c r="L84" s="43">
        <f>VLOOKUP($D84,PORTE!$A$3:$Z$45,8,0)*$C84+VLOOKUP($E$2,PORTE!$A$3:$Z$45,8,0)*$E84</f>
        <v>46.51019999999999</v>
      </c>
      <c r="M84" s="43">
        <f>VLOOKUP($D84,PORTE!$A$3:$Z$45,9,0)*$C84+VLOOKUP($E$2,PORTE!$A$3:$Z$45,9,0)*$E84</f>
        <v>51.089359999999992</v>
      </c>
      <c r="N84" s="43">
        <f>VLOOKUP($D84,PORTE!$A$3:$Z$45,10,0)*$C84+VLOOKUP($E$2,PORTE!$A$3:$Z$45,10,0)*$E84</f>
        <v>55.755039999999994</v>
      </c>
      <c r="O84" s="43">
        <f>VLOOKUP($D84,PORTE!$A$3:$Z$45,11,0)*$C84+VLOOKUP($E$2,PORTE!$A$3:$Z$45,11,0)*$E84</f>
        <v>56.70476</v>
      </c>
      <c r="P84" s="43">
        <f>VLOOKUP($D84,PORTE!$A$3:$Z$45,12,0)*$C84+VLOOKUP($E$2,PORTE!$A$3:$Z$45,12,0)*$E84</f>
        <v>59.010279999999995</v>
      </c>
      <c r="Q84" s="43">
        <f>VLOOKUP($D84,PORTE!$A$3:$Z$45,13,0)*$C84+VLOOKUP($E$2,PORTE!$A$3:$Z$45,13,0)*$E84</f>
        <v>60.86148</v>
      </c>
      <c r="R84" s="43">
        <f>VLOOKUP($D84,PORTE!$A$3:$Z$45,14,0)*$C84+VLOOKUP($E$2,PORTE!$A$3:$Z$45,14,0)*$E84</f>
        <v>63.229959999999998</v>
      </c>
    </row>
    <row r="85" spans="1:18" s="1" customFormat="1" ht="13.5" customHeight="1" x14ac:dyDescent="0.25">
      <c r="A85" s="2">
        <v>40322386</v>
      </c>
      <c r="B85" s="9" t="s">
        <v>192</v>
      </c>
      <c r="C85" s="24">
        <v>0.25</v>
      </c>
      <c r="D85" s="4" t="s">
        <v>5</v>
      </c>
      <c r="E85" s="5">
        <v>26.152000000000001</v>
      </c>
      <c r="F85" s="43">
        <f>VLOOKUP($D85,PORTE!$A$3:$Z$45,2,0)*$C85+VLOOKUP($E$2,PORTE!$A$3:$Z$45,2,0)*$E85</f>
        <v>302.74799999999999</v>
      </c>
      <c r="G85" s="43">
        <f>VLOOKUP($D85,PORTE!$A$3:$Z$45,3,0)*$C85+VLOOKUP($E$2,PORTE!$A$3:$Z$45,3,0)*$E85</f>
        <v>316.44900000000001</v>
      </c>
      <c r="H85" s="43">
        <f>VLOOKUP($D85,PORTE!$A$3:$Z$45,4,0)*$C85+VLOOKUP($E$2,PORTE!$A$3:$Z$45,4,0)*$E85</f>
        <v>334.09584000000001</v>
      </c>
      <c r="I85" s="43">
        <f>VLOOKUP($D85,PORTE!$A$3:$Z$45,5,0)*$C85+VLOOKUP($E$2,PORTE!$A$3:$Z$45,5,0)*$E85</f>
        <v>357.82764000000003</v>
      </c>
      <c r="J85" s="43">
        <f>VLOOKUP($D85,PORTE!$A$3:$Z$45,6,0)*$C85+VLOOKUP($E$2,PORTE!$A$3:$Z$45,6,0)*$E85</f>
        <v>377.97316000000001</v>
      </c>
      <c r="K85" s="43">
        <f>VLOOKUP($D85,PORTE!$A$3:$Z$45,7,0)*$C85+VLOOKUP($E$2,PORTE!$A$3:$Z$45,7,0)*$E85</f>
        <v>399.6003</v>
      </c>
      <c r="L85" s="43">
        <f>VLOOKUP($D85,PORTE!$A$3:$Z$45,8,0)*$C85+VLOOKUP($E$2,PORTE!$A$3:$Z$45,8,0)*$E85</f>
        <v>425.97729999999996</v>
      </c>
      <c r="M85" s="43">
        <f>VLOOKUP($D85,PORTE!$A$3:$Z$45,9,0)*$C85+VLOOKUP($E$2,PORTE!$A$3:$Z$45,9,0)*$E85</f>
        <v>467.91647999999998</v>
      </c>
      <c r="N85" s="43">
        <f>VLOOKUP($D85,PORTE!$A$3:$Z$45,10,0)*$C85+VLOOKUP($E$2,PORTE!$A$3:$Z$45,10,0)*$E85</f>
        <v>510.64772000000005</v>
      </c>
      <c r="O85" s="43">
        <f>VLOOKUP($D85,PORTE!$A$3:$Z$45,11,0)*$C85+VLOOKUP($E$2,PORTE!$A$3:$Z$45,11,0)*$E85</f>
        <v>519.34788000000003</v>
      </c>
      <c r="P85" s="43">
        <f>VLOOKUP($D85,PORTE!$A$3:$Z$45,12,0)*$C85+VLOOKUP($E$2,PORTE!$A$3:$Z$45,12,0)*$E85</f>
        <v>540.29144000000008</v>
      </c>
      <c r="Q85" s="43">
        <f>VLOOKUP($D85,PORTE!$A$3:$Z$45,13,0)*$C85+VLOOKUP($E$2,PORTE!$A$3:$Z$45,13,0)*$E85</f>
        <v>556.88764000000003</v>
      </c>
      <c r="R85" s="43">
        <f>VLOOKUP($D85,PORTE!$A$3:$Z$45,14,0)*$C85+VLOOKUP($E$2,PORTE!$A$3:$Z$45,14,0)*$E85</f>
        <v>578.55978000000005</v>
      </c>
    </row>
    <row r="86" spans="1:18" s="1" customFormat="1" ht="13.5" customHeight="1" x14ac:dyDescent="0.25">
      <c r="A86" s="2" t="s">
        <v>193</v>
      </c>
      <c r="B86" s="3" t="s">
        <v>194</v>
      </c>
      <c r="C86" s="24">
        <v>0.1</v>
      </c>
      <c r="D86" s="4" t="s">
        <v>5</v>
      </c>
      <c r="E86" s="5" t="s">
        <v>39</v>
      </c>
      <c r="F86" s="43">
        <f>VLOOKUP($D86,PORTE!$A$3:$Z$45,2,0)*$C86+VLOOKUP($E$2,PORTE!$A$3:$Z$45,2,0)*$E86</f>
        <v>38.370499999999993</v>
      </c>
      <c r="G86" s="43">
        <f>VLOOKUP($D86,PORTE!$A$3:$Z$45,3,0)*$C86+VLOOKUP($E$2,PORTE!$A$3:$Z$45,3,0)*$E86</f>
        <v>40.253999999999998</v>
      </c>
      <c r="H86" s="43">
        <f>VLOOKUP($D86,PORTE!$A$3:$Z$45,4,0)*$C86+VLOOKUP($E$2,PORTE!$A$3:$Z$45,4,0)*$E86</f>
        <v>42.492890000000003</v>
      </c>
      <c r="I86" s="43">
        <f>VLOOKUP($D86,PORTE!$A$3:$Z$45,5,0)*$C86+VLOOKUP($E$2,PORTE!$A$3:$Z$45,5,0)*$E86</f>
        <v>45.511189999999999</v>
      </c>
      <c r="J86" s="43">
        <f>VLOOKUP($D86,PORTE!$A$3:$Z$45,6,0)*$C86+VLOOKUP($E$2,PORTE!$A$3:$Z$45,6,0)*$E86</f>
        <v>48.102110000000003</v>
      </c>
      <c r="K86" s="43">
        <f>VLOOKUP($D86,PORTE!$A$3:$Z$45,7,0)*$C86+VLOOKUP($E$2,PORTE!$A$3:$Z$45,7,0)*$E86</f>
        <v>50.854050000000001</v>
      </c>
      <c r="L86" s="43">
        <f>VLOOKUP($D86,PORTE!$A$3:$Z$45,8,0)*$C86+VLOOKUP($E$2,PORTE!$A$3:$Z$45,8,0)*$E86</f>
        <v>54.211049999999993</v>
      </c>
      <c r="M86" s="43">
        <f>VLOOKUP($D86,PORTE!$A$3:$Z$45,9,0)*$C86+VLOOKUP($E$2,PORTE!$A$3:$Z$45,9,0)*$E86</f>
        <v>59.548579999999994</v>
      </c>
      <c r="N86" s="43">
        <f>VLOOKUP($D86,PORTE!$A$3:$Z$45,10,0)*$C86+VLOOKUP($E$2,PORTE!$A$3:$Z$45,10,0)*$E86</f>
        <v>64.987120000000004</v>
      </c>
      <c r="O86" s="43">
        <f>VLOOKUP($D86,PORTE!$A$3:$Z$45,11,0)*$C86+VLOOKUP($E$2,PORTE!$A$3:$Z$45,11,0)*$E86</f>
        <v>66.093230000000005</v>
      </c>
      <c r="P86" s="43">
        <f>VLOOKUP($D86,PORTE!$A$3:$Z$45,12,0)*$C86+VLOOKUP($E$2,PORTE!$A$3:$Z$45,12,0)*$E86</f>
        <v>68.859489999999994</v>
      </c>
      <c r="Q86" s="43">
        <f>VLOOKUP($D86,PORTE!$A$3:$Z$45,13,0)*$C86+VLOOKUP($E$2,PORTE!$A$3:$Z$45,13,0)*$E86</f>
        <v>71.181690000000003</v>
      </c>
      <c r="R86" s="43">
        <f>VLOOKUP($D86,PORTE!$A$3:$Z$45,14,0)*$C86+VLOOKUP($E$2,PORTE!$A$3:$Z$45,14,0)*$E86</f>
        <v>73.951629999999994</v>
      </c>
    </row>
    <row r="87" spans="1:18" s="1" customFormat="1" ht="13.5" customHeight="1" x14ac:dyDescent="0.25">
      <c r="A87" s="2">
        <v>40308421</v>
      </c>
      <c r="B87" s="3" t="s">
        <v>195</v>
      </c>
      <c r="C87" s="24">
        <v>0.04</v>
      </c>
      <c r="D87" s="4" t="s">
        <v>5</v>
      </c>
      <c r="E87" s="5">
        <v>2.1880000000000002</v>
      </c>
      <c r="F87" s="43">
        <f>VLOOKUP($D87,PORTE!$A$3:$Z$45,2,0)*$C87+VLOOKUP($E$2,PORTE!$A$3:$Z$45,2,0)*$E87</f>
        <v>25.482000000000003</v>
      </c>
      <c r="G87" s="43">
        <f>VLOOKUP($D87,PORTE!$A$3:$Z$45,3,0)*$C87+VLOOKUP($E$2,PORTE!$A$3:$Z$45,3,0)*$E87</f>
        <v>26.676000000000002</v>
      </c>
      <c r="H87" s="43">
        <f>VLOOKUP($D87,PORTE!$A$3:$Z$45,4,0)*$C87+VLOOKUP($E$2,PORTE!$A$3:$Z$45,4,0)*$E87</f>
        <v>28.161960000000004</v>
      </c>
      <c r="I87" s="43">
        <f>VLOOKUP($D87,PORTE!$A$3:$Z$45,5,0)*$C87+VLOOKUP($E$2,PORTE!$A$3:$Z$45,5,0)*$E87</f>
        <v>30.162360000000003</v>
      </c>
      <c r="J87" s="43">
        <f>VLOOKUP($D87,PORTE!$A$3:$Z$45,6,0)*$C87+VLOOKUP($E$2,PORTE!$A$3:$Z$45,6,0)*$E87</f>
        <v>31.86844</v>
      </c>
      <c r="K87" s="43">
        <f>VLOOKUP($D87,PORTE!$A$3:$Z$45,7,0)*$C87+VLOOKUP($E$2,PORTE!$A$3:$Z$45,7,0)*$E87</f>
        <v>33.691800000000001</v>
      </c>
      <c r="L87" s="43">
        <f>VLOOKUP($D87,PORTE!$A$3:$Z$45,8,0)*$C87+VLOOKUP($E$2,PORTE!$A$3:$Z$45,8,0)*$E87</f>
        <v>35.915799999999997</v>
      </c>
      <c r="M87" s="43">
        <f>VLOOKUP($D87,PORTE!$A$3:$Z$45,9,0)*$C87+VLOOKUP($E$2,PORTE!$A$3:$Z$45,9,0)*$E87</f>
        <v>39.451920000000001</v>
      </c>
      <c r="N87" s="43">
        <f>VLOOKUP($D87,PORTE!$A$3:$Z$45,10,0)*$C87+VLOOKUP($E$2,PORTE!$A$3:$Z$45,10,0)*$E87</f>
        <v>43.054880000000004</v>
      </c>
      <c r="O87" s="43">
        <f>VLOOKUP($D87,PORTE!$A$3:$Z$45,11,0)*$C87+VLOOKUP($E$2,PORTE!$A$3:$Z$45,11,0)*$E87</f>
        <v>43.788120000000006</v>
      </c>
      <c r="P87" s="43">
        <f>VLOOKUP($D87,PORTE!$A$3:$Z$45,12,0)*$C87+VLOOKUP($E$2,PORTE!$A$3:$Z$45,12,0)*$E87</f>
        <v>45.581960000000002</v>
      </c>
      <c r="Q87" s="43">
        <f>VLOOKUP($D87,PORTE!$A$3:$Z$45,13,0)*$C87+VLOOKUP($E$2,PORTE!$A$3:$Z$45,13,0)*$E87</f>
        <v>47.039560000000009</v>
      </c>
      <c r="R87" s="43">
        <f>VLOOKUP($D87,PORTE!$A$3:$Z$45,14,0)*$C87+VLOOKUP($E$2,PORTE!$A$3:$Z$45,14,0)*$E87</f>
        <v>48.870120000000007</v>
      </c>
    </row>
    <row r="88" spans="1:18" s="1" customFormat="1" ht="13.5" customHeight="1" x14ac:dyDescent="0.25">
      <c r="A88" s="2" t="s">
        <v>196</v>
      </c>
      <c r="B88" s="3" t="s">
        <v>197</v>
      </c>
      <c r="C88" s="24">
        <v>0.04</v>
      </c>
      <c r="D88" s="4" t="s">
        <v>5</v>
      </c>
      <c r="E88" s="5" t="s">
        <v>149</v>
      </c>
      <c r="F88" s="43">
        <f>VLOOKUP($D88,PORTE!$A$3:$Z$45,2,0)*$C88+VLOOKUP($E$2,PORTE!$A$3:$Z$45,2,0)*$E88</f>
        <v>21.02</v>
      </c>
      <c r="G88" s="43">
        <f>VLOOKUP($D88,PORTE!$A$3:$Z$45,3,0)*$C88+VLOOKUP($E$2,PORTE!$A$3:$Z$45,3,0)*$E88</f>
        <v>22.020000000000003</v>
      </c>
      <c r="H88" s="43">
        <f>VLOOKUP($D88,PORTE!$A$3:$Z$45,4,0)*$C88+VLOOKUP($E$2,PORTE!$A$3:$Z$45,4,0)*$E88</f>
        <v>23.246000000000002</v>
      </c>
      <c r="I88" s="43">
        <f>VLOOKUP($D88,PORTE!$A$3:$Z$45,5,0)*$C88+VLOOKUP($E$2,PORTE!$A$3:$Z$45,5,0)*$E88</f>
        <v>24.897200000000002</v>
      </c>
      <c r="J88" s="43">
        <f>VLOOKUP($D88,PORTE!$A$3:$Z$45,6,0)*$C88+VLOOKUP($E$2,PORTE!$A$3:$Z$45,6,0)*$E88</f>
        <v>26.308399999999999</v>
      </c>
      <c r="K88" s="43">
        <f>VLOOKUP($D88,PORTE!$A$3:$Z$45,7,0)*$C88+VLOOKUP($E$2,PORTE!$A$3:$Z$45,7,0)*$E88</f>
        <v>27.813600000000001</v>
      </c>
      <c r="L88" s="43">
        <f>VLOOKUP($D88,PORTE!$A$3:$Z$45,8,0)*$C88+VLOOKUP($E$2,PORTE!$A$3:$Z$45,8,0)*$E88</f>
        <v>29.649599999999996</v>
      </c>
      <c r="M88" s="43">
        <f>VLOOKUP($D88,PORTE!$A$3:$Z$45,9,0)*$C88+VLOOKUP($E$2,PORTE!$A$3:$Z$45,9,0)*$E88</f>
        <v>32.568799999999996</v>
      </c>
      <c r="N88" s="43">
        <f>VLOOKUP($D88,PORTE!$A$3:$Z$45,10,0)*$C88+VLOOKUP($E$2,PORTE!$A$3:$Z$45,10,0)*$E88</f>
        <v>35.543199999999999</v>
      </c>
      <c r="O88" s="43">
        <f>VLOOKUP($D88,PORTE!$A$3:$Z$45,11,0)*$C88+VLOOKUP($E$2,PORTE!$A$3:$Z$45,11,0)*$E88</f>
        <v>36.148400000000002</v>
      </c>
      <c r="P88" s="43">
        <f>VLOOKUP($D88,PORTE!$A$3:$Z$45,12,0)*$C88+VLOOKUP($E$2,PORTE!$A$3:$Z$45,12,0)*$E88</f>
        <v>37.639599999999994</v>
      </c>
      <c r="Q88" s="43">
        <f>VLOOKUP($D88,PORTE!$A$3:$Z$45,13,0)*$C88+VLOOKUP($E$2,PORTE!$A$3:$Z$45,13,0)*$E88</f>
        <v>38.864400000000003</v>
      </c>
      <c r="R88" s="43">
        <f>VLOOKUP($D88,PORTE!$A$3:$Z$45,14,0)*$C88+VLOOKUP($E$2,PORTE!$A$3:$Z$45,14,0)*$E88</f>
        <v>40.376800000000003</v>
      </c>
    </row>
    <row r="89" spans="1:18" s="1" customFormat="1" ht="13.5" customHeight="1" x14ac:dyDescent="0.25">
      <c r="A89" s="2" t="s">
        <v>198</v>
      </c>
      <c r="B89" s="3" t="s">
        <v>199</v>
      </c>
      <c r="C89" s="24">
        <v>0.04</v>
      </c>
      <c r="D89" s="4" t="s">
        <v>5</v>
      </c>
      <c r="E89" s="5" t="s">
        <v>152</v>
      </c>
      <c r="F89" s="43">
        <f>VLOOKUP($D89,PORTE!$A$3:$Z$45,2,0)*$C89+VLOOKUP($E$2,PORTE!$A$3:$Z$45,2,0)*$E89</f>
        <v>28.885999999999999</v>
      </c>
      <c r="G89" s="43">
        <f>VLOOKUP($D89,PORTE!$A$3:$Z$45,3,0)*$C89+VLOOKUP($E$2,PORTE!$A$3:$Z$45,3,0)*$E89</f>
        <v>30.228000000000002</v>
      </c>
      <c r="H89" s="43">
        <f>VLOOKUP($D89,PORTE!$A$3:$Z$45,4,0)*$C89+VLOOKUP($E$2,PORTE!$A$3:$Z$45,4,0)*$E89</f>
        <v>31.912280000000003</v>
      </c>
      <c r="I89" s="43">
        <f>VLOOKUP($D89,PORTE!$A$3:$Z$45,5,0)*$C89+VLOOKUP($E$2,PORTE!$A$3:$Z$45,5,0)*$E89</f>
        <v>34.179080000000006</v>
      </c>
      <c r="J89" s="43">
        <f>VLOOKUP($D89,PORTE!$A$3:$Z$45,6,0)*$C89+VLOOKUP($E$2,PORTE!$A$3:$Z$45,6,0)*$E89</f>
        <v>36.110120000000002</v>
      </c>
      <c r="K89" s="43">
        <f>VLOOKUP($D89,PORTE!$A$3:$Z$45,7,0)*$C89+VLOOKUP($E$2,PORTE!$A$3:$Z$45,7,0)*$E89</f>
        <v>38.176200000000001</v>
      </c>
      <c r="L89" s="43">
        <f>VLOOKUP($D89,PORTE!$A$3:$Z$45,8,0)*$C89+VLOOKUP($E$2,PORTE!$A$3:$Z$45,8,0)*$E89</f>
        <v>40.696199999999997</v>
      </c>
      <c r="M89" s="43">
        <f>VLOOKUP($D89,PORTE!$A$3:$Z$45,9,0)*$C89+VLOOKUP($E$2,PORTE!$A$3:$Z$45,9,0)*$E89</f>
        <v>44.702959999999997</v>
      </c>
      <c r="N89" s="43">
        <f>VLOOKUP($D89,PORTE!$A$3:$Z$45,10,0)*$C89+VLOOKUP($E$2,PORTE!$A$3:$Z$45,10,0)*$E89</f>
        <v>48.785440000000001</v>
      </c>
      <c r="O89" s="43">
        <f>VLOOKUP($D89,PORTE!$A$3:$Z$45,11,0)*$C89+VLOOKUP($E$2,PORTE!$A$3:$Z$45,11,0)*$E89</f>
        <v>49.616360000000007</v>
      </c>
      <c r="P89" s="43">
        <f>VLOOKUP($D89,PORTE!$A$3:$Z$45,12,0)*$C89+VLOOKUP($E$2,PORTE!$A$3:$Z$45,12,0)*$E89</f>
        <v>51.641079999999995</v>
      </c>
      <c r="Q89" s="43">
        <f>VLOOKUP($D89,PORTE!$A$3:$Z$45,13,0)*$C89+VLOOKUP($E$2,PORTE!$A$3:$Z$45,13,0)*$E89</f>
        <v>53.27628</v>
      </c>
      <c r="R89" s="43">
        <f>VLOOKUP($D89,PORTE!$A$3:$Z$45,14,0)*$C89+VLOOKUP($E$2,PORTE!$A$3:$Z$45,14,0)*$E89</f>
        <v>55.349560000000004</v>
      </c>
    </row>
    <row r="90" spans="1:18" s="1" customFormat="1" ht="13.5" customHeight="1" x14ac:dyDescent="0.25">
      <c r="A90" s="2" t="s">
        <v>200</v>
      </c>
      <c r="B90" s="3" t="s">
        <v>201</v>
      </c>
      <c r="C90" s="24">
        <v>0.1</v>
      </c>
      <c r="D90" s="4" t="s">
        <v>5</v>
      </c>
      <c r="E90" s="5" t="s">
        <v>39</v>
      </c>
      <c r="F90" s="43">
        <f>VLOOKUP($D90,PORTE!$A$3:$Z$45,2,0)*$C90+VLOOKUP($E$2,PORTE!$A$3:$Z$45,2,0)*$E90</f>
        <v>38.370499999999993</v>
      </c>
      <c r="G90" s="43">
        <f>VLOOKUP($D90,PORTE!$A$3:$Z$45,3,0)*$C90+VLOOKUP($E$2,PORTE!$A$3:$Z$45,3,0)*$E90</f>
        <v>40.253999999999998</v>
      </c>
      <c r="H90" s="43">
        <f>VLOOKUP($D90,PORTE!$A$3:$Z$45,4,0)*$C90+VLOOKUP($E$2,PORTE!$A$3:$Z$45,4,0)*$E90</f>
        <v>42.492890000000003</v>
      </c>
      <c r="I90" s="43">
        <f>VLOOKUP($D90,PORTE!$A$3:$Z$45,5,0)*$C90+VLOOKUP($E$2,PORTE!$A$3:$Z$45,5,0)*$E90</f>
        <v>45.511189999999999</v>
      </c>
      <c r="J90" s="43">
        <f>VLOOKUP($D90,PORTE!$A$3:$Z$45,6,0)*$C90+VLOOKUP($E$2,PORTE!$A$3:$Z$45,6,0)*$E90</f>
        <v>48.102110000000003</v>
      </c>
      <c r="K90" s="43">
        <f>VLOOKUP($D90,PORTE!$A$3:$Z$45,7,0)*$C90+VLOOKUP($E$2,PORTE!$A$3:$Z$45,7,0)*$E90</f>
        <v>50.854050000000001</v>
      </c>
      <c r="L90" s="43">
        <f>VLOOKUP($D90,PORTE!$A$3:$Z$45,8,0)*$C90+VLOOKUP($E$2,PORTE!$A$3:$Z$45,8,0)*$E90</f>
        <v>54.211049999999993</v>
      </c>
      <c r="M90" s="43">
        <f>VLOOKUP($D90,PORTE!$A$3:$Z$45,9,0)*$C90+VLOOKUP($E$2,PORTE!$A$3:$Z$45,9,0)*$E90</f>
        <v>59.548579999999994</v>
      </c>
      <c r="N90" s="43">
        <f>VLOOKUP($D90,PORTE!$A$3:$Z$45,10,0)*$C90+VLOOKUP($E$2,PORTE!$A$3:$Z$45,10,0)*$E90</f>
        <v>64.987120000000004</v>
      </c>
      <c r="O90" s="43">
        <f>VLOOKUP($D90,PORTE!$A$3:$Z$45,11,0)*$C90+VLOOKUP($E$2,PORTE!$A$3:$Z$45,11,0)*$E90</f>
        <v>66.093230000000005</v>
      </c>
      <c r="P90" s="43">
        <f>VLOOKUP($D90,PORTE!$A$3:$Z$45,12,0)*$C90+VLOOKUP($E$2,PORTE!$A$3:$Z$45,12,0)*$E90</f>
        <v>68.859489999999994</v>
      </c>
      <c r="Q90" s="43">
        <f>VLOOKUP($D90,PORTE!$A$3:$Z$45,13,0)*$C90+VLOOKUP($E$2,PORTE!$A$3:$Z$45,13,0)*$E90</f>
        <v>71.181690000000003</v>
      </c>
      <c r="R90" s="43">
        <f>VLOOKUP($D90,PORTE!$A$3:$Z$45,14,0)*$C90+VLOOKUP($E$2,PORTE!$A$3:$Z$45,14,0)*$E90</f>
        <v>73.951629999999994</v>
      </c>
    </row>
    <row r="91" spans="1:18" s="1" customFormat="1" ht="13.5" customHeight="1" x14ac:dyDescent="0.25">
      <c r="A91" s="2" t="s">
        <v>202</v>
      </c>
      <c r="B91" s="3" t="s">
        <v>203</v>
      </c>
      <c r="C91" s="24">
        <v>0.01</v>
      </c>
      <c r="D91" s="4" t="s">
        <v>5</v>
      </c>
      <c r="E91" s="5" t="s">
        <v>99</v>
      </c>
      <c r="F91" s="43">
        <f>VLOOKUP($D91,PORTE!$A$3:$Z$45,2,0)*$C91+VLOOKUP($E$2,PORTE!$A$3:$Z$45,2,0)*$E91</f>
        <v>8.36</v>
      </c>
      <c r="G91" s="43">
        <f>VLOOKUP($D91,PORTE!$A$3:$Z$45,3,0)*$C91+VLOOKUP($E$2,PORTE!$A$3:$Z$45,3,0)*$E91</f>
        <v>8.745000000000001</v>
      </c>
      <c r="H91" s="43">
        <f>VLOOKUP($D91,PORTE!$A$3:$Z$45,4,0)*$C91+VLOOKUP($E$2,PORTE!$A$3:$Z$45,4,0)*$E91</f>
        <v>9.2323999999999984</v>
      </c>
      <c r="I91" s="43">
        <f>VLOOKUP($D91,PORTE!$A$3:$Z$45,5,0)*$C91+VLOOKUP($E$2,PORTE!$A$3:$Z$45,5,0)*$E91</f>
        <v>9.8882000000000012</v>
      </c>
      <c r="J91" s="43">
        <f>VLOOKUP($D91,PORTE!$A$3:$Z$45,6,0)*$C91+VLOOKUP($E$2,PORTE!$A$3:$Z$45,6,0)*$E91</f>
        <v>10.446200000000001</v>
      </c>
      <c r="K91" s="43">
        <f>VLOOKUP($D91,PORTE!$A$3:$Z$45,7,0)*$C91+VLOOKUP($E$2,PORTE!$A$3:$Z$45,7,0)*$E91</f>
        <v>11.043899999999999</v>
      </c>
      <c r="L91" s="43">
        <f>VLOOKUP($D91,PORTE!$A$3:$Z$45,8,0)*$C91+VLOOKUP($E$2,PORTE!$A$3:$Z$45,8,0)*$E91</f>
        <v>11.772899999999998</v>
      </c>
      <c r="M91" s="43">
        <f>VLOOKUP($D91,PORTE!$A$3:$Z$45,9,0)*$C91+VLOOKUP($E$2,PORTE!$A$3:$Z$45,9,0)*$E91</f>
        <v>12.931999999999999</v>
      </c>
      <c r="N91" s="43">
        <f>VLOOKUP($D91,PORTE!$A$3:$Z$45,10,0)*$C91+VLOOKUP($E$2,PORTE!$A$3:$Z$45,10,0)*$E91</f>
        <v>14.113</v>
      </c>
      <c r="O91" s="43">
        <f>VLOOKUP($D91,PORTE!$A$3:$Z$45,11,0)*$C91+VLOOKUP($E$2,PORTE!$A$3:$Z$45,11,0)*$E91</f>
        <v>14.353400000000001</v>
      </c>
      <c r="P91" s="43">
        <f>VLOOKUP($D91,PORTE!$A$3:$Z$45,12,0)*$C91+VLOOKUP($E$2,PORTE!$A$3:$Z$45,12,0)*$E91</f>
        <v>14.936799999999998</v>
      </c>
      <c r="Q91" s="43">
        <f>VLOOKUP($D91,PORTE!$A$3:$Z$45,13,0)*$C91+VLOOKUP($E$2,PORTE!$A$3:$Z$45,13,0)*$E91</f>
        <v>15.404999999999999</v>
      </c>
      <c r="R91" s="43">
        <f>VLOOKUP($D91,PORTE!$A$3:$Z$45,14,0)*$C91+VLOOKUP($E$2,PORTE!$A$3:$Z$45,14,0)*$E91</f>
        <v>16.0045</v>
      </c>
    </row>
    <row r="92" spans="1:18" s="1" customFormat="1" ht="13.5" customHeight="1" x14ac:dyDescent="0.25">
      <c r="A92" s="2">
        <v>40322564</v>
      </c>
      <c r="B92" s="9" t="s">
        <v>204</v>
      </c>
      <c r="C92" s="27">
        <v>1</v>
      </c>
      <c r="D92" s="4" t="s">
        <v>84</v>
      </c>
      <c r="E92" s="5">
        <v>385.10399999999998</v>
      </c>
      <c r="F92" s="43">
        <f>VLOOKUP($D92,PORTE!$A$3:$Z$45,2,0)*$C92+VLOOKUP($E$2,PORTE!$A$3:$Z$45,2,0)*$E92</f>
        <v>4576.6959999999999</v>
      </c>
      <c r="G92" s="43">
        <f>VLOOKUP($D92,PORTE!$A$3:$Z$45,3,0)*$C92+VLOOKUP($E$2,PORTE!$A$3:$Z$45,3,0)*$E92</f>
        <v>4818.7479999999996</v>
      </c>
      <c r="H92" s="43">
        <f>VLOOKUP($D92,PORTE!$A$3:$Z$45,4,0)*$C92+VLOOKUP($E$2,PORTE!$A$3:$Z$45,4,0)*$E92</f>
        <v>5088.2676799999999</v>
      </c>
      <c r="I92" s="43">
        <f>VLOOKUP($D92,PORTE!$A$3:$Z$45,5,0)*$C92+VLOOKUP($E$2,PORTE!$A$3:$Z$45,5,0)*$E92</f>
        <v>5449.6412799999998</v>
      </c>
      <c r="J92" s="43">
        <f>VLOOKUP($D92,PORTE!$A$3:$Z$45,6,0)*$C92+VLOOKUP($E$2,PORTE!$A$3:$Z$45,6,0)*$E92</f>
        <v>5754.8003200000003</v>
      </c>
      <c r="K92" s="43">
        <f>VLOOKUP($D92,PORTE!$A$3:$Z$45,7,0)*$C92+VLOOKUP($E$2,PORTE!$A$3:$Z$45,7,0)*$E92</f>
        <v>6084.0255999999999</v>
      </c>
      <c r="L92" s="43">
        <f>VLOOKUP($D92,PORTE!$A$3:$Z$45,8,0)*$C92+VLOOKUP($E$2,PORTE!$A$3:$Z$45,8,0)*$E92</f>
        <v>6485.5895999999993</v>
      </c>
      <c r="M92" s="43">
        <f>VLOOKUP($D92,PORTE!$A$3:$Z$45,9,0)*$C92+VLOOKUP($E$2,PORTE!$A$3:$Z$45,9,0)*$E92</f>
        <v>7124.2449599999991</v>
      </c>
      <c r="N92" s="43">
        <f>VLOOKUP($D92,PORTE!$A$3:$Z$45,10,0)*$C92+VLOOKUP($E$2,PORTE!$A$3:$Z$45,10,0)*$E92</f>
        <v>7774.8834399999996</v>
      </c>
      <c r="O92" s="43">
        <f>VLOOKUP($D92,PORTE!$A$3:$Z$45,11,0)*$C92+VLOOKUP($E$2,PORTE!$A$3:$Z$45,11,0)*$E92</f>
        <v>7907.1777600000005</v>
      </c>
      <c r="P92" s="43">
        <f>VLOOKUP($D92,PORTE!$A$3:$Z$45,12,0)*$C92+VLOOKUP($E$2,PORTE!$A$3:$Z$45,12,0)*$E92</f>
        <v>8354.86888</v>
      </c>
      <c r="Q92" s="43">
        <f>VLOOKUP($D92,PORTE!$A$3:$Z$45,13,0)*$C92+VLOOKUP($E$2,PORTE!$A$3:$Z$45,13,0)*$E92</f>
        <v>8876.3912799999998</v>
      </c>
      <c r="R92" s="43">
        <f>VLOOKUP($D92,PORTE!$A$3:$Z$45,14,0)*$C92+VLOOKUP($E$2,PORTE!$A$3:$Z$45,14,0)*$E92</f>
        <v>9532.5565600000009</v>
      </c>
    </row>
    <row r="93" spans="1:18" s="1" customFormat="1" ht="13.5" customHeight="1" x14ac:dyDescent="0.25">
      <c r="A93" s="2">
        <v>40309266</v>
      </c>
      <c r="B93" s="12" t="s">
        <v>205</v>
      </c>
      <c r="C93" s="27">
        <v>1</v>
      </c>
      <c r="D93" s="4" t="s">
        <v>84</v>
      </c>
      <c r="E93" s="5">
        <v>86.677999999999997</v>
      </c>
      <c r="F93" s="43">
        <f>VLOOKUP($D93,PORTE!$A$3:$Z$45,2,0)*$C93+VLOOKUP($E$2,PORTE!$A$3:$Z$45,2,0)*$E93</f>
        <v>1144.797</v>
      </c>
      <c r="G93" s="43">
        <f>VLOOKUP($D93,PORTE!$A$3:$Z$45,3,0)*$C93+VLOOKUP($E$2,PORTE!$A$3:$Z$45,3,0)*$E93</f>
        <v>1237.636</v>
      </c>
      <c r="H93" s="43">
        <f>VLOOKUP($D93,PORTE!$A$3:$Z$45,4,0)*$C93+VLOOKUP($E$2,PORTE!$A$3:$Z$45,4,0)*$E93</f>
        <v>1307.2102600000001</v>
      </c>
      <c r="I93" s="43">
        <f>VLOOKUP($D93,PORTE!$A$3:$Z$45,5,0)*$C93+VLOOKUP($E$2,PORTE!$A$3:$Z$45,5,0)*$E93</f>
        <v>1400.00046</v>
      </c>
      <c r="J93" s="43">
        <f>VLOOKUP($D93,PORTE!$A$3:$Z$45,6,0)*$C93+VLOOKUP($E$2,PORTE!$A$3:$Z$45,6,0)*$E93</f>
        <v>1478.35574</v>
      </c>
      <c r="K93" s="43">
        <f>VLOOKUP($D93,PORTE!$A$3:$Z$45,7,0)*$C93+VLOOKUP($E$2,PORTE!$A$3:$Z$45,7,0)*$E93</f>
        <v>1562.8717000000001</v>
      </c>
      <c r="L93" s="43">
        <f>VLOOKUP($D93,PORTE!$A$3:$Z$45,8,0)*$C93+VLOOKUP($E$2,PORTE!$A$3:$Z$45,8,0)*$E93</f>
        <v>1666.0096999999998</v>
      </c>
      <c r="M93" s="43">
        <f>VLOOKUP($D93,PORTE!$A$3:$Z$45,9,0)*$C93+VLOOKUP($E$2,PORTE!$A$3:$Z$45,9,0)*$E93</f>
        <v>1830.1677199999999</v>
      </c>
      <c r="N93" s="43">
        <f>VLOOKUP($D93,PORTE!$A$3:$Z$45,10,0)*$C93+VLOOKUP($E$2,PORTE!$A$3:$Z$45,10,0)*$E93</f>
        <v>1997.3560799999998</v>
      </c>
      <c r="O93" s="43">
        <f>VLOOKUP($D93,PORTE!$A$3:$Z$45,11,0)*$C93+VLOOKUP($E$2,PORTE!$A$3:$Z$45,11,0)*$E93</f>
        <v>2031.1698200000001</v>
      </c>
      <c r="P93" s="43">
        <f>VLOOKUP($D93,PORTE!$A$3:$Z$45,12,0)*$C93+VLOOKUP($E$2,PORTE!$A$3:$Z$45,12,0)*$E93</f>
        <v>2246.0886599999999</v>
      </c>
      <c r="Q93" s="43">
        <f>VLOOKUP($D93,PORTE!$A$3:$Z$45,13,0)*$C93+VLOOKUP($E$2,PORTE!$A$3:$Z$45,13,0)*$E93</f>
        <v>2588.55546</v>
      </c>
      <c r="R93" s="43">
        <f>VLOOKUP($D93,PORTE!$A$3:$Z$45,14,0)*$C93+VLOOKUP($E$2,PORTE!$A$3:$Z$45,14,0)*$E93</f>
        <v>3000.0114199999998</v>
      </c>
    </row>
    <row r="94" spans="1:18" s="1" customFormat="1" ht="13.5" customHeight="1" x14ac:dyDescent="0.25">
      <c r="A94" s="2" t="s">
        <v>206</v>
      </c>
      <c r="B94" s="3" t="s">
        <v>207</v>
      </c>
      <c r="C94" s="24">
        <v>0.75</v>
      </c>
      <c r="D94" s="4" t="s">
        <v>5</v>
      </c>
      <c r="E94" s="5" t="s">
        <v>208</v>
      </c>
      <c r="F94" s="43">
        <f>VLOOKUP($D94,PORTE!$A$3:$Z$45,2,0)*$C94+VLOOKUP($E$2,PORTE!$A$3:$Z$45,2,0)*$E94</f>
        <v>236</v>
      </c>
      <c r="G94" s="43">
        <f>VLOOKUP($D94,PORTE!$A$3:$Z$45,3,0)*$C94+VLOOKUP($E$2,PORTE!$A$3:$Z$45,3,0)*$E94</f>
        <v>247.875</v>
      </c>
      <c r="H94" s="43">
        <f>VLOOKUP($D94,PORTE!$A$3:$Z$45,4,0)*$C94+VLOOKUP($E$2,PORTE!$A$3:$Z$45,4,0)*$E94</f>
        <v>261.64999999999998</v>
      </c>
      <c r="I94" s="43">
        <f>VLOOKUP($D94,PORTE!$A$3:$Z$45,5,0)*$C94+VLOOKUP($E$2,PORTE!$A$3:$Z$45,5,0)*$E94</f>
        <v>280.23499999999996</v>
      </c>
      <c r="J94" s="43">
        <f>VLOOKUP($D94,PORTE!$A$3:$Z$45,6,0)*$C94+VLOOKUP($E$2,PORTE!$A$3:$Z$45,6,0)*$E94</f>
        <v>296.245</v>
      </c>
      <c r="K94" s="43">
        <f>VLOOKUP($D94,PORTE!$A$3:$Z$45,7,0)*$C94+VLOOKUP($E$2,PORTE!$A$3:$Z$45,7,0)*$E94</f>
        <v>313.1925</v>
      </c>
      <c r="L94" s="43">
        <f>VLOOKUP($D94,PORTE!$A$3:$Z$45,8,0)*$C94+VLOOKUP($E$2,PORTE!$A$3:$Z$45,8,0)*$E94</f>
        <v>333.86750000000001</v>
      </c>
      <c r="M94" s="43">
        <f>VLOOKUP($D94,PORTE!$A$3:$Z$45,9,0)*$C94+VLOOKUP($E$2,PORTE!$A$3:$Z$45,9,0)*$E94</f>
        <v>366.73999999999995</v>
      </c>
      <c r="N94" s="43">
        <f>VLOOKUP($D94,PORTE!$A$3:$Z$45,10,0)*$C94+VLOOKUP($E$2,PORTE!$A$3:$Z$45,10,0)*$E94</f>
        <v>400.23500000000001</v>
      </c>
      <c r="O94" s="43">
        <f>VLOOKUP($D94,PORTE!$A$3:$Z$45,11,0)*$C94+VLOOKUP($E$2,PORTE!$A$3:$Z$45,11,0)*$E94</f>
        <v>407.04500000000002</v>
      </c>
      <c r="P94" s="43">
        <f>VLOOKUP($D94,PORTE!$A$3:$Z$45,12,0)*$C94+VLOOKUP($E$2,PORTE!$A$3:$Z$45,12,0)*$E94</f>
        <v>424.28</v>
      </c>
      <c r="Q94" s="43">
        <f>VLOOKUP($D94,PORTE!$A$3:$Z$45,13,0)*$C94+VLOOKUP($E$2,PORTE!$A$3:$Z$45,13,0)*$E94</f>
        <v>438.995</v>
      </c>
      <c r="R94" s="43">
        <f>VLOOKUP($D94,PORTE!$A$3:$Z$45,14,0)*$C94+VLOOKUP($E$2,PORTE!$A$3:$Z$45,14,0)*$E94</f>
        <v>456.07749999999999</v>
      </c>
    </row>
    <row r="95" spans="1:18" s="1" customFormat="1" ht="13.5" customHeight="1" x14ac:dyDescent="0.25">
      <c r="A95" s="2" t="s">
        <v>209</v>
      </c>
      <c r="B95" s="3" t="s">
        <v>210</v>
      </c>
      <c r="C95" s="24">
        <v>0.25</v>
      </c>
      <c r="D95" s="4" t="s">
        <v>5</v>
      </c>
      <c r="E95" s="5" t="s">
        <v>211</v>
      </c>
      <c r="F95" s="43">
        <f>VLOOKUP($D95,PORTE!$A$3:$Z$45,2,0)*$C95+VLOOKUP($E$2,PORTE!$A$3:$Z$45,2,0)*$E95</f>
        <v>156.73249999999999</v>
      </c>
      <c r="G95" s="43">
        <f>VLOOKUP($D95,PORTE!$A$3:$Z$45,3,0)*$C95+VLOOKUP($E$2,PORTE!$A$3:$Z$45,3,0)*$E95</f>
        <v>164.08500000000001</v>
      </c>
      <c r="H95" s="43">
        <f>VLOOKUP($D95,PORTE!$A$3:$Z$45,4,0)*$C95+VLOOKUP($E$2,PORTE!$A$3:$Z$45,4,0)*$E95</f>
        <v>173.22485</v>
      </c>
      <c r="I95" s="43">
        <f>VLOOKUP($D95,PORTE!$A$3:$Z$45,5,0)*$C95+VLOOKUP($E$2,PORTE!$A$3:$Z$45,5,0)*$E95</f>
        <v>185.52934999999999</v>
      </c>
      <c r="J95" s="43">
        <f>VLOOKUP($D95,PORTE!$A$3:$Z$45,6,0)*$C95+VLOOKUP($E$2,PORTE!$A$3:$Z$45,6,0)*$E95</f>
        <v>196.02515</v>
      </c>
      <c r="K95" s="43">
        <f>VLOOKUP($D95,PORTE!$A$3:$Z$45,7,0)*$C95+VLOOKUP($E$2,PORTE!$A$3:$Z$45,7,0)*$E95</f>
        <v>207.24075000000002</v>
      </c>
      <c r="L95" s="43">
        <f>VLOOKUP($D95,PORTE!$A$3:$Z$45,8,0)*$C95+VLOOKUP($E$2,PORTE!$A$3:$Z$45,8,0)*$E95</f>
        <v>220.92075</v>
      </c>
      <c r="M95" s="43">
        <f>VLOOKUP($D95,PORTE!$A$3:$Z$45,9,0)*$C95+VLOOKUP($E$2,PORTE!$A$3:$Z$45,9,0)*$E95</f>
        <v>242.67169999999996</v>
      </c>
      <c r="N95" s="43">
        <f>VLOOKUP($D95,PORTE!$A$3:$Z$45,10,0)*$C95+VLOOKUP($E$2,PORTE!$A$3:$Z$45,10,0)*$E95</f>
        <v>264.8338</v>
      </c>
      <c r="O95" s="43">
        <f>VLOOKUP($D95,PORTE!$A$3:$Z$45,11,0)*$C95+VLOOKUP($E$2,PORTE!$A$3:$Z$45,11,0)*$E95</f>
        <v>269.34395000000006</v>
      </c>
      <c r="P95" s="43">
        <f>VLOOKUP($D95,PORTE!$A$3:$Z$45,12,0)*$C95+VLOOKUP($E$2,PORTE!$A$3:$Z$45,12,0)*$E95</f>
        <v>280.38384999999994</v>
      </c>
      <c r="Q95" s="43">
        <f>VLOOKUP($D95,PORTE!$A$3:$Z$45,13,0)*$C95+VLOOKUP($E$2,PORTE!$A$3:$Z$45,13,0)*$E95</f>
        <v>289.36185</v>
      </c>
      <c r="R95" s="43">
        <f>VLOOKUP($D95,PORTE!$A$3:$Z$45,14,0)*$C95+VLOOKUP($E$2,PORTE!$A$3:$Z$45,14,0)*$E95</f>
        <v>300.62244999999996</v>
      </c>
    </row>
    <row r="96" spans="1:18" s="1" customFormat="1" ht="13.5" customHeight="1" x14ac:dyDescent="0.25">
      <c r="A96" s="2" t="s">
        <v>212</v>
      </c>
      <c r="B96" s="3" t="s">
        <v>213</v>
      </c>
      <c r="C96" s="24">
        <v>0.1</v>
      </c>
      <c r="D96" s="4" t="s">
        <v>5</v>
      </c>
      <c r="E96" s="5" t="s">
        <v>39</v>
      </c>
      <c r="F96" s="43">
        <f>VLOOKUP($D96,PORTE!$A$3:$Z$45,2,0)*$C96+VLOOKUP($E$2,PORTE!$A$3:$Z$45,2,0)*$E96</f>
        <v>38.370499999999993</v>
      </c>
      <c r="G96" s="43">
        <f>VLOOKUP($D96,PORTE!$A$3:$Z$45,3,0)*$C96+VLOOKUP($E$2,PORTE!$A$3:$Z$45,3,0)*$E96</f>
        <v>40.253999999999998</v>
      </c>
      <c r="H96" s="43">
        <f>VLOOKUP($D96,PORTE!$A$3:$Z$45,4,0)*$C96+VLOOKUP($E$2,PORTE!$A$3:$Z$45,4,0)*$E96</f>
        <v>42.492890000000003</v>
      </c>
      <c r="I96" s="43">
        <f>VLOOKUP($D96,PORTE!$A$3:$Z$45,5,0)*$C96+VLOOKUP($E$2,PORTE!$A$3:$Z$45,5,0)*$E96</f>
        <v>45.511189999999999</v>
      </c>
      <c r="J96" s="43">
        <f>VLOOKUP($D96,PORTE!$A$3:$Z$45,6,0)*$C96+VLOOKUP($E$2,PORTE!$A$3:$Z$45,6,0)*$E96</f>
        <v>48.102110000000003</v>
      </c>
      <c r="K96" s="43">
        <f>VLOOKUP($D96,PORTE!$A$3:$Z$45,7,0)*$C96+VLOOKUP($E$2,PORTE!$A$3:$Z$45,7,0)*$E96</f>
        <v>50.854050000000001</v>
      </c>
      <c r="L96" s="43">
        <f>VLOOKUP($D96,PORTE!$A$3:$Z$45,8,0)*$C96+VLOOKUP($E$2,PORTE!$A$3:$Z$45,8,0)*$E96</f>
        <v>54.211049999999993</v>
      </c>
      <c r="M96" s="43">
        <f>VLOOKUP($D96,PORTE!$A$3:$Z$45,9,0)*$C96+VLOOKUP($E$2,PORTE!$A$3:$Z$45,9,0)*$E96</f>
        <v>59.548579999999994</v>
      </c>
      <c r="N96" s="43">
        <f>VLOOKUP($D96,PORTE!$A$3:$Z$45,10,0)*$C96+VLOOKUP($E$2,PORTE!$A$3:$Z$45,10,0)*$E96</f>
        <v>64.987120000000004</v>
      </c>
      <c r="O96" s="43">
        <f>VLOOKUP($D96,PORTE!$A$3:$Z$45,11,0)*$C96+VLOOKUP($E$2,PORTE!$A$3:$Z$45,11,0)*$E96</f>
        <v>66.093230000000005</v>
      </c>
      <c r="P96" s="43">
        <f>VLOOKUP($D96,PORTE!$A$3:$Z$45,12,0)*$C96+VLOOKUP($E$2,PORTE!$A$3:$Z$45,12,0)*$E96</f>
        <v>68.859489999999994</v>
      </c>
      <c r="Q96" s="43">
        <f>VLOOKUP($D96,PORTE!$A$3:$Z$45,13,0)*$C96+VLOOKUP($E$2,PORTE!$A$3:$Z$45,13,0)*$E96</f>
        <v>71.181690000000003</v>
      </c>
      <c r="R96" s="43">
        <f>VLOOKUP($D96,PORTE!$A$3:$Z$45,14,0)*$C96+VLOOKUP($E$2,PORTE!$A$3:$Z$45,14,0)*$E96</f>
        <v>73.951629999999994</v>
      </c>
    </row>
    <row r="97" spans="1:18" s="1" customFormat="1" ht="13.5" customHeight="1" x14ac:dyDescent="0.25">
      <c r="A97" s="2" t="s">
        <v>214</v>
      </c>
      <c r="B97" s="3" t="s">
        <v>215</v>
      </c>
      <c r="C97" s="24">
        <v>0.1</v>
      </c>
      <c r="D97" s="4" t="s">
        <v>5</v>
      </c>
      <c r="E97" s="5" t="s">
        <v>33</v>
      </c>
      <c r="F97" s="43">
        <f>VLOOKUP($D97,PORTE!$A$3:$Z$45,2,0)*$C97+VLOOKUP($E$2,PORTE!$A$3:$Z$45,2,0)*$E97</f>
        <v>24.915500000000002</v>
      </c>
      <c r="G97" s="43">
        <f>VLOOKUP($D97,PORTE!$A$3:$Z$45,3,0)*$C97+VLOOKUP($E$2,PORTE!$A$3:$Z$45,3,0)*$E97</f>
        <v>26.214000000000002</v>
      </c>
      <c r="H97" s="43">
        <f>VLOOKUP($D97,PORTE!$A$3:$Z$45,4,0)*$C97+VLOOKUP($E$2,PORTE!$A$3:$Z$45,4,0)*$E97</f>
        <v>27.668990000000001</v>
      </c>
      <c r="I97" s="43">
        <f>VLOOKUP($D97,PORTE!$A$3:$Z$45,5,0)*$C97+VLOOKUP($E$2,PORTE!$A$3:$Z$45,5,0)*$E97</f>
        <v>29.63429</v>
      </c>
      <c r="J97" s="43">
        <f>VLOOKUP($D97,PORTE!$A$3:$Z$45,6,0)*$C97+VLOOKUP($E$2,PORTE!$A$3:$Z$45,6,0)*$E97</f>
        <v>31.336010000000002</v>
      </c>
      <c r="K97" s="43">
        <f>VLOOKUP($D97,PORTE!$A$3:$Z$45,7,0)*$C97+VLOOKUP($E$2,PORTE!$A$3:$Z$45,7,0)*$E97</f>
        <v>33.128549999999997</v>
      </c>
      <c r="L97" s="43">
        <f>VLOOKUP($D97,PORTE!$A$3:$Z$45,8,0)*$C97+VLOOKUP($E$2,PORTE!$A$3:$Z$45,8,0)*$E97</f>
        <v>35.315549999999995</v>
      </c>
      <c r="M97" s="43">
        <f>VLOOKUP($D97,PORTE!$A$3:$Z$45,9,0)*$C97+VLOOKUP($E$2,PORTE!$A$3:$Z$45,9,0)*$E97</f>
        <v>38.792779999999993</v>
      </c>
      <c r="N97" s="43">
        <f>VLOOKUP($D97,PORTE!$A$3:$Z$45,10,0)*$C97+VLOOKUP($E$2,PORTE!$A$3:$Z$45,10,0)*$E97</f>
        <v>42.335919999999994</v>
      </c>
      <c r="O97" s="43">
        <f>VLOOKUP($D97,PORTE!$A$3:$Z$45,11,0)*$C97+VLOOKUP($E$2,PORTE!$A$3:$Z$45,11,0)*$E97</f>
        <v>43.055930000000004</v>
      </c>
      <c r="P97" s="43">
        <f>VLOOKUP($D97,PORTE!$A$3:$Z$45,12,0)*$C97+VLOOKUP($E$2,PORTE!$A$3:$Z$45,12,0)*$E97</f>
        <v>44.909590000000001</v>
      </c>
      <c r="Q97" s="43">
        <f>VLOOKUP($D97,PORTE!$A$3:$Z$45,13,0)*$C97+VLOOKUP($E$2,PORTE!$A$3:$Z$45,13,0)*$E97</f>
        <v>46.529790000000006</v>
      </c>
      <c r="R97" s="43">
        <f>VLOOKUP($D97,PORTE!$A$3:$Z$45,14,0)*$C97+VLOOKUP($E$2,PORTE!$A$3:$Z$45,14,0)*$E97</f>
        <v>48.340330000000002</v>
      </c>
    </row>
    <row r="98" spans="1:18" s="1" customFormat="1" ht="13.5" customHeight="1" x14ac:dyDescent="0.25">
      <c r="A98" s="2">
        <v>40316599</v>
      </c>
      <c r="B98" s="3" t="s">
        <v>216</v>
      </c>
      <c r="C98" s="24">
        <v>0.1</v>
      </c>
      <c r="D98" s="4" t="s">
        <v>5</v>
      </c>
      <c r="E98" s="5">
        <v>9.5449999999999999</v>
      </c>
      <c r="F98" s="43">
        <f>VLOOKUP($D98,PORTE!$A$3:$Z$45,2,0)*$C98+VLOOKUP($E$2,PORTE!$A$3:$Z$45,2,0)*$E98</f>
        <v>110.5675</v>
      </c>
      <c r="G98" s="43">
        <f>VLOOKUP($D98,PORTE!$A$3:$Z$45,3,0)*$C98+VLOOKUP($E$2,PORTE!$A$3:$Z$45,3,0)*$E98</f>
        <v>115.58999999999999</v>
      </c>
      <c r="H98" s="43">
        <f>VLOOKUP($D98,PORTE!$A$3:$Z$45,4,0)*$C98+VLOOKUP($E$2,PORTE!$A$3:$Z$45,4,0)*$E98</f>
        <v>122.03514999999999</v>
      </c>
      <c r="I98" s="43">
        <f>VLOOKUP($D98,PORTE!$A$3:$Z$45,5,0)*$C98+VLOOKUP($E$2,PORTE!$A$3:$Z$45,5,0)*$E98</f>
        <v>130.70365000000001</v>
      </c>
      <c r="J98" s="43">
        <f>VLOOKUP($D98,PORTE!$A$3:$Z$45,6,0)*$C98+VLOOKUP($E$2,PORTE!$A$3:$Z$45,6,0)*$E98</f>
        <v>138.06585000000001</v>
      </c>
      <c r="K98" s="43">
        <f>VLOOKUP($D98,PORTE!$A$3:$Z$45,7,0)*$C98+VLOOKUP($E$2,PORTE!$A$3:$Z$45,7,0)*$E98</f>
        <v>145.96575000000001</v>
      </c>
      <c r="L98" s="43">
        <f>VLOOKUP($D98,PORTE!$A$3:$Z$45,8,0)*$C98+VLOOKUP($E$2,PORTE!$A$3:$Z$45,8,0)*$E98</f>
        <v>155.60075000000001</v>
      </c>
      <c r="M98" s="43">
        <f>VLOOKUP($D98,PORTE!$A$3:$Z$45,9,0)*$C98+VLOOKUP($E$2,PORTE!$A$3:$Z$45,9,0)*$E98</f>
        <v>170.9203</v>
      </c>
      <c r="N98" s="43">
        <f>VLOOKUP($D98,PORTE!$A$3:$Z$45,10,0)*$C98+VLOOKUP($E$2,PORTE!$A$3:$Z$45,10,0)*$E98</f>
        <v>186.5292</v>
      </c>
      <c r="O98" s="43">
        <f>VLOOKUP($D98,PORTE!$A$3:$Z$45,11,0)*$C98+VLOOKUP($E$2,PORTE!$A$3:$Z$45,11,0)*$E98</f>
        <v>189.70705000000001</v>
      </c>
      <c r="P98" s="43">
        <f>VLOOKUP($D98,PORTE!$A$3:$Z$45,12,0)*$C98+VLOOKUP($E$2,PORTE!$A$3:$Z$45,12,0)*$E98</f>
        <v>197.37015</v>
      </c>
      <c r="Q98" s="43">
        <f>VLOOKUP($D98,PORTE!$A$3:$Z$45,13,0)*$C98+VLOOKUP($E$2,PORTE!$A$3:$Z$45,13,0)*$E98</f>
        <v>203.45914999999999</v>
      </c>
      <c r="R98" s="43">
        <f>VLOOKUP($D98,PORTE!$A$3:$Z$45,14,0)*$C98+VLOOKUP($E$2,PORTE!$A$3:$Z$45,14,0)*$E98</f>
        <v>211.37705000000003</v>
      </c>
    </row>
    <row r="99" spans="1:18" s="1" customFormat="1" ht="13.5" customHeight="1" x14ac:dyDescent="0.25">
      <c r="A99" s="2">
        <v>40316602</v>
      </c>
      <c r="B99" s="3" t="s">
        <v>217</v>
      </c>
      <c r="C99" s="24">
        <v>0.1</v>
      </c>
      <c r="D99" s="4" t="s">
        <v>5</v>
      </c>
      <c r="E99" s="5">
        <v>9.5449999999999999</v>
      </c>
      <c r="F99" s="43">
        <f>VLOOKUP($D99,PORTE!$A$3:$Z$45,2,0)*$C99+VLOOKUP($E$2,PORTE!$A$3:$Z$45,2,0)*$E99</f>
        <v>110.5675</v>
      </c>
      <c r="G99" s="43">
        <f>VLOOKUP($D99,PORTE!$A$3:$Z$45,3,0)*$C99+VLOOKUP($E$2,PORTE!$A$3:$Z$45,3,0)*$E99</f>
        <v>115.58999999999999</v>
      </c>
      <c r="H99" s="43">
        <f>VLOOKUP($D99,PORTE!$A$3:$Z$45,4,0)*$C99+VLOOKUP($E$2,PORTE!$A$3:$Z$45,4,0)*$E99</f>
        <v>122.03514999999999</v>
      </c>
      <c r="I99" s="43">
        <f>VLOOKUP($D99,PORTE!$A$3:$Z$45,5,0)*$C99+VLOOKUP($E$2,PORTE!$A$3:$Z$45,5,0)*$E99</f>
        <v>130.70365000000001</v>
      </c>
      <c r="J99" s="43">
        <f>VLOOKUP($D99,PORTE!$A$3:$Z$45,6,0)*$C99+VLOOKUP($E$2,PORTE!$A$3:$Z$45,6,0)*$E99</f>
        <v>138.06585000000001</v>
      </c>
      <c r="K99" s="43">
        <f>VLOOKUP($D99,PORTE!$A$3:$Z$45,7,0)*$C99+VLOOKUP($E$2,PORTE!$A$3:$Z$45,7,0)*$E99</f>
        <v>145.96575000000001</v>
      </c>
      <c r="L99" s="43">
        <f>VLOOKUP($D99,PORTE!$A$3:$Z$45,8,0)*$C99+VLOOKUP($E$2,PORTE!$A$3:$Z$45,8,0)*$E99</f>
        <v>155.60075000000001</v>
      </c>
      <c r="M99" s="43">
        <f>VLOOKUP($D99,PORTE!$A$3:$Z$45,9,0)*$C99+VLOOKUP($E$2,PORTE!$A$3:$Z$45,9,0)*$E99</f>
        <v>170.9203</v>
      </c>
      <c r="N99" s="43">
        <f>VLOOKUP($D99,PORTE!$A$3:$Z$45,10,0)*$C99+VLOOKUP($E$2,PORTE!$A$3:$Z$45,10,0)*$E99</f>
        <v>186.5292</v>
      </c>
      <c r="O99" s="43">
        <f>VLOOKUP($D99,PORTE!$A$3:$Z$45,11,0)*$C99+VLOOKUP($E$2,PORTE!$A$3:$Z$45,11,0)*$E99</f>
        <v>189.70705000000001</v>
      </c>
      <c r="P99" s="43">
        <f>VLOOKUP($D99,PORTE!$A$3:$Z$45,12,0)*$C99+VLOOKUP($E$2,PORTE!$A$3:$Z$45,12,0)*$E99</f>
        <v>197.37015</v>
      </c>
      <c r="Q99" s="43">
        <f>VLOOKUP($D99,PORTE!$A$3:$Z$45,13,0)*$C99+VLOOKUP($E$2,PORTE!$A$3:$Z$45,13,0)*$E99</f>
        <v>203.45914999999999</v>
      </c>
      <c r="R99" s="43">
        <f>VLOOKUP($D99,PORTE!$A$3:$Z$45,14,0)*$C99+VLOOKUP($E$2,PORTE!$A$3:$Z$45,14,0)*$E99</f>
        <v>211.37705000000003</v>
      </c>
    </row>
    <row r="100" spans="1:18" s="1" customFormat="1" ht="13.5" customHeight="1" x14ac:dyDescent="0.25">
      <c r="A100" s="2" t="s">
        <v>218</v>
      </c>
      <c r="B100" s="3" t="s">
        <v>219</v>
      </c>
      <c r="C100" s="24">
        <v>0.1</v>
      </c>
      <c r="D100" s="4" t="s">
        <v>5</v>
      </c>
      <c r="E100" s="5" t="s">
        <v>19</v>
      </c>
      <c r="F100" s="43">
        <f>VLOOKUP($D100,PORTE!$A$3:$Z$45,2,0)*$C100+VLOOKUP($E$2,PORTE!$A$3:$Z$45,2,0)*$E100</f>
        <v>27.595000000000002</v>
      </c>
      <c r="G100" s="43">
        <f>VLOOKUP($D100,PORTE!$A$3:$Z$45,3,0)*$C100+VLOOKUP($E$2,PORTE!$A$3:$Z$45,3,0)*$E100</f>
        <v>29.01</v>
      </c>
      <c r="H100" s="43">
        <f>VLOOKUP($D100,PORTE!$A$3:$Z$45,4,0)*$C100+VLOOKUP($E$2,PORTE!$A$3:$Z$45,4,0)*$E100</f>
        <v>30.621100000000002</v>
      </c>
      <c r="I100" s="43">
        <f>VLOOKUP($D100,PORTE!$A$3:$Z$45,5,0)*$C100+VLOOKUP($E$2,PORTE!$A$3:$Z$45,5,0)*$E100</f>
        <v>32.796100000000003</v>
      </c>
      <c r="J100" s="43">
        <f>VLOOKUP($D100,PORTE!$A$3:$Z$45,6,0)*$C100+VLOOKUP($E$2,PORTE!$A$3:$Z$45,6,0)*$E100</f>
        <v>34.674900000000001</v>
      </c>
      <c r="K100" s="43">
        <f>VLOOKUP($D100,PORTE!$A$3:$Z$45,7,0)*$C100+VLOOKUP($E$2,PORTE!$A$3:$Z$45,7,0)*$E100</f>
        <v>36.658500000000004</v>
      </c>
      <c r="L100" s="43">
        <f>VLOOKUP($D100,PORTE!$A$3:$Z$45,8,0)*$C100+VLOOKUP($E$2,PORTE!$A$3:$Z$45,8,0)*$E100</f>
        <v>39.078499999999998</v>
      </c>
      <c r="M100" s="43">
        <f>VLOOKUP($D100,PORTE!$A$3:$Z$45,9,0)*$C100+VLOOKUP($E$2,PORTE!$A$3:$Z$45,9,0)*$E100</f>
        <v>42.926199999999994</v>
      </c>
      <c r="N100" s="43">
        <f>VLOOKUP($D100,PORTE!$A$3:$Z$45,10,0)*$C100+VLOOKUP($E$2,PORTE!$A$3:$Z$45,10,0)*$E100</f>
        <v>46.846800000000002</v>
      </c>
      <c r="O100" s="43">
        <f>VLOOKUP($D100,PORTE!$A$3:$Z$45,11,0)*$C100+VLOOKUP($E$2,PORTE!$A$3:$Z$45,11,0)*$E100</f>
        <v>47.643700000000003</v>
      </c>
      <c r="P100" s="43">
        <f>VLOOKUP($D100,PORTE!$A$3:$Z$45,12,0)*$C100+VLOOKUP($E$2,PORTE!$A$3:$Z$45,12,0)*$E100</f>
        <v>49.679099999999998</v>
      </c>
      <c r="Q100" s="43">
        <f>VLOOKUP($D100,PORTE!$A$3:$Z$45,13,0)*$C100+VLOOKUP($E$2,PORTE!$A$3:$Z$45,13,0)*$E100</f>
        <v>51.439099999999996</v>
      </c>
      <c r="R100" s="43">
        <f>VLOOKUP($D100,PORTE!$A$3:$Z$45,14,0)*$C100+VLOOKUP($E$2,PORTE!$A$3:$Z$45,14,0)*$E100</f>
        <v>53.4407</v>
      </c>
    </row>
    <row r="101" spans="1:18" s="1" customFormat="1" ht="13.5" customHeight="1" x14ac:dyDescent="0.25">
      <c r="A101" s="2" t="s">
        <v>220</v>
      </c>
      <c r="B101" s="3" t="s">
        <v>221</v>
      </c>
      <c r="C101" s="24">
        <v>0.25</v>
      </c>
      <c r="D101" s="4" t="s">
        <v>5</v>
      </c>
      <c r="E101" s="5" t="s">
        <v>222</v>
      </c>
      <c r="F101" s="43">
        <f>VLOOKUP($D101,PORTE!$A$3:$Z$45,2,0)*$C101+VLOOKUP($E$2,PORTE!$A$3:$Z$45,2,0)*$E101</f>
        <v>125.06150000000001</v>
      </c>
      <c r="G101" s="43">
        <f>VLOOKUP($D101,PORTE!$A$3:$Z$45,3,0)*$C101+VLOOKUP($E$2,PORTE!$A$3:$Z$45,3,0)*$E101</f>
        <v>131.03700000000001</v>
      </c>
      <c r="H101" s="43">
        <f>VLOOKUP($D101,PORTE!$A$3:$Z$45,4,0)*$C101+VLOOKUP($E$2,PORTE!$A$3:$Z$45,4,0)*$E101</f>
        <v>138.33167</v>
      </c>
      <c r="I101" s="43">
        <f>VLOOKUP($D101,PORTE!$A$3:$Z$45,5,0)*$C101+VLOOKUP($E$2,PORTE!$A$3:$Z$45,5,0)*$E101</f>
        <v>148.15756999999999</v>
      </c>
      <c r="J101" s="43">
        <f>VLOOKUP($D101,PORTE!$A$3:$Z$45,6,0)*$C101+VLOOKUP($E$2,PORTE!$A$3:$Z$45,6,0)*$E101</f>
        <v>156.56033000000002</v>
      </c>
      <c r="K101" s="43">
        <f>VLOOKUP($D101,PORTE!$A$3:$Z$45,7,0)*$C101+VLOOKUP($E$2,PORTE!$A$3:$Z$45,7,0)*$E101</f>
        <v>165.51765000000003</v>
      </c>
      <c r="L101" s="43">
        <f>VLOOKUP($D101,PORTE!$A$3:$Z$45,8,0)*$C101+VLOOKUP($E$2,PORTE!$A$3:$Z$45,8,0)*$E101</f>
        <v>176.44364999999999</v>
      </c>
      <c r="M101" s="43">
        <f>VLOOKUP($D101,PORTE!$A$3:$Z$45,9,0)*$C101+VLOOKUP($E$2,PORTE!$A$3:$Z$45,9,0)*$E101</f>
        <v>193.81573999999998</v>
      </c>
      <c r="N101" s="43">
        <f>VLOOKUP($D101,PORTE!$A$3:$Z$45,10,0)*$C101+VLOOKUP($E$2,PORTE!$A$3:$Z$45,10,0)*$E101</f>
        <v>211.51635999999999</v>
      </c>
      <c r="O101" s="43">
        <f>VLOOKUP($D101,PORTE!$A$3:$Z$45,11,0)*$C101+VLOOKUP($E$2,PORTE!$A$3:$Z$45,11,0)*$E101</f>
        <v>215.11769000000001</v>
      </c>
      <c r="P101" s="43">
        <f>VLOOKUP($D101,PORTE!$A$3:$Z$45,12,0)*$C101+VLOOKUP($E$2,PORTE!$A$3:$Z$45,12,0)*$E101</f>
        <v>224.00946999999999</v>
      </c>
      <c r="Q101" s="43">
        <f>VLOOKUP($D101,PORTE!$A$3:$Z$45,13,0)*$C101+VLOOKUP($E$2,PORTE!$A$3:$Z$45,13,0)*$E101</f>
        <v>231.33507000000003</v>
      </c>
      <c r="R101" s="43">
        <f>VLOOKUP($D101,PORTE!$A$3:$Z$45,14,0)*$C101+VLOOKUP($E$2,PORTE!$A$3:$Z$45,14,0)*$E101</f>
        <v>240.33739000000003</v>
      </c>
    </row>
    <row r="102" spans="1:18" s="1" customFormat="1" ht="13.5" customHeight="1" x14ac:dyDescent="0.25">
      <c r="A102" s="2" t="s">
        <v>223</v>
      </c>
      <c r="B102" s="3" t="s">
        <v>224</v>
      </c>
      <c r="C102" s="27">
        <v>1</v>
      </c>
      <c r="D102" s="2" t="s">
        <v>84</v>
      </c>
      <c r="E102" s="5" t="s">
        <v>225</v>
      </c>
      <c r="F102" s="43">
        <f>VLOOKUP($D102,PORTE!$A$3:$Z$45,2,0)*$C102+VLOOKUP($E$2,PORTE!$A$3:$Z$45,2,0)*$E102</f>
        <v>523.36</v>
      </c>
      <c r="G102" s="43">
        <f>VLOOKUP($D102,PORTE!$A$3:$Z$45,3,0)*$C102+VLOOKUP($E$2,PORTE!$A$3:$Z$45,3,0)*$E102</f>
        <v>589.18000000000006</v>
      </c>
      <c r="H102" s="43">
        <f>VLOOKUP($D102,PORTE!$A$3:$Z$45,4,0)*$C102+VLOOKUP($E$2,PORTE!$A$3:$Z$45,4,0)*$E102</f>
        <v>622.54880000000003</v>
      </c>
      <c r="I102" s="43">
        <f>VLOOKUP($D102,PORTE!$A$3:$Z$45,5,0)*$C102+VLOOKUP($E$2,PORTE!$A$3:$Z$45,5,0)*$E102</f>
        <v>666.70479999999998</v>
      </c>
      <c r="J102" s="43">
        <f>VLOOKUP($D102,PORTE!$A$3:$Z$45,6,0)*$C102+VLOOKUP($E$2,PORTE!$A$3:$Z$45,6,0)*$E102</f>
        <v>703.99119999999994</v>
      </c>
      <c r="K102" s="43">
        <f>VLOOKUP($D102,PORTE!$A$3:$Z$45,7,0)*$C102+VLOOKUP($E$2,PORTE!$A$3:$Z$45,7,0)*$E102</f>
        <v>744.19600000000003</v>
      </c>
      <c r="L102" s="43">
        <f>VLOOKUP($D102,PORTE!$A$3:$Z$45,8,0)*$C102+VLOOKUP($E$2,PORTE!$A$3:$Z$45,8,0)*$E102</f>
        <v>793.29600000000005</v>
      </c>
      <c r="M102" s="43">
        <f>VLOOKUP($D102,PORTE!$A$3:$Z$45,9,0)*$C102+VLOOKUP($E$2,PORTE!$A$3:$Z$45,9,0)*$E102</f>
        <v>871.53359999999998</v>
      </c>
      <c r="N102" s="43">
        <f>VLOOKUP($D102,PORTE!$A$3:$Z$45,10,0)*$C102+VLOOKUP($E$2,PORTE!$A$3:$Z$45,10,0)*$E102</f>
        <v>951.18039999999996</v>
      </c>
      <c r="O102" s="43">
        <f>VLOOKUP($D102,PORTE!$A$3:$Z$45,11,0)*$C102+VLOOKUP($E$2,PORTE!$A$3:$Z$45,11,0)*$E102</f>
        <v>967.16160000000002</v>
      </c>
      <c r="P102" s="43">
        <f>VLOOKUP($D102,PORTE!$A$3:$Z$45,12,0)*$C102+VLOOKUP($E$2,PORTE!$A$3:$Z$45,12,0)*$E102</f>
        <v>1139.9308000000001</v>
      </c>
      <c r="Q102" s="43">
        <f>VLOOKUP($D102,PORTE!$A$3:$Z$45,13,0)*$C102+VLOOKUP($E$2,PORTE!$A$3:$Z$45,13,0)*$E102</f>
        <v>1449.9748</v>
      </c>
      <c r="R102" s="43">
        <f>VLOOKUP($D102,PORTE!$A$3:$Z$45,14,0)*$C102+VLOOKUP($E$2,PORTE!$A$3:$Z$45,14,0)*$E102</f>
        <v>1817.1196</v>
      </c>
    </row>
    <row r="103" spans="1:18" s="1" customFormat="1" ht="13.5" customHeight="1" x14ac:dyDescent="0.25">
      <c r="A103" s="2" t="s">
        <v>226</v>
      </c>
      <c r="B103" s="3" t="s">
        <v>227</v>
      </c>
      <c r="C103" s="24">
        <v>0.04</v>
      </c>
      <c r="D103" s="4" t="s">
        <v>5</v>
      </c>
      <c r="E103" s="5" t="s">
        <v>228</v>
      </c>
      <c r="F103" s="43">
        <f>VLOOKUP($D103,PORTE!$A$3:$Z$45,2,0)*$C103+VLOOKUP($E$2,PORTE!$A$3:$Z$45,2,0)*$E103</f>
        <v>5.1844999999999999</v>
      </c>
      <c r="G103" s="43">
        <f>VLOOKUP($D103,PORTE!$A$3:$Z$45,3,0)*$C103+VLOOKUP($E$2,PORTE!$A$3:$Z$45,3,0)*$E103</f>
        <v>5.4959999999999996</v>
      </c>
      <c r="H103" s="43">
        <f>VLOOKUP($D103,PORTE!$A$3:$Z$45,4,0)*$C103+VLOOKUP($E$2,PORTE!$A$3:$Z$45,4,0)*$E103</f>
        <v>5.79941</v>
      </c>
      <c r="I103" s="43">
        <f>VLOOKUP($D103,PORTE!$A$3:$Z$45,5,0)*$C103+VLOOKUP($E$2,PORTE!$A$3:$Z$45,5,0)*$E103</f>
        <v>6.2113099999999992</v>
      </c>
      <c r="J103" s="43">
        <f>VLOOKUP($D103,PORTE!$A$3:$Z$45,6,0)*$C103+VLOOKUP($E$2,PORTE!$A$3:$Z$45,6,0)*$E103</f>
        <v>6.57599</v>
      </c>
      <c r="K103" s="43">
        <f>VLOOKUP($D103,PORTE!$A$3:$Z$45,7,0)*$C103+VLOOKUP($E$2,PORTE!$A$3:$Z$45,7,0)*$E103</f>
        <v>6.9520499999999998</v>
      </c>
      <c r="L103" s="43">
        <f>VLOOKUP($D103,PORTE!$A$3:$Z$45,8,0)*$C103+VLOOKUP($E$2,PORTE!$A$3:$Z$45,8,0)*$E103</f>
        <v>7.4110499999999995</v>
      </c>
      <c r="M103" s="43">
        <f>VLOOKUP($D103,PORTE!$A$3:$Z$45,9,0)*$C103+VLOOKUP($E$2,PORTE!$A$3:$Z$45,9,0)*$E103</f>
        <v>8.1408199999999979</v>
      </c>
      <c r="N103" s="43">
        <f>VLOOKUP($D103,PORTE!$A$3:$Z$45,10,0)*$C103+VLOOKUP($E$2,PORTE!$A$3:$Z$45,10,0)*$E103</f>
        <v>8.8844799999999999</v>
      </c>
      <c r="O103" s="43">
        <f>VLOOKUP($D103,PORTE!$A$3:$Z$45,11,0)*$C103+VLOOKUP($E$2,PORTE!$A$3:$Z$45,11,0)*$E103</f>
        <v>9.0352700000000006</v>
      </c>
      <c r="P103" s="43">
        <f>VLOOKUP($D103,PORTE!$A$3:$Z$45,12,0)*$C103+VLOOKUP($E$2,PORTE!$A$3:$Z$45,12,0)*$E103</f>
        <v>9.4524099999999986</v>
      </c>
      <c r="Q103" s="43">
        <f>VLOOKUP($D103,PORTE!$A$3:$Z$45,13,0)*$C103+VLOOKUP($E$2,PORTE!$A$3:$Z$45,13,0)*$E103</f>
        <v>9.8510099999999987</v>
      </c>
      <c r="R103" s="43">
        <f>VLOOKUP($D103,PORTE!$A$3:$Z$45,14,0)*$C103+VLOOKUP($E$2,PORTE!$A$3:$Z$45,14,0)*$E103</f>
        <v>10.23427</v>
      </c>
    </row>
    <row r="104" spans="1:18" s="1" customFormat="1" ht="13.5" customHeight="1" x14ac:dyDescent="0.25">
      <c r="A104" s="2" t="s">
        <v>229</v>
      </c>
      <c r="B104" s="3" t="s">
        <v>230</v>
      </c>
      <c r="C104" s="27">
        <v>1</v>
      </c>
      <c r="D104" s="2" t="s">
        <v>231</v>
      </c>
      <c r="E104" s="5" t="s">
        <v>232</v>
      </c>
      <c r="F104" s="43">
        <f>VLOOKUP($D104,PORTE!$A$3:$Z$45,2,0)*$C104+VLOOKUP($E$2,PORTE!$A$3:$Z$45,2,0)*$E104</f>
        <v>223.18</v>
      </c>
      <c r="G104" s="43">
        <f>VLOOKUP($D104,PORTE!$A$3:$Z$45,3,0)*$C104+VLOOKUP($E$2,PORTE!$A$3:$Z$45,3,0)*$E104</f>
        <v>239.34</v>
      </c>
      <c r="H104" s="43">
        <f>VLOOKUP($D104,PORTE!$A$3:$Z$45,4,0)*$C104+VLOOKUP($E$2,PORTE!$A$3:$Z$45,4,0)*$E104</f>
        <v>252.4444</v>
      </c>
      <c r="I104" s="43">
        <f>VLOOKUP($D104,PORTE!$A$3:$Z$45,5,0)*$C104+VLOOKUP($E$2,PORTE!$A$3:$Z$45,5,0)*$E104</f>
        <v>270.36239999999998</v>
      </c>
      <c r="J104" s="43">
        <f>VLOOKUP($D104,PORTE!$A$3:$Z$45,6,0)*$C104+VLOOKUP($E$2,PORTE!$A$3:$Z$45,6,0)*$E104</f>
        <v>286.7756</v>
      </c>
      <c r="K104" s="43">
        <f>VLOOKUP($D104,PORTE!$A$3:$Z$45,7,0)*$C104+VLOOKUP($E$2,PORTE!$A$3:$Z$45,7,0)*$E104</f>
        <v>303.178</v>
      </c>
      <c r="L104" s="43">
        <f>VLOOKUP($D104,PORTE!$A$3:$Z$45,8,0)*$C104+VLOOKUP($E$2,PORTE!$A$3:$Z$45,8,0)*$E104</f>
        <v>323.18799999999999</v>
      </c>
      <c r="M104" s="43">
        <f>VLOOKUP($D104,PORTE!$A$3:$Z$45,9,0)*$C104+VLOOKUP($E$2,PORTE!$A$3:$Z$45,9,0)*$E104</f>
        <v>355.02679999999998</v>
      </c>
      <c r="N104" s="43">
        <f>VLOOKUP($D104,PORTE!$A$3:$Z$45,10,0)*$C104+VLOOKUP($E$2,PORTE!$A$3:$Z$45,10,0)*$E104</f>
        <v>387.45519999999999</v>
      </c>
      <c r="O104" s="43">
        <f>VLOOKUP($D104,PORTE!$A$3:$Z$45,11,0)*$C104+VLOOKUP($E$2,PORTE!$A$3:$Z$45,11,0)*$E104</f>
        <v>394.02080000000007</v>
      </c>
      <c r="P104" s="43">
        <f>VLOOKUP($D104,PORTE!$A$3:$Z$45,12,0)*$C104+VLOOKUP($E$2,PORTE!$A$3:$Z$45,12,0)*$E104</f>
        <v>414.07039999999995</v>
      </c>
      <c r="Q104" s="43">
        <f>VLOOKUP($D104,PORTE!$A$3:$Z$45,13,0)*$C104+VLOOKUP($E$2,PORTE!$A$3:$Z$45,13,0)*$E104</f>
        <v>447.14240000000001</v>
      </c>
      <c r="R104" s="43">
        <f>VLOOKUP($D104,PORTE!$A$3:$Z$45,14,0)*$C104+VLOOKUP($E$2,PORTE!$A$3:$Z$45,14,0)*$E104</f>
        <v>475.56480000000005</v>
      </c>
    </row>
    <row r="105" spans="1:18" s="1" customFormat="1" ht="13.5" customHeight="1" x14ac:dyDescent="0.25">
      <c r="A105" s="2" t="s">
        <v>233</v>
      </c>
      <c r="B105" s="3" t="s">
        <v>234</v>
      </c>
      <c r="C105" s="27">
        <v>1</v>
      </c>
      <c r="D105" s="2" t="s">
        <v>235</v>
      </c>
      <c r="E105" s="5" t="s">
        <v>236</v>
      </c>
      <c r="F105" s="43">
        <f>VLOOKUP($D105,PORTE!$A$3:$Z$45,2,0)*$C105+VLOOKUP($E$2,PORTE!$A$3:$Z$45,2,0)*$E105</f>
        <v>65.475999999999999</v>
      </c>
      <c r="G105" s="43">
        <f>VLOOKUP($D105,PORTE!$A$3:$Z$45,3,0)*$C105+VLOOKUP($E$2,PORTE!$A$3:$Z$45,3,0)*$E105</f>
        <v>191.88800000000001</v>
      </c>
      <c r="H105" s="43">
        <f>VLOOKUP($D105,PORTE!$A$3:$Z$45,4,0)*$C105+VLOOKUP($E$2,PORTE!$A$3:$Z$45,4,0)*$E105</f>
        <v>203.12008</v>
      </c>
      <c r="I105" s="43">
        <f>VLOOKUP($D105,PORTE!$A$3:$Z$45,5,0)*$C105+VLOOKUP($E$2,PORTE!$A$3:$Z$45,5,0)*$E105</f>
        <v>217.50167999999999</v>
      </c>
      <c r="J105" s="43">
        <f>VLOOKUP($D105,PORTE!$A$3:$Z$45,6,0)*$C105+VLOOKUP($E$2,PORTE!$A$3:$Z$45,6,0)*$E105</f>
        <v>229.64792</v>
      </c>
      <c r="K105" s="43">
        <f>VLOOKUP($D105,PORTE!$A$3:$Z$45,7,0)*$C105+VLOOKUP($E$2,PORTE!$A$3:$Z$45,7,0)*$E105</f>
        <v>242.73360000000002</v>
      </c>
      <c r="L105" s="43">
        <f>VLOOKUP($D105,PORTE!$A$3:$Z$45,8,0)*$C105+VLOOKUP($E$2,PORTE!$A$3:$Z$45,8,0)*$E105</f>
        <v>258.73759999999999</v>
      </c>
      <c r="M105" s="43">
        <f>VLOOKUP($D105,PORTE!$A$3:$Z$45,9,0)*$C105+VLOOKUP($E$2,PORTE!$A$3:$Z$45,9,0)*$E105</f>
        <v>284.30775999999997</v>
      </c>
      <c r="N105" s="43">
        <f>VLOOKUP($D105,PORTE!$A$3:$Z$45,10,0)*$C105+VLOOKUP($E$2,PORTE!$A$3:$Z$45,10,0)*$E105</f>
        <v>310.31263999999999</v>
      </c>
      <c r="O105" s="43">
        <f>VLOOKUP($D105,PORTE!$A$3:$Z$45,11,0)*$C105+VLOOKUP($E$2,PORTE!$A$3:$Z$45,11,0)*$E105</f>
        <v>315.43455999999998</v>
      </c>
      <c r="P105" s="43">
        <f>VLOOKUP($D105,PORTE!$A$3:$Z$45,12,0)*$C105+VLOOKUP($E$2,PORTE!$A$3:$Z$45,12,0)*$E105</f>
        <v>409.12727999999998</v>
      </c>
      <c r="Q105" s="43">
        <f>VLOOKUP($D105,PORTE!$A$3:$Z$45,13,0)*$C105+VLOOKUP($E$2,PORTE!$A$3:$Z$45,13,0)*$E105</f>
        <v>588.15167999999994</v>
      </c>
      <c r="R105" s="43">
        <f>VLOOKUP($D105,PORTE!$A$3:$Z$45,14,0)*$C105+VLOOKUP($E$2,PORTE!$A$3:$Z$45,14,0)*$E105</f>
        <v>810.21735999999999</v>
      </c>
    </row>
    <row r="106" spans="1:18" s="1" customFormat="1" ht="13.5" customHeight="1" x14ac:dyDescent="0.25">
      <c r="A106" s="2" t="s">
        <v>237</v>
      </c>
      <c r="B106" s="3" t="s">
        <v>238</v>
      </c>
      <c r="C106" s="27">
        <v>1</v>
      </c>
      <c r="D106" s="2" t="s">
        <v>84</v>
      </c>
      <c r="E106" s="5" t="s">
        <v>239</v>
      </c>
      <c r="F106" s="43">
        <f>VLOOKUP($D106,PORTE!$A$3:$Z$45,2,0)*$C106+VLOOKUP($E$2,PORTE!$A$3:$Z$45,2,0)*$E106</f>
        <v>388.12</v>
      </c>
      <c r="G106" s="43">
        <f>VLOOKUP($D106,PORTE!$A$3:$Z$45,3,0)*$C106+VLOOKUP($E$2,PORTE!$A$3:$Z$45,3,0)*$E106</f>
        <v>448.06</v>
      </c>
      <c r="H106" s="43">
        <f>VLOOKUP($D106,PORTE!$A$3:$Z$45,4,0)*$C106+VLOOKUP($E$2,PORTE!$A$3:$Z$45,4,0)*$E106</f>
        <v>473.5496</v>
      </c>
      <c r="I106" s="43">
        <f>VLOOKUP($D106,PORTE!$A$3:$Z$45,5,0)*$C106+VLOOKUP($E$2,PORTE!$A$3:$Z$45,5,0)*$E106</f>
        <v>507.12159999999994</v>
      </c>
      <c r="J106" s="43">
        <f>VLOOKUP($D106,PORTE!$A$3:$Z$45,6,0)*$C106+VLOOKUP($E$2,PORTE!$A$3:$Z$45,6,0)*$E106</f>
        <v>535.47039999999993</v>
      </c>
      <c r="K106" s="43">
        <f>VLOOKUP($D106,PORTE!$A$3:$Z$45,7,0)*$C106+VLOOKUP($E$2,PORTE!$A$3:$Z$45,7,0)*$E106</f>
        <v>566.03199999999993</v>
      </c>
      <c r="L106" s="43">
        <f>VLOOKUP($D106,PORTE!$A$3:$Z$45,8,0)*$C106+VLOOKUP($E$2,PORTE!$A$3:$Z$45,8,0)*$E106</f>
        <v>603.37199999999996</v>
      </c>
      <c r="M106" s="43">
        <f>VLOOKUP($D106,PORTE!$A$3:$Z$45,9,0)*$C106+VLOOKUP($E$2,PORTE!$A$3:$Z$45,9,0)*$E106</f>
        <v>662.91120000000001</v>
      </c>
      <c r="N106" s="43">
        <f>VLOOKUP($D106,PORTE!$A$3:$Z$45,10,0)*$C106+VLOOKUP($E$2,PORTE!$A$3:$Z$45,10,0)*$E106</f>
        <v>723.50679999999988</v>
      </c>
      <c r="O106" s="43">
        <f>VLOOKUP($D106,PORTE!$A$3:$Z$45,11,0)*$C106+VLOOKUP($E$2,PORTE!$A$3:$Z$45,11,0)*$E106</f>
        <v>735.60720000000003</v>
      </c>
      <c r="P106" s="43">
        <f>VLOOKUP($D106,PORTE!$A$3:$Z$45,12,0)*$C106+VLOOKUP($E$2,PORTE!$A$3:$Z$45,12,0)*$E106</f>
        <v>899.20360000000005</v>
      </c>
      <c r="Q106" s="43">
        <f>VLOOKUP($D106,PORTE!$A$3:$Z$45,13,0)*$C106+VLOOKUP($E$2,PORTE!$A$3:$Z$45,13,0)*$E106</f>
        <v>1202.1916000000001</v>
      </c>
      <c r="R106" s="43">
        <f>VLOOKUP($D106,PORTE!$A$3:$Z$45,14,0)*$C106+VLOOKUP($E$2,PORTE!$A$3:$Z$45,14,0)*$E106</f>
        <v>1559.6932000000002</v>
      </c>
    </row>
    <row r="107" spans="1:18" s="1" customFormat="1" ht="13.5" customHeight="1" x14ac:dyDescent="0.25">
      <c r="A107" s="2" t="s">
        <v>240</v>
      </c>
      <c r="B107" s="3" t="s">
        <v>241</v>
      </c>
      <c r="C107" s="27">
        <v>1</v>
      </c>
      <c r="D107" s="2" t="s">
        <v>231</v>
      </c>
      <c r="E107" s="5" t="s">
        <v>242</v>
      </c>
      <c r="F107" s="43">
        <f>VLOOKUP($D107,PORTE!$A$3:$Z$45,2,0)*$C107+VLOOKUP($E$2,PORTE!$A$3:$Z$45,2,0)*$E107</f>
        <v>79.751999999999995</v>
      </c>
      <c r="G107" s="43">
        <f>VLOOKUP($D107,PORTE!$A$3:$Z$45,3,0)*$C107+VLOOKUP($E$2,PORTE!$A$3:$Z$45,3,0)*$E107</f>
        <v>89.676000000000002</v>
      </c>
      <c r="H107" s="43">
        <f>VLOOKUP($D107,PORTE!$A$3:$Z$45,4,0)*$C107+VLOOKUP($E$2,PORTE!$A$3:$Z$45,4,0)*$E107</f>
        <v>94.424160000000001</v>
      </c>
      <c r="I107" s="43">
        <f>VLOOKUP($D107,PORTE!$A$3:$Z$45,5,0)*$C107+VLOOKUP($E$2,PORTE!$A$3:$Z$45,5,0)*$E107</f>
        <v>101.11735999999999</v>
      </c>
      <c r="J107" s="43">
        <f>VLOOKUP($D107,PORTE!$A$3:$Z$45,6,0)*$C107+VLOOKUP($E$2,PORTE!$A$3:$Z$45,6,0)*$E107</f>
        <v>108.05184</v>
      </c>
      <c r="K107" s="43">
        <f>VLOOKUP($D107,PORTE!$A$3:$Z$45,7,0)*$C107+VLOOKUP($E$2,PORTE!$A$3:$Z$45,7,0)*$E107</f>
        <v>114.2272</v>
      </c>
      <c r="L107" s="43">
        <f>VLOOKUP($D107,PORTE!$A$3:$Z$45,8,0)*$C107+VLOOKUP($E$2,PORTE!$A$3:$Z$45,8,0)*$E107</f>
        <v>121.76519999999999</v>
      </c>
      <c r="M107" s="43">
        <f>VLOOKUP($D107,PORTE!$A$3:$Z$45,9,0)*$C107+VLOOKUP($E$2,PORTE!$A$3:$Z$45,9,0)*$E107</f>
        <v>133.77351999999999</v>
      </c>
      <c r="N107" s="43">
        <f>VLOOKUP($D107,PORTE!$A$3:$Z$45,10,0)*$C107+VLOOKUP($E$2,PORTE!$A$3:$Z$45,10,0)*$E107</f>
        <v>145.99727999999999</v>
      </c>
      <c r="O107" s="43">
        <f>VLOOKUP($D107,PORTE!$A$3:$Z$45,11,0)*$C107+VLOOKUP($E$2,PORTE!$A$3:$Z$45,11,0)*$E107</f>
        <v>148.44712000000001</v>
      </c>
      <c r="P107" s="43">
        <f>VLOOKUP($D107,PORTE!$A$3:$Z$45,12,0)*$C107+VLOOKUP($E$2,PORTE!$A$3:$Z$45,12,0)*$E107</f>
        <v>158.76855999999998</v>
      </c>
      <c r="Q107" s="43">
        <f>VLOOKUP($D107,PORTE!$A$3:$Z$45,13,0)*$C107+VLOOKUP($E$2,PORTE!$A$3:$Z$45,13,0)*$E107</f>
        <v>184.35735999999997</v>
      </c>
      <c r="R107" s="43">
        <f>VLOOKUP($D107,PORTE!$A$3:$Z$45,14,0)*$C107+VLOOKUP($E$2,PORTE!$A$3:$Z$45,14,0)*$E107</f>
        <v>202.55272000000002</v>
      </c>
    </row>
    <row r="108" spans="1:18" s="1" customFormat="1" ht="13.5" customHeight="1" x14ac:dyDescent="0.25">
      <c r="A108" s="2" t="s">
        <v>243</v>
      </c>
      <c r="B108" s="3" t="s">
        <v>244</v>
      </c>
      <c r="C108" s="27">
        <v>1</v>
      </c>
      <c r="D108" s="2" t="s">
        <v>231</v>
      </c>
      <c r="E108" s="5" t="s">
        <v>245</v>
      </c>
      <c r="F108" s="43">
        <f>VLOOKUP($D108,PORTE!$A$3:$Z$45,2,0)*$C108+VLOOKUP($E$2,PORTE!$A$3:$Z$45,2,0)*$E108</f>
        <v>279.94400000000002</v>
      </c>
      <c r="G108" s="43">
        <f>VLOOKUP($D108,PORTE!$A$3:$Z$45,3,0)*$C108+VLOOKUP($E$2,PORTE!$A$3:$Z$45,3,0)*$E108</f>
        <v>298.572</v>
      </c>
      <c r="H108" s="43">
        <f>VLOOKUP($D108,PORTE!$A$3:$Z$45,4,0)*$C108+VLOOKUP($E$2,PORTE!$A$3:$Z$45,4,0)*$E108</f>
        <v>314.98352</v>
      </c>
      <c r="I108" s="43">
        <f>VLOOKUP($D108,PORTE!$A$3:$Z$45,5,0)*$C108+VLOOKUP($E$2,PORTE!$A$3:$Z$45,5,0)*$E108</f>
        <v>337.34391999999997</v>
      </c>
      <c r="J108" s="43">
        <f>VLOOKUP($D108,PORTE!$A$3:$Z$45,6,0)*$C108+VLOOKUP($E$2,PORTE!$A$3:$Z$45,6,0)*$E108</f>
        <v>357.50847999999996</v>
      </c>
      <c r="K108" s="43">
        <f>VLOOKUP($D108,PORTE!$A$3:$Z$45,7,0)*$C108+VLOOKUP($E$2,PORTE!$A$3:$Z$45,7,0)*$E108</f>
        <v>377.95839999999998</v>
      </c>
      <c r="L108" s="43">
        <f>VLOOKUP($D108,PORTE!$A$3:$Z$45,8,0)*$C108+VLOOKUP($E$2,PORTE!$A$3:$Z$45,8,0)*$E108</f>
        <v>402.90440000000001</v>
      </c>
      <c r="M108" s="43">
        <f>VLOOKUP($D108,PORTE!$A$3:$Z$45,9,0)*$C108+VLOOKUP($E$2,PORTE!$A$3:$Z$45,9,0)*$E108</f>
        <v>442.59143999999998</v>
      </c>
      <c r="N108" s="43">
        <f>VLOOKUP($D108,PORTE!$A$3:$Z$45,10,0)*$C108+VLOOKUP($E$2,PORTE!$A$3:$Z$45,10,0)*$E108</f>
        <v>483.01615999999996</v>
      </c>
      <c r="O108" s="43">
        <f>VLOOKUP($D108,PORTE!$A$3:$Z$45,11,0)*$C108+VLOOKUP($E$2,PORTE!$A$3:$Z$45,11,0)*$E108</f>
        <v>491.21064000000007</v>
      </c>
      <c r="P108" s="43">
        <f>VLOOKUP($D108,PORTE!$A$3:$Z$45,12,0)*$C108+VLOOKUP($E$2,PORTE!$A$3:$Z$45,12,0)*$E108</f>
        <v>515.11032</v>
      </c>
      <c r="Q108" s="43">
        <f>VLOOKUP($D108,PORTE!$A$3:$Z$45,13,0)*$C108+VLOOKUP($E$2,PORTE!$A$3:$Z$45,13,0)*$E108</f>
        <v>551.14391999999998</v>
      </c>
      <c r="R108" s="43">
        <f>VLOOKUP($D108,PORTE!$A$3:$Z$45,14,0)*$C108+VLOOKUP($E$2,PORTE!$A$3:$Z$45,14,0)*$E108</f>
        <v>583.61383999999998</v>
      </c>
    </row>
    <row r="109" spans="1:18" s="1" customFormat="1" ht="13.5" customHeight="1" x14ac:dyDescent="0.25">
      <c r="A109" s="2" t="s">
        <v>246</v>
      </c>
      <c r="B109" s="3" t="s">
        <v>247</v>
      </c>
      <c r="C109" s="27">
        <v>1</v>
      </c>
      <c r="D109" s="2" t="s">
        <v>84</v>
      </c>
      <c r="E109" s="5" t="s">
        <v>239</v>
      </c>
      <c r="F109" s="43">
        <f>VLOOKUP($D109,PORTE!$A$3:$Z$45,2,0)*$C109+VLOOKUP($E$2,PORTE!$A$3:$Z$45,2,0)*$E109</f>
        <v>388.12</v>
      </c>
      <c r="G109" s="43">
        <f>VLOOKUP($D109,PORTE!$A$3:$Z$45,3,0)*$C109+VLOOKUP($E$2,PORTE!$A$3:$Z$45,3,0)*$E109</f>
        <v>448.06</v>
      </c>
      <c r="H109" s="43">
        <f>VLOOKUP($D109,PORTE!$A$3:$Z$45,4,0)*$C109+VLOOKUP($E$2,PORTE!$A$3:$Z$45,4,0)*$E109</f>
        <v>473.5496</v>
      </c>
      <c r="I109" s="43">
        <f>VLOOKUP($D109,PORTE!$A$3:$Z$45,5,0)*$C109+VLOOKUP($E$2,PORTE!$A$3:$Z$45,5,0)*$E109</f>
        <v>507.12159999999994</v>
      </c>
      <c r="J109" s="43">
        <f>VLOOKUP($D109,PORTE!$A$3:$Z$45,6,0)*$C109+VLOOKUP($E$2,PORTE!$A$3:$Z$45,6,0)*$E109</f>
        <v>535.47039999999993</v>
      </c>
      <c r="K109" s="43">
        <f>VLOOKUP($D109,PORTE!$A$3:$Z$45,7,0)*$C109+VLOOKUP($E$2,PORTE!$A$3:$Z$45,7,0)*$E109</f>
        <v>566.03199999999993</v>
      </c>
      <c r="L109" s="43">
        <f>VLOOKUP($D109,PORTE!$A$3:$Z$45,8,0)*$C109+VLOOKUP($E$2,PORTE!$A$3:$Z$45,8,0)*$E109</f>
        <v>603.37199999999996</v>
      </c>
      <c r="M109" s="43">
        <f>VLOOKUP($D109,PORTE!$A$3:$Z$45,9,0)*$C109+VLOOKUP($E$2,PORTE!$A$3:$Z$45,9,0)*$E109</f>
        <v>662.91120000000001</v>
      </c>
      <c r="N109" s="43">
        <f>VLOOKUP($D109,PORTE!$A$3:$Z$45,10,0)*$C109+VLOOKUP($E$2,PORTE!$A$3:$Z$45,10,0)*$E109</f>
        <v>723.50679999999988</v>
      </c>
      <c r="O109" s="43">
        <f>VLOOKUP($D109,PORTE!$A$3:$Z$45,11,0)*$C109+VLOOKUP($E$2,PORTE!$A$3:$Z$45,11,0)*$E109</f>
        <v>735.60720000000003</v>
      </c>
      <c r="P109" s="43">
        <f>VLOOKUP($D109,PORTE!$A$3:$Z$45,12,0)*$C109+VLOOKUP($E$2,PORTE!$A$3:$Z$45,12,0)*$E109</f>
        <v>899.20360000000005</v>
      </c>
      <c r="Q109" s="43">
        <f>VLOOKUP($D109,PORTE!$A$3:$Z$45,13,0)*$C109+VLOOKUP($E$2,PORTE!$A$3:$Z$45,13,0)*$E109</f>
        <v>1202.1916000000001</v>
      </c>
      <c r="R109" s="43">
        <f>VLOOKUP($D109,PORTE!$A$3:$Z$45,14,0)*$C109+VLOOKUP($E$2,PORTE!$A$3:$Z$45,14,0)*$E109</f>
        <v>1559.6932000000002</v>
      </c>
    </row>
    <row r="110" spans="1:18" s="1" customFormat="1" ht="13.5" customHeight="1" x14ac:dyDescent="0.25">
      <c r="A110" s="2" t="s">
        <v>248</v>
      </c>
      <c r="B110" s="3" t="s">
        <v>249</v>
      </c>
      <c r="C110" s="27">
        <v>1</v>
      </c>
      <c r="D110" s="2" t="s">
        <v>250</v>
      </c>
      <c r="E110" s="5" t="s">
        <v>251</v>
      </c>
      <c r="F110" s="43">
        <f>VLOOKUP($D110,PORTE!$A$3:$Z$45,2,0)*$C110+VLOOKUP($E$2,PORTE!$A$3:$Z$45,2,0)*$E110</f>
        <v>480.15000000000003</v>
      </c>
      <c r="G110" s="43">
        <f>VLOOKUP($D110,PORTE!$A$3:$Z$45,3,0)*$C110+VLOOKUP($E$2,PORTE!$A$3:$Z$45,3,0)*$E110</f>
        <v>526.20000000000005</v>
      </c>
      <c r="H110" s="43">
        <f>VLOOKUP($D110,PORTE!$A$3:$Z$45,4,0)*$C110+VLOOKUP($E$2,PORTE!$A$3:$Z$45,4,0)*$E110</f>
        <v>556.04700000000003</v>
      </c>
      <c r="I110" s="43">
        <f>VLOOKUP($D110,PORTE!$A$3:$Z$45,5,0)*$C110+VLOOKUP($E$2,PORTE!$A$3:$Z$45,5,0)*$E110</f>
        <v>595.50700000000006</v>
      </c>
      <c r="J110" s="43">
        <f>VLOOKUP($D110,PORTE!$A$3:$Z$45,6,0)*$C110+VLOOKUP($E$2,PORTE!$A$3:$Z$45,6,0)*$E110</f>
        <v>628.79300000000001</v>
      </c>
      <c r="K110" s="43">
        <f>VLOOKUP($D110,PORTE!$A$3:$Z$45,7,0)*$C110+VLOOKUP($E$2,PORTE!$A$3:$Z$45,7,0)*$E110</f>
        <v>664.72500000000002</v>
      </c>
      <c r="L110" s="43">
        <f>VLOOKUP($D110,PORTE!$A$3:$Z$45,8,0)*$C110+VLOOKUP($E$2,PORTE!$A$3:$Z$45,8,0)*$E110</f>
        <v>708.58499999999992</v>
      </c>
      <c r="M110" s="43">
        <f>VLOOKUP($D110,PORTE!$A$3:$Z$45,9,0)*$C110+VLOOKUP($E$2,PORTE!$A$3:$Z$45,9,0)*$E110</f>
        <v>778.43399999999997</v>
      </c>
      <c r="N110" s="43">
        <f>VLOOKUP($D110,PORTE!$A$3:$Z$45,10,0)*$C110+VLOOKUP($E$2,PORTE!$A$3:$Z$45,10,0)*$E110</f>
        <v>849.54600000000005</v>
      </c>
      <c r="O110" s="43">
        <f>VLOOKUP($D110,PORTE!$A$3:$Z$45,11,0)*$C110+VLOOKUP($E$2,PORTE!$A$3:$Z$45,11,0)*$E110</f>
        <v>863.93900000000008</v>
      </c>
      <c r="P110" s="43">
        <f>VLOOKUP($D110,PORTE!$A$3:$Z$45,12,0)*$C110+VLOOKUP($E$2,PORTE!$A$3:$Z$45,12,0)*$E110</f>
        <v>960.12700000000007</v>
      </c>
      <c r="Q110" s="43">
        <f>VLOOKUP($D110,PORTE!$A$3:$Z$45,13,0)*$C110+VLOOKUP($E$2,PORTE!$A$3:$Z$45,13,0)*$E110</f>
        <v>1115.9670000000001</v>
      </c>
      <c r="R110" s="43">
        <f>VLOOKUP($D110,PORTE!$A$3:$Z$45,14,0)*$C110+VLOOKUP($E$2,PORTE!$A$3:$Z$45,14,0)*$E110</f>
        <v>1318.3990000000001</v>
      </c>
    </row>
    <row r="111" spans="1:18" s="1" customFormat="1" ht="13.5" customHeight="1" x14ac:dyDescent="0.25">
      <c r="A111" s="2" t="s">
        <v>252</v>
      </c>
      <c r="B111" s="3" t="s">
        <v>253</v>
      </c>
      <c r="C111" s="27">
        <v>1</v>
      </c>
      <c r="D111" s="2" t="s">
        <v>254</v>
      </c>
      <c r="E111" s="5" t="s">
        <v>255</v>
      </c>
      <c r="F111" s="43">
        <f>VLOOKUP($D111,PORTE!$A$3:$Z$45,2,0)*$C111+VLOOKUP($E$2,PORTE!$A$3:$Z$45,2,0)*$E111</f>
        <v>433.87</v>
      </c>
      <c r="G111" s="43">
        <f>VLOOKUP($D111,PORTE!$A$3:$Z$45,3,0)*$C111+VLOOKUP($E$2,PORTE!$A$3:$Z$45,3,0)*$E111</f>
        <v>467.56000000000006</v>
      </c>
      <c r="H111" s="43">
        <f>VLOOKUP($D111,PORTE!$A$3:$Z$45,4,0)*$C111+VLOOKUP($E$2,PORTE!$A$3:$Z$45,4,0)*$E111</f>
        <v>493.92460000000005</v>
      </c>
      <c r="I111" s="43">
        <f>VLOOKUP($D111,PORTE!$A$3:$Z$45,5,0)*$C111+VLOOKUP($E$2,PORTE!$A$3:$Z$45,5,0)*$E111</f>
        <v>528.98660000000007</v>
      </c>
      <c r="J111" s="43">
        <f>VLOOKUP($D111,PORTE!$A$3:$Z$45,6,0)*$C111+VLOOKUP($E$2,PORTE!$A$3:$Z$45,6,0)*$E111</f>
        <v>558.59540000000004</v>
      </c>
      <c r="K111" s="43">
        <f>VLOOKUP($D111,PORTE!$A$3:$Z$45,7,0)*$C111+VLOOKUP($E$2,PORTE!$A$3:$Z$45,7,0)*$E111</f>
        <v>590.53700000000003</v>
      </c>
      <c r="L111" s="43">
        <f>VLOOKUP($D111,PORTE!$A$3:$Z$45,8,0)*$C111+VLOOKUP($E$2,PORTE!$A$3:$Z$45,8,0)*$E111</f>
        <v>629.50699999999995</v>
      </c>
      <c r="M111" s="43">
        <f>VLOOKUP($D111,PORTE!$A$3:$Z$45,9,0)*$C111+VLOOKUP($E$2,PORTE!$A$3:$Z$45,9,0)*$E111</f>
        <v>691.53120000000001</v>
      </c>
      <c r="N111" s="43">
        <f>VLOOKUP($D111,PORTE!$A$3:$Z$45,10,0)*$C111+VLOOKUP($E$2,PORTE!$A$3:$Z$45,10,0)*$E111</f>
        <v>754.69680000000005</v>
      </c>
      <c r="O111" s="43">
        <f>VLOOKUP($D111,PORTE!$A$3:$Z$45,11,0)*$C111+VLOOKUP($E$2,PORTE!$A$3:$Z$45,11,0)*$E111</f>
        <v>767.48220000000015</v>
      </c>
      <c r="P111" s="43">
        <f>VLOOKUP($D111,PORTE!$A$3:$Z$45,12,0)*$C111+VLOOKUP($E$2,PORTE!$A$3:$Z$45,12,0)*$E111</f>
        <v>827.09860000000003</v>
      </c>
      <c r="Q111" s="43">
        <f>VLOOKUP($D111,PORTE!$A$3:$Z$45,13,0)*$C111+VLOOKUP($E$2,PORTE!$A$3:$Z$45,13,0)*$E111</f>
        <v>910.9466000000001</v>
      </c>
      <c r="R111" s="43">
        <f>VLOOKUP($D111,PORTE!$A$3:$Z$45,14,0)*$C111+VLOOKUP($E$2,PORTE!$A$3:$Z$45,14,0)*$E111</f>
        <v>1037.2982000000002</v>
      </c>
    </row>
    <row r="112" spans="1:18" s="1" customFormat="1" ht="13.5" customHeight="1" x14ac:dyDescent="0.25">
      <c r="A112" s="2" t="s">
        <v>256</v>
      </c>
      <c r="B112" s="3" t="s">
        <v>257</v>
      </c>
      <c r="C112" s="24">
        <v>0.1</v>
      </c>
      <c r="D112" s="4" t="s">
        <v>5</v>
      </c>
      <c r="E112" s="5" t="s">
        <v>258</v>
      </c>
      <c r="F112" s="43">
        <f>VLOOKUP($D112,PORTE!$A$3:$Z$45,2,0)*$C112+VLOOKUP($E$2,PORTE!$A$3:$Z$45,2,0)*$E112</f>
        <v>718.4</v>
      </c>
      <c r="G112" s="43">
        <f>VLOOKUP($D112,PORTE!$A$3:$Z$45,3,0)*$C112+VLOOKUP($E$2,PORTE!$A$3:$Z$45,3,0)*$E112</f>
        <v>749.84999999999991</v>
      </c>
      <c r="H112" s="43">
        <f>VLOOKUP($D112,PORTE!$A$3:$Z$45,4,0)*$C112+VLOOKUP($E$2,PORTE!$A$3:$Z$45,4,0)*$E112</f>
        <v>791.70799999999997</v>
      </c>
      <c r="I112" s="43">
        <f>VLOOKUP($D112,PORTE!$A$3:$Z$45,5,0)*$C112+VLOOKUP($E$2,PORTE!$A$3:$Z$45,5,0)*$E112</f>
        <v>847.94600000000003</v>
      </c>
      <c r="J112" s="43">
        <f>VLOOKUP($D112,PORTE!$A$3:$Z$45,6,0)*$C112+VLOOKUP($E$2,PORTE!$A$3:$Z$45,6,0)*$E112</f>
        <v>895.47799999999995</v>
      </c>
      <c r="K112" s="43">
        <f>VLOOKUP($D112,PORTE!$A$3:$Z$45,7,0)*$C112+VLOOKUP($E$2,PORTE!$A$3:$Z$45,7,0)*$E112</f>
        <v>946.71900000000005</v>
      </c>
      <c r="L112" s="43">
        <f>VLOOKUP($D112,PORTE!$A$3:$Z$45,8,0)*$C112+VLOOKUP($E$2,PORTE!$A$3:$Z$45,8,0)*$E112</f>
        <v>1009.2089999999998</v>
      </c>
      <c r="M112" s="43">
        <f>VLOOKUP($D112,PORTE!$A$3:$Z$45,9,0)*$C112+VLOOKUP($E$2,PORTE!$A$3:$Z$45,9,0)*$E112</f>
        <v>1108.568</v>
      </c>
      <c r="N112" s="43">
        <f>VLOOKUP($D112,PORTE!$A$3:$Z$45,10,0)*$C112+VLOOKUP($E$2,PORTE!$A$3:$Z$45,10,0)*$E112</f>
        <v>1209.8019999999999</v>
      </c>
      <c r="O112" s="43">
        <f>VLOOKUP($D112,PORTE!$A$3:$Z$45,11,0)*$C112+VLOOKUP($E$2,PORTE!$A$3:$Z$45,11,0)*$E112</f>
        <v>1230.422</v>
      </c>
      <c r="P112" s="43">
        <f>VLOOKUP($D112,PORTE!$A$3:$Z$45,12,0)*$C112+VLOOKUP($E$2,PORTE!$A$3:$Z$45,12,0)*$E112</f>
        <v>1279.3119999999999</v>
      </c>
      <c r="Q112" s="43">
        <f>VLOOKUP($D112,PORTE!$A$3:$Z$45,13,0)*$C112+VLOOKUP($E$2,PORTE!$A$3:$Z$45,13,0)*$E112</f>
        <v>1317.114</v>
      </c>
      <c r="R112" s="43">
        <f>VLOOKUP($D112,PORTE!$A$3:$Z$45,14,0)*$C112+VLOOKUP($E$2,PORTE!$A$3:$Z$45,14,0)*$E112</f>
        <v>1368.3729999999998</v>
      </c>
    </row>
    <row r="113" spans="1:18" s="1" customFormat="1" ht="13.5" customHeight="1" x14ac:dyDescent="0.25">
      <c r="A113" s="2" t="s">
        <v>259</v>
      </c>
      <c r="B113" s="3" t="s">
        <v>260</v>
      </c>
      <c r="C113" s="24">
        <v>0.1</v>
      </c>
      <c r="D113" s="4" t="s">
        <v>5</v>
      </c>
      <c r="E113" s="5" t="s">
        <v>258</v>
      </c>
      <c r="F113" s="43">
        <f>VLOOKUP($D113,PORTE!$A$3:$Z$45,2,0)*$C113+VLOOKUP($E$2,PORTE!$A$3:$Z$45,2,0)*$E113</f>
        <v>718.4</v>
      </c>
      <c r="G113" s="43">
        <f>VLOOKUP($D113,PORTE!$A$3:$Z$45,3,0)*$C113+VLOOKUP($E$2,PORTE!$A$3:$Z$45,3,0)*$E113</f>
        <v>749.84999999999991</v>
      </c>
      <c r="H113" s="43">
        <f>VLOOKUP($D113,PORTE!$A$3:$Z$45,4,0)*$C113+VLOOKUP($E$2,PORTE!$A$3:$Z$45,4,0)*$E113</f>
        <v>791.70799999999997</v>
      </c>
      <c r="I113" s="43">
        <f>VLOOKUP($D113,PORTE!$A$3:$Z$45,5,0)*$C113+VLOOKUP($E$2,PORTE!$A$3:$Z$45,5,0)*$E113</f>
        <v>847.94600000000003</v>
      </c>
      <c r="J113" s="43">
        <f>VLOOKUP($D113,PORTE!$A$3:$Z$45,6,0)*$C113+VLOOKUP($E$2,PORTE!$A$3:$Z$45,6,0)*$E113</f>
        <v>895.47799999999995</v>
      </c>
      <c r="K113" s="43">
        <f>VLOOKUP($D113,PORTE!$A$3:$Z$45,7,0)*$C113+VLOOKUP($E$2,PORTE!$A$3:$Z$45,7,0)*$E113</f>
        <v>946.71900000000005</v>
      </c>
      <c r="L113" s="43">
        <f>VLOOKUP($D113,PORTE!$A$3:$Z$45,8,0)*$C113+VLOOKUP($E$2,PORTE!$A$3:$Z$45,8,0)*$E113</f>
        <v>1009.2089999999998</v>
      </c>
      <c r="M113" s="43">
        <f>VLOOKUP($D113,PORTE!$A$3:$Z$45,9,0)*$C113+VLOOKUP($E$2,PORTE!$A$3:$Z$45,9,0)*$E113</f>
        <v>1108.568</v>
      </c>
      <c r="N113" s="43">
        <f>VLOOKUP($D113,PORTE!$A$3:$Z$45,10,0)*$C113+VLOOKUP($E$2,PORTE!$A$3:$Z$45,10,0)*$E113</f>
        <v>1209.8019999999999</v>
      </c>
      <c r="O113" s="43">
        <f>VLOOKUP($D113,PORTE!$A$3:$Z$45,11,0)*$C113+VLOOKUP($E$2,PORTE!$A$3:$Z$45,11,0)*$E113</f>
        <v>1230.422</v>
      </c>
      <c r="P113" s="43">
        <f>VLOOKUP($D113,PORTE!$A$3:$Z$45,12,0)*$C113+VLOOKUP($E$2,PORTE!$A$3:$Z$45,12,0)*$E113</f>
        <v>1279.3119999999999</v>
      </c>
      <c r="Q113" s="43">
        <f>VLOOKUP($D113,PORTE!$A$3:$Z$45,13,0)*$C113+VLOOKUP($E$2,PORTE!$A$3:$Z$45,13,0)*$E113</f>
        <v>1317.114</v>
      </c>
      <c r="R113" s="43">
        <f>VLOOKUP($D113,PORTE!$A$3:$Z$45,14,0)*$C113+VLOOKUP($E$2,PORTE!$A$3:$Z$45,14,0)*$E113</f>
        <v>1368.3729999999998</v>
      </c>
    </row>
    <row r="114" spans="1:18" s="1" customFormat="1" ht="13.5" customHeight="1" x14ac:dyDescent="0.25">
      <c r="A114" s="2" t="s">
        <v>261</v>
      </c>
      <c r="B114" s="3" t="s">
        <v>262</v>
      </c>
      <c r="C114" s="24">
        <v>0.1</v>
      </c>
      <c r="D114" s="4" t="s">
        <v>5</v>
      </c>
      <c r="E114" s="5" t="s">
        <v>258</v>
      </c>
      <c r="F114" s="43">
        <f>VLOOKUP($D114,PORTE!$A$3:$Z$45,2,0)*$C114+VLOOKUP($E$2,PORTE!$A$3:$Z$45,2,0)*$E114</f>
        <v>718.4</v>
      </c>
      <c r="G114" s="43">
        <f>VLOOKUP($D114,PORTE!$A$3:$Z$45,3,0)*$C114+VLOOKUP($E$2,PORTE!$A$3:$Z$45,3,0)*$E114</f>
        <v>749.84999999999991</v>
      </c>
      <c r="H114" s="43">
        <f>VLOOKUP($D114,PORTE!$A$3:$Z$45,4,0)*$C114+VLOOKUP($E$2,PORTE!$A$3:$Z$45,4,0)*$E114</f>
        <v>791.70799999999997</v>
      </c>
      <c r="I114" s="43">
        <f>VLOOKUP($D114,PORTE!$A$3:$Z$45,5,0)*$C114+VLOOKUP($E$2,PORTE!$A$3:$Z$45,5,0)*$E114</f>
        <v>847.94600000000003</v>
      </c>
      <c r="J114" s="43">
        <f>VLOOKUP($D114,PORTE!$A$3:$Z$45,6,0)*$C114+VLOOKUP($E$2,PORTE!$A$3:$Z$45,6,0)*$E114</f>
        <v>895.47799999999995</v>
      </c>
      <c r="K114" s="43">
        <f>VLOOKUP($D114,PORTE!$A$3:$Z$45,7,0)*$C114+VLOOKUP($E$2,PORTE!$A$3:$Z$45,7,0)*$E114</f>
        <v>946.71900000000005</v>
      </c>
      <c r="L114" s="43">
        <f>VLOOKUP($D114,PORTE!$A$3:$Z$45,8,0)*$C114+VLOOKUP($E$2,PORTE!$A$3:$Z$45,8,0)*$E114</f>
        <v>1009.2089999999998</v>
      </c>
      <c r="M114" s="43">
        <f>VLOOKUP($D114,PORTE!$A$3:$Z$45,9,0)*$C114+VLOOKUP($E$2,PORTE!$A$3:$Z$45,9,0)*$E114</f>
        <v>1108.568</v>
      </c>
      <c r="N114" s="43">
        <f>VLOOKUP($D114,PORTE!$A$3:$Z$45,10,0)*$C114+VLOOKUP($E$2,PORTE!$A$3:$Z$45,10,0)*$E114</f>
        <v>1209.8019999999999</v>
      </c>
      <c r="O114" s="43">
        <f>VLOOKUP($D114,PORTE!$A$3:$Z$45,11,0)*$C114+VLOOKUP($E$2,PORTE!$A$3:$Z$45,11,0)*$E114</f>
        <v>1230.422</v>
      </c>
      <c r="P114" s="43">
        <f>VLOOKUP($D114,PORTE!$A$3:$Z$45,12,0)*$C114+VLOOKUP($E$2,PORTE!$A$3:$Z$45,12,0)*$E114</f>
        <v>1279.3119999999999</v>
      </c>
      <c r="Q114" s="43">
        <f>VLOOKUP($D114,PORTE!$A$3:$Z$45,13,0)*$C114+VLOOKUP($E$2,PORTE!$A$3:$Z$45,13,0)*$E114</f>
        <v>1317.114</v>
      </c>
      <c r="R114" s="43">
        <f>VLOOKUP($D114,PORTE!$A$3:$Z$45,14,0)*$C114+VLOOKUP($E$2,PORTE!$A$3:$Z$45,14,0)*$E114</f>
        <v>1368.3729999999998</v>
      </c>
    </row>
    <row r="115" spans="1:18" s="1" customFormat="1" ht="13.5" customHeight="1" x14ac:dyDescent="0.25">
      <c r="A115" s="2" t="s">
        <v>263</v>
      </c>
      <c r="B115" s="3" t="s">
        <v>264</v>
      </c>
      <c r="C115" s="24">
        <v>0.04</v>
      </c>
      <c r="D115" s="4" t="s">
        <v>5</v>
      </c>
      <c r="E115" s="5" t="s">
        <v>265</v>
      </c>
      <c r="F115" s="43">
        <f>VLOOKUP($D115,PORTE!$A$3:$Z$45,2,0)*$C115+VLOOKUP($E$2,PORTE!$A$3:$Z$45,2,0)*$E115</f>
        <v>55.427999999999997</v>
      </c>
      <c r="G115" s="43">
        <f>VLOOKUP($D115,PORTE!$A$3:$Z$45,3,0)*$C115+VLOOKUP($E$2,PORTE!$A$3:$Z$45,3,0)*$E115</f>
        <v>57.923999999999999</v>
      </c>
      <c r="H115" s="43">
        <f>VLOOKUP($D115,PORTE!$A$3:$Z$45,4,0)*$C115+VLOOKUP($E$2,PORTE!$A$3:$Z$45,4,0)*$E115</f>
        <v>61.154639999999993</v>
      </c>
      <c r="I115" s="43">
        <f>VLOOKUP($D115,PORTE!$A$3:$Z$45,5,0)*$C115+VLOOKUP($E$2,PORTE!$A$3:$Z$45,5,0)*$E115</f>
        <v>65.498639999999995</v>
      </c>
      <c r="J115" s="43">
        <f>VLOOKUP($D115,PORTE!$A$3:$Z$45,6,0)*$C115+VLOOKUP($E$2,PORTE!$A$3:$Z$45,6,0)*$E115</f>
        <v>69.183759999999992</v>
      </c>
      <c r="K115" s="43">
        <f>VLOOKUP($D115,PORTE!$A$3:$Z$45,7,0)*$C115+VLOOKUP($E$2,PORTE!$A$3:$Z$45,7,0)*$E115</f>
        <v>73.142399999999995</v>
      </c>
      <c r="L115" s="43">
        <f>VLOOKUP($D115,PORTE!$A$3:$Z$45,8,0)*$C115+VLOOKUP($E$2,PORTE!$A$3:$Z$45,8,0)*$E115</f>
        <v>77.970399999999984</v>
      </c>
      <c r="M115" s="43">
        <f>VLOOKUP($D115,PORTE!$A$3:$Z$45,9,0)*$C115+VLOOKUP($E$2,PORTE!$A$3:$Z$45,9,0)*$E115</f>
        <v>85.646879999999982</v>
      </c>
      <c r="N115" s="43">
        <f>VLOOKUP($D115,PORTE!$A$3:$Z$45,10,0)*$C115+VLOOKUP($E$2,PORTE!$A$3:$Z$45,10,0)*$E115</f>
        <v>93.468319999999991</v>
      </c>
      <c r="O115" s="43">
        <f>VLOOKUP($D115,PORTE!$A$3:$Z$45,11,0)*$C115+VLOOKUP($E$2,PORTE!$A$3:$Z$45,11,0)*$E115</f>
        <v>95.060880000000012</v>
      </c>
      <c r="P115" s="43">
        <f>VLOOKUP($D115,PORTE!$A$3:$Z$45,12,0)*$C115+VLOOKUP($E$2,PORTE!$A$3:$Z$45,12,0)*$E115</f>
        <v>98.885839999999988</v>
      </c>
      <c r="Q115" s="43">
        <f>VLOOKUP($D115,PORTE!$A$3:$Z$45,13,0)*$C115+VLOOKUP($E$2,PORTE!$A$3:$Z$45,13,0)*$E115</f>
        <v>101.90584</v>
      </c>
      <c r="R115" s="43">
        <f>VLOOKUP($D115,PORTE!$A$3:$Z$45,14,0)*$C115+VLOOKUP($E$2,PORTE!$A$3:$Z$45,14,0)*$E115</f>
        <v>105.87168</v>
      </c>
    </row>
    <row r="116" spans="1:18" s="1" customFormat="1" ht="13.5" customHeight="1" x14ac:dyDescent="0.25">
      <c r="A116" s="2" t="s">
        <v>266</v>
      </c>
      <c r="B116" s="3" t="s">
        <v>267</v>
      </c>
      <c r="C116" s="24">
        <v>0.75</v>
      </c>
      <c r="D116" s="4" t="s">
        <v>5</v>
      </c>
      <c r="E116" s="5" t="s">
        <v>268</v>
      </c>
      <c r="F116" s="43">
        <f>VLOOKUP($D116,PORTE!$A$3:$Z$45,2,0)*$C116+VLOOKUP($E$2,PORTE!$A$3:$Z$45,2,0)*$E116</f>
        <v>136.92750000000001</v>
      </c>
      <c r="G116" s="43">
        <f>VLOOKUP($D116,PORTE!$A$3:$Z$45,3,0)*$C116+VLOOKUP($E$2,PORTE!$A$3:$Z$45,3,0)*$E116</f>
        <v>144.495</v>
      </c>
      <c r="H116" s="43">
        <f>VLOOKUP($D116,PORTE!$A$3:$Z$45,4,0)*$C116+VLOOKUP($E$2,PORTE!$A$3:$Z$45,4,0)*$E116</f>
        <v>152.49795</v>
      </c>
      <c r="I116" s="43">
        <f>VLOOKUP($D116,PORTE!$A$3:$Z$45,5,0)*$C116+VLOOKUP($E$2,PORTE!$A$3:$Z$45,5,0)*$E116</f>
        <v>163.32945000000001</v>
      </c>
      <c r="J116" s="43">
        <f>VLOOKUP($D116,PORTE!$A$3:$Z$45,6,0)*$C116+VLOOKUP($E$2,PORTE!$A$3:$Z$45,6,0)*$E116</f>
        <v>172.79205000000002</v>
      </c>
      <c r="K116" s="43">
        <f>VLOOKUP($D116,PORTE!$A$3:$Z$45,7,0)*$C116+VLOOKUP($E$2,PORTE!$A$3:$Z$45,7,0)*$E116</f>
        <v>182.67525000000001</v>
      </c>
      <c r="L116" s="43">
        <f>VLOOKUP($D116,PORTE!$A$3:$Z$45,8,0)*$C116+VLOOKUP($E$2,PORTE!$A$3:$Z$45,8,0)*$E116</f>
        <v>194.73524999999998</v>
      </c>
      <c r="M116" s="43">
        <f>VLOOKUP($D116,PORTE!$A$3:$Z$45,9,0)*$C116+VLOOKUP($E$2,PORTE!$A$3:$Z$45,9,0)*$E116</f>
        <v>213.90989999999996</v>
      </c>
      <c r="N116" s="43">
        <f>VLOOKUP($D116,PORTE!$A$3:$Z$45,10,0)*$C116+VLOOKUP($E$2,PORTE!$A$3:$Z$45,10,0)*$E116</f>
        <v>233.4486</v>
      </c>
      <c r="O116" s="43">
        <f>VLOOKUP($D116,PORTE!$A$3:$Z$45,11,0)*$C116+VLOOKUP($E$2,PORTE!$A$3:$Z$45,11,0)*$E116</f>
        <v>237.41565000000003</v>
      </c>
      <c r="P116" s="43">
        <f>VLOOKUP($D116,PORTE!$A$3:$Z$45,12,0)*$C116+VLOOKUP($E$2,PORTE!$A$3:$Z$45,12,0)*$E116</f>
        <v>247.93094999999997</v>
      </c>
      <c r="Q116" s="43">
        <f>VLOOKUP($D116,PORTE!$A$3:$Z$45,13,0)*$C116+VLOOKUP($E$2,PORTE!$A$3:$Z$45,13,0)*$E116</f>
        <v>257.47694999999999</v>
      </c>
      <c r="R116" s="43">
        <f>VLOOKUP($D116,PORTE!$A$3:$Z$45,14,0)*$C116+VLOOKUP($E$2,PORTE!$A$3:$Z$45,14,0)*$E116</f>
        <v>267.49514999999997</v>
      </c>
    </row>
    <row r="117" spans="1:18" s="1" customFormat="1" ht="13.5" customHeight="1" x14ac:dyDescent="0.25">
      <c r="A117" s="2">
        <v>40324761</v>
      </c>
      <c r="B117" s="3" t="s">
        <v>269</v>
      </c>
      <c r="C117" s="27">
        <v>1</v>
      </c>
      <c r="D117" s="4" t="s">
        <v>5</v>
      </c>
      <c r="E117" s="5">
        <v>8.7899999999999991</v>
      </c>
      <c r="F117" s="43">
        <f>VLOOKUP($D117,PORTE!$A$3:$Z$45,2,0)*$C117+VLOOKUP($E$2,PORTE!$A$3:$Z$45,2,0)*$E117</f>
        <v>109.08499999999999</v>
      </c>
      <c r="G117" s="43">
        <f>VLOOKUP($D117,PORTE!$A$3:$Z$45,3,0)*$C117+VLOOKUP($E$2,PORTE!$A$3:$Z$45,3,0)*$E117</f>
        <v>115.97999999999999</v>
      </c>
      <c r="H117" s="43">
        <f>VLOOKUP($D117,PORTE!$A$3:$Z$45,4,0)*$C117+VLOOKUP($E$2,PORTE!$A$3:$Z$45,4,0)*$E117</f>
        <v>122.3693</v>
      </c>
      <c r="I117" s="43">
        <f>VLOOKUP($D117,PORTE!$A$3:$Z$45,5,0)*$C117+VLOOKUP($E$2,PORTE!$A$3:$Z$45,5,0)*$E117</f>
        <v>131.06029999999998</v>
      </c>
      <c r="J117" s="43">
        <f>VLOOKUP($D117,PORTE!$A$3:$Z$45,6,0)*$C117+VLOOKUP($E$2,PORTE!$A$3:$Z$45,6,0)*$E117</f>
        <v>138.82069999999999</v>
      </c>
      <c r="K117" s="43">
        <f>VLOOKUP($D117,PORTE!$A$3:$Z$45,7,0)*$C117+VLOOKUP($E$2,PORTE!$A$3:$Z$45,7,0)*$E117</f>
        <v>146.7585</v>
      </c>
      <c r="L117" s="43">
        <f>VLOOKUP($D117,PORTE!$A$3:$Z$45,8,0)*$C117+VLOOKUP($E$2,PORTE!$A$3:$Z$45,8,0)*$E117</f>
        <v>156.4485</v>
      </c>
      <c r="M117" s="43">
        <f>VLOOKUP($D117,PORTE!$A$3:$Z$45,9,0)*$C117+VLOOKUP($E$2,PORTE!$A$3:$Z$45,9,0)*$E117</f>
        <v>171.85459999999995</v>
      </c>
      <c r="N117" s="43">
        <f>VLOOKUP($D117,PORTE!$A$3:$Z$45,10,0)*$C117+VLOOKUP($E$2,PORTE!$A$3:$Z$45,10,0)*$E117</f>
        <v>187.55439999999999</v>
      </c>
      <c r="O117" s="43">
        <f>VLOOKUP($D117,PORTE!$A$3:$Z$45,11,0)*$C117+VLOOKUP($E$2,PORTE!$A$3:$Z$45,11,0)*$E117</f>
        <v>190.73509999999999</v>
      </c>
      <c r="P117" s="43">
        <f>VLOOKUP($D117,PORTE!$A$3:$Z$45,12,0)*$C117+VLOOKUP($E$2,PORTE!$A$3:$Z$45,12,0)*$E117</f>
        <v>199.77129999999997</v>
      </c>
      <c r="Q117" s="43">
        <f>VLOOKUP($D117,PORTE!$A$3:$Z$45,13,0)*$C117+VLOOKUP($E$2,PORTE!$A$3:$Z$45,13,0)*$E117</f>
        <v>208.6653</v>
      </c>
      <c r="R117" s="43">
        <f>VLOOKUP($D117,PORTE!$A$3:$Z$45,14,0)*$C117+VLOOKUP($E$2,PORTE!$A$3:$Z$45,14,0)*$E117</f>
        <v>216.78309999999999</v>
      </c>
    </row>
    <row r="118" spans="1:18" s="1" customFormat="1" ht="13.5" customHeight="1" x14ac:dyDescent="0.25">
      <c r="A118" s="2">
        <v>40308480</v>
      </c>
      <c r="B118" s="3" t="s">
        <v>270</v>
      </c>
      <c r="C118" s="27">
        <v>1</v>
      </c>
      <c r="D118" s="4" t="s">
        <v>5</v>
      </c>
      <c r="E118" s="5">
        <v>8.7899999999999991</v>
      </c>
      <c r="F118" s="43">
        <f>VLOOKUP($D118,PORTE!$A$3:$Z$45,2,0)*$C118+VLOOKUP($E$2,PORTE!$A$3:$Z$45,2,0)*$E118</f>
        <v>109.08499999999999</v>
      </c>
      <c r="G118" s="43">
        <f>VLOOKUP($D118,PORTE!$A$3:$Z$45,3,0)*$C118+VLOOKUP($E$2,PORTE!$A$3:$Z$45,3,0)*$E118</f>
        <v>115.97999999999999</v>
      </c>
      <c r="H118" s="43">
        <f>VLOOKUP($D118,PORTE!$A$3:$Z$45,4,0)*$C118+VLOOKUP($E$2,PORTE!$A$3:$Z$45,4,0)*$E118</f>
        <v>122.3693</v>
      </c>
      <c r="I118" s="43">
        <f>VLOOKUP($D118,PORTE!$A$3:$Z$45,5,0)*$C118+VLOOKUP($E$2,PORTE!$A$3:$Z$45,5,0)*$E118</f>
        <v>131.06029999999998</v>
      </c>
      <c r="J118" s="43">
        <f>VLOOKUP($D118,PORTE!$A$3:$Z$45,6,0)*$C118+VLOOKUP($E$2,PORTE!$A$3:$Z$45,6,0)*$E118</f>
        <v>138.82069999999999</v>
      </c>
      <c r="K118" s="43">
        <f>VLOOKUP($D118,PORTE!$A$3:$Z$45,7,0)*$C118+VLOOKUP($E$2,PORTE!$A$3:$Z$45,7,0)*$E118</f>
        <v>146.7585</v>
      </c>
      <c r="L118" s="43">
        <f>VLOOKUP($D118,PORTE!$A$3:$Z$45,8,0)*$C118+VLOOKUP($E$2,PORTE!$A$3:$Z$45,8,0)*$E118</f>
        <v>156.4485</v>
      </c>
      <c r="M118" s="43">
        <f>VLOOKUP($D118,PORTE!$A$3:$Z$45,9,0)*$C118+VLOOKUP($E$2,PORTE!$A$3:$Z$45,9,0)*$E118</f>
        <v>171.85459999999995</v>
      </c>
      <c r="N118" s="43">
        <f>VLOOKUP($D118,PORTE!$A$3:$Z$45,10,0)*$C118+VLOOKUP($E$2,PORTE!$A$3:$Z$45,10,0)*$E118</f>
        <v>187.55439999999999</v>
      </c>
      <c r="O118" s="43">
        <f>VLOOKUP($D118,PORTE!$A$3:$Z$45,11,0)*$C118+VLOOKUP($E$2,PORTE!$A$3:$Z$45,11,0)*$E118</f>
        <v>190.73509999999999</v>
      </c>
      <c r="P118" s="43">
        <f>VLOOKUP($D118,PORTE!$A$3:$Z$45,12,0)*$C118+VLOOKUP($E$2,PORTE!$A$3:$Z$45,12,0)*$E118</f>
        <v>199.77129999999997</v>
      </c>
      <c r="Q118" s="43">
        <f>VLOOKUP($D118,PORTE!$A$3:$Z$45,13,0)*$C118+VLOOKUP($E$2,PORTE!$A$3:$Z$45,13,0)*$E118</f>
        <v>208.6653</v>
      </c>
      <c r="R118" s="43">
        <f>VLOOKUP($D118,PORTE!$A$3:$Z$45,14,0)*$C118+VLOOKUP($E$2,PORTE!$A$3:$Z$45,14,0)*$E118</f>
        <v>216.78309999999999</v>
      </c>
    </row>
    <row r="119" spans="1:18" s="1" customFormat="1" ht="13.5" customHeight="1" x14ac:dyDescent="0.25">
      <c r="A119" s="2" t="s">
        <v>271</v>
      </c>
      <c r="B119" s="3" t="s">
        <v>272</v>
      </c>
      <c r="C119" s="24">
        <v>0.5</v>
      </c>
      <c r="D119" s="4" t="s">
        <v>5</v>
      </c>
      <c r="E119" s="5" t="s">
        <v>273</v>
      </c>
      <c r="F119" s="43">
        <f>VLOOKUP($D119,PORTE!$A$3:$Z$45,2,0)*$C119+VLOOKUP($E$2,PORTE!$A$3:$Z$45,2,0)*$E119</f>
        <v>59.372500000000002</v>
      </c>
      <c r="G119" s="43">
        <f>VLOOKUP($D119,PORTE!$A$3:$Z$45,3,0)*$C119+VLOOKUP($E$2,PORTE!$A$3:$Z$45,3,0)*$E119</f>
        <v>63.03</v>
      </c>
      <c r="H119" s="43">
        <f>VLOOKUP($D119,PORTE!$A$3:$Z$45,4,0)*$C119+VLOOKUP($E$2,PORTE!$A$3:$Z$45,4,0)*$E119</f>
        <v>66.506050000000002</v>
      </c>
      <c r="I119" s="43">
        <f>VLOOKUP($D119,PORTE!$A$3:$Z$45,5,0)*$C119+VLOOKUP($E$2,PORTE!$A$3:$Z$45,5,0)*$E119</f>
        <v>71.229550000000003</v>
      </c>
      <c r="J119" s="43">
        <f>VLOOKUP($D119,PORTE!$A$3:$Z$45,6,0)*$C119+VLOOKUP($E$2,PORTE!$A$3:$Z$45,6,0)*$E119</f>
        <v>75.428950000000015</v>
      </c>
      <c r="K119" s="43">
        <f>VLOOKUP($D119,PORTE!$A$3:$Z$45,7,0)*$C119+VLOOKUP($E$2,PORTE!$A$3:$Z$45,7,0)*$E119</f>
        <v>79.742250000000013</v>
      </c>
      <c r="L119" s="43">
        <f>VLOOKUP($D119,PORTE!$A$3:$Z$45,8,0)*$C119+VLOOKUP($E$2,PORTE!$A$3:$Z$45,8,0)*$E119</f>
        <v>85.007249999999999</v>
      </c>
      <c r="M119" s="43">
        <f>VLOOKUP($D119,PORTE!$A$3:$Z$45,9,0)*$C119+VLOOKUP($E$2,PORTE!$A$3:$Z$45,9,0)*$E119</f>
        <v>93.378099999999989</v>
      </c>
      <c r="N119" s="43">
        <f>VLOOKUP($D119,PORTE!$A$3:$Z$45,10,0)*$C119+VLOOKUP($E$2,PORTE!$A$3:$Z$45,10,0)*$E119</f>
        <v>101.9084</v>
      </c>
      <c r="O119" s="43">
        <f>VLOOKUP($D119,PORTE!$A$3:$Z$45,11,0)*$C119+VLOOKUP($E$2,PORTE!$A$3:$Z$45,11,0)*$E119</f>
        <v>103.63735000000001</v>
      </c>
      <c r="P119" s="43">
        <f>VLOOKUP($D119,PORTE!$A$3:$Z$45,12,0)*$C119+VLOOKUP($E$2,PORTE!$A$3:$Z$45,12,0)*$E119</f>
        <v>108.48305000000001</v>
      </c>
      <c r="Q119" s="43">
        <f>VLOOKUP($D119,PORTE!$A$3:$Z$45,13,0)*$C119+VLOOKUP($E$2,PORTE!$A$3:$Z$45,13,0)*$E119</f>
        <v>113.18205000000002</v>
      </c>
      <c r="R119" s="43">
        <f>VLOOKUP($D119,PORTE!$A$3:$Z$45,14,0)*$C119+VLOOKUP($E$2,PORTE!$A$3:$Z$45,14,0)*$E119</f>
        <v>117.58535000000002</v>
      </c>
    </row>
    <row r="120" spans="1:18" s="1" customFormat="1" ht="13.5" customHeight="1" x14ac:dyDescent="0.25">
      <c r="A120" s="2">
        <v>40308588</v>
      </c>
      <c r="B120" s="3" t="s">
        <v>274</v>
      </c>
      <c r="C120" s="27">
        <v>1</v>
      </c>
      <c r="D120" s="4" t="s">
        <v>5</v>
      </c>
      <c r="E120" s="5">
        <v>9.67</v>
      </c>
      <c r="F120" s="43">
        <f>VLOOKUP($D120,PORTE!$A$3:$Z$45,2,0)*$C120+VLOOKUP($E$2,PORTE!$A$3:$Z$45,2,0)*$E120</f>
        <v>119.205</v>
      </c>
      <c r="G120" s="43">
        <f>VLOOKUP($D120,PORTE!$A$3:$Z$45,3,0)*$C120+VLOOKUP($E$2,PORTE!$A$3:$Z$45,3,0)*$E120</f>
        <v>126.53999999999999</v>
      </c>
      <c r="H120" s="43">
        <f>VLOOKUP($D120,PORTE!$A$3:$Z$45,4,0)*$C120+VLOOKUP($E$2,PORTE!$A$3:$Z$45,4,0)*$E120</f>
        <v>133.5189</v>
      </c>
      <c r="I120" s="43">
        <f>VLOOKUP($D120,PORTE!$A$3:$Z$45,5,0)*$C120+VLOOKUP($E$2,PORTE!$A$3:$Z$45,5,0)*$E120</f>
        <v>143.00190000000001</v>
      </c>
      <c r="J120" s="43">
        <f>VLOOKUP($D120,PORTE!$A$3:$Z$45,6,0)*$C120+VLOOKUP($E$2,PORTE!$A$3:$Z$45,6,0)*$E120</f>
        <v>151.43110000000001</v>
      </c>
      <c r="K120" s="43">
        <f>VLOOKUP($D120,PORTE!$A$3:$Z$45,7,0)*$C120+VLOOKUP($E$2,PORTE!$A$3:$Z$45,7,0)*$E120</f>
        <v>160.09049999999999</v>
      </c>
      <c r="L120" s="43">
        <f>VLOOKUP($D120,PORTE!$A$3:$Z$45,8,0)*$C120+VLOOKUP($E$2,PORTE!$A$3:$Z$45,8,0)*$E120</f>
        <v>170.66049999999998</v>
      </c>
      <c r="M120" s="43">
        <f>VLOOKUP($D120,PORTE!$A$3:$Z$45,9,0)*$C120+VLOOKUP($E$2,PORTE!$A$3:$Z$45,9,0)*$E120</f>
        <v>187.46579999999997</v>
      </c>
      <c r="N120" s="43">
        <f>VLOOKUP($D120,PORTE!$A$3:$Z$45,10,0)*$C120+VLOOKUP($E$2,PORTE!$A$3:$Z$45,10,0)*$E120</f>
        <v>204.59119999999999</v>
      </c>
      <c r="O120" s="43">
        <f>VLOOKUP($D120,PORTE!$A$3:$Z$45,11,0)*$C120+VLOOKUP($E$2,PORTE!$A$3:$Z$45,11,0)*$E120</f>
        <v>208.06229999999999</v>
      </c>
      <c r="P120" s="43">
        <f>VLOOKUP($D120,PORTE!$A$3:$Z$45,12,0)*$C120+VLOOKUP($E$2,PORTE!$A$3:$Z$45,12,0)*$E120</f>
        <v>217.78489999999999</v>
      </c>
      <c r="Q120" s="43">
        <f>VLOOKUP($D120,PORTE!$A$3:$Z$45,13,0)*$C120+VLOOKUP($E$2,PORTE!$A$3:$Z$45,13,0)*$E120</f>
        <v>227.20690000000002</v>
      </c>
      <c r="R120" s="43">
        <f>VLOOKUP($D120,PORTE!$A$3:$Z$45,14,0)*$C120+VLOOKUP($E$2,PORTE!$A$3:$Z$45,14,0)*$E120</f>
        <v>236.0463</v>
      </c>
    </row>
    <row r="121" spans="1:18" s="1" customFormat="1" ht="13.5" customHeight="1" x14ac:dyDescent="0.25">
      <c r="A121" s="2">
        <v>40308570</v>
      </c>
      <c r="B121" s="3" t="s">
        <v>275</v>
      </c>
      <c r="C121" s="27">
        <v>1</v>
      </c>
      <c r="D121" s="4" t="s">
        <v>5</v>
      </c>
      <c r="E121" s="5">
        <v>42.35</v>
      </c>
      <c r="F121" s="43">
        <f>VLOOKUP($D121,PORTE!$A$3:$Z$45,2,0)*$C121+VLOOKUP($E$2,PORTE!$A$3:$Z$45,2,0)*$E121</f>
        <v>495.02500000000003</v>
      </c>
      <c r="G121" s="43">
        <f>VLOOKUP($D121,PORTE!$A$3:$Z$45,3,0)*$C121+VLOOKUP($E$2,PORTE!$A$3:$Z$45,3,0)*$E121</f>
        <v>518.70000000000005</v>
      </c>
      <c r="H121" s="43">
        <f>VLOOKUP($D121,PORTE!$A$3:$Z$45,4,0)*$C121+VLOOKUP($E$2,PORTE!$A$3:$Z$45,4,0)*$E121</f>
        <v>547.57450000000006</v>
      </c>
      <c r="I121" s="43">
        <f>VLOOKUP($D121,PORTE!$A$3:$Z$45,5,0)*$C121+VLOOKUP($E$2,PORTE!$A$3:$Z$45,5,0)*$E121</f>
        <v>586.46950000000004</v>
      </c>
      <c r="J121" s="43">
        <f>VLOOKUP($D121,PORTE!$A$3:$Z$45,6,0)*$C121+VLOOKUP($E$2,PORTE!$A$3:$Z$45,6,0)*$E121</f>
        <v>619.7355</v>
      </c>
      <c r="K121" s="43">
        <f>VLOOKUP($D121,PORTE!$A$3:$Z$45,7,0)*$C121+VLOOKUP($E$2,PORTE!$A$3:$Z$45,7,0)*$E121</f>
        <v>655.19250000000011</v>
      </c>
      <c r="L121" s="43">
        <f>VLOOKUP($D121,PORTE!$A$3:$Z$45,8,0)*$C121+VLOOKUP($E$2,PORTE!$A$3:$Z$45,8,0)*$E121</f>
        <v>698.4425</v>
      </c>
      <c r="M121" s="43">
        <f>VLOOKUP($D121,PORTE!$A$3:$Z$45,9,0)*$C121+VLOOKUP($E$2,PORTE!$A$3:$Z$45,9,0)*$E121</f>
        <v>767.20899999999995</v>
      </c>
      <c r="N121" s="43">
        <f>VLOOKUP($D121,PORTE!$A$3:$Z$45,10,0)*$C121+VLOOKUP($E$2,PORTE!$A$3:$Z$45,10,0)*$E121</f>
        <v>837.27599999999995</v>
      </c>
      <c r="O121" s="43">
        <f>VLOOKUP($D121,PORTE!$A$3:$Z$45,11,0)*$C121+VLOOKUP($E$2,PORTE!$A$3:$Z$45,11,0)*$E121</f>
        <v>851.53150000000005</v>
      </c>
      <c r="P121" s="43">
        <f>VLOOKUP($D121,PORTE!$A$3:$Z$45,12,0)*$C121+VLOOKUP($E$2,PORTE!$A$3:$Z$45,12,0)*$E121</f>
        <v>886.74450000000002</v>
      </c>
      <c r="Q121" s="43">
        <f>VLOOKUP($D121,PORTE!$A$3:$Z$45,13,0)*$C121+VLOOKUP($E$2,PORTE!$A$3:$Z$45,13,0)*$E121</f>
        <v>915.7745000000001</v>
      </c>
      <c r="R121" s="43">
        <f>VLOOKUP($D121,PORTE!$A$3:$Z$45,14,0)*$C121+VLOOKUP($E$2,PORTE!$A$3:$Z$45,14,0)*$E121</f>
        <v>951.41150000000005</v>
      </c>
    </row>
    <row r="122" spans="1:18" s="1" customFormat="1" ht="13.5" customHeight="1" x14ac:dyDescent="0.25">
      <c r="A122" s="2" t="s">
        <v>276</v>
      </c>
      <c r="B122" s="3" t="s">
        <v>277</v>
      </c>
      <c r="C122" s="24">
        <v>0.1</v>
      </c>
      <c r="D122" s="4" t="s">
        <v>5</v>
      </c>
      <c r="E122" s="5" t="s">
        <v>278</v>
      </c>
      <c r="F122" s="43">
        <f>VLOOKUP($D122,PORTE!$A$3:$Z$45,2,0)*$C122+VLOOKUP($E$2,PORTE!$A$3:$Z$45,2,0)*$E122</f>
        <v>59.381</v>
      </c>
      <c r="G122" s="43">
        <f>VLOOKUP($D122,PORTE!$A$3:$Z$45,3,0)*$C122+VLOOKUP($E$2,PORTE!$A$3:$Z$45,3,0)*$E122</f>
        <v>62.177999999999997</v>
      </c>
      <c r="H122" s="43">
        <f>VLOOKUP($D122,PORTE!$A$3:$Z$45,4,0)*$C122+VLOOKUP($E$2,PORTE!$A$3:$Z$45,4,0)*$E122</f>
        <v>65.640979999999999</v>
      </c>
      <c r="I122" s="43">
        <f>VLOOKUP($D122,PORTE!$A$3:$Z$45,5,0)*$C122+VLOOKUP($E$2,PORTE!$A$3:$Z$45,5,0)*$E122</f>
        <v>70.303579999999997</v>
      </c>
      <c r="J122" s="43">
        <f>VLOOKUP($D122,PORTE!$A$3:$Z$45,6,0)*$C122+VLOOKUP($E$2,PORTE!$A$3:$Z$45,6,0)*$E122</f>
        <v>74.283020000000008</v>
      </c>
      <c r="K122" s="43">
        <f>VLOOKUP($D122,PORTE!$A$3:$Z$45,7,0)*$C122+VLOOKUP($E$2,PORTE!$A$3:$Z$45,7,0)*$E122</f>
        <v>78.533100000000005</v>
      </c>
      <c r="L122" s="43">
        <f>VLOOKUP($D122,PORTE!$A$3:$Z$45,8,0)*$C122+VLOOKUP($E$2,PORTE!$A$3:$Z$45,8,0)*$E122</f>
        <v>83.717100000000002</v>
      </c>
      <c r="M122" s="43">
        <f>VLOOKUP($D122,PORTE!$A$3:$Z$45,9,0)*$C122+VLOOKUP($E$2,PORTE!$A$3:$Z$45,9,0)*$E122</f>
        <v>91.959559999999996</v>
      </c>
      <c r="N122" s="43">
        <f>VLOOKUP($D122,PORTE!$A$3:$Z$45,10,0)*$C122+VLOOKUP($E$2,PORTE!$A$3:$Z$45,10,0)*$E122</f>
        <v>100.35784</v>
      </c>
      <c r="O122" s="43">
        <f>VLOOKUP($D122,PORTE!$A$3:$Z$45,11,0)*$C122+VLOOKUP($E$2,PORTE!$A$3:$Z$45,11,0)*$E122</f>
        <v>102.06686000000002</v>
      </c>
      <c r="P122" s="43">
        <f>VLOOKUP($D122,PORTE!$A$3:$Z$45,12,0)*$C122+VLOOKUP($E$2,PORTE!$A$3:$Z$45,12,0)*$E122</f>
        <v>106.25818</v>
      </c>
      <c r="Q122" s="43">
        <f>VLOOKUP($D122,PORTE!$A$3:$Z$45,13,0)*$C122+VLOOKUP($E$2,PORTE!$A$3:$Z$45,13,0)*$E122</f>
        <v>109.67658000000002</v>
      </c>
      <c r="R122" s="43">
        <f>VLOOKUP($D122,PORTE!$A$3:$Z$45,14,0)*$C122+VLOOKUP($E$2,PORTE!$A$3:$Z$45,14,0)*$E122</f>
        <v>113.94466000000001</v>
      </c>
    </row>
    <row r="123" spans="1:18" s="1" customFormat="1" ht="13.5" customHeight="1" x14ac:dyDescent="0.25">
      <c r="A123" s="2" t="s">
        <v>279</v>
      </c>
      <c r="B123" s="3" t="s">
        <v>280</v>
      </c>
      <c r="C123" s="24">
        <v>0.1</v>
      </c>
      <c r="D123" s="4" t="s">
        <v>5</v>
      </c>
      <c r="E123" s="5" t="s">
        <v>152</v>
      </c>
      <c r="F123" s="43">
        <f>VLOOKUP($D123,PORTE!$A$3:$Z$45,2,0)*$C123+VLOOKUP($E$2,PORTE!$A$3:$Z$45,2,0)*$E123</f>
        <v>29.366</v>
      </c>
      <c r="G123" s="43">
        <f>VLOOKUP($D123,PORTE!$A$3:$Z$45,3,0)*$C123+VLOOKUP($E$2,PORTE!$A$3:$Z$45,3,0)*$E123</f>
        <v>30.858000000000001</v>
      </c>
      <c r="H123" s="43">
        <f>VLOOKUP($D123,PORTE!$A$3:$Z$45,4,0)*$C123+VLOOKUP($E$2,PORTE!$A$3:$Z$45,4,0)*$E123</f>
        <v>32.572279999999999</v>
      </c>
      <c r="I123" s="43">
        <f>VLOOKUP($D123,PORTE!$A$3:$Z$45,5,0)*$C123+VLOOKUP($E$2,PORTE!$A$3:$Z$45,5,0)*$E123</f>
        <v>34.88588</v>
      </c>
      <c r="J123" s="43">
        <f>VLOOKUP($D123,PORTE!$A$3:$Z$45,6,0)*$C123+VLOOKUP($E$2,PORTE!$A$3:$Z$45,6,0)*$E123</f>
        <v>36.881720000000001</v>
      </c>
      <c r="K123" s="43">
        <f>VLOOKUP($D123,PORTE!$A$3:$Z$45,7,0)*$C123+VLOOKUP($E$2,PORTE!$A$3:$Z$45,7,0)*$E123</f>
        <v>38.991600000000005</v>
      </c>
      <c r="L123" s="43">
        <f>VLOOKUP($D123,PORTE!$A$3:$Z$45,8,0)*$C123+VLOOKUP($E$2,PORTE!$A$3:$Z$45,8,0)*$E123</f>
        <v>41.565599999999996</v>
      </c>
      <c r="M123" s="43">
        <f>VLOOKUP($D123,PORTE!$A$3:$Z$45,9,0)*$C123+VLOOKUP($E$2,PORTE!$A$3:$Z$45,9,0)*$E123</f>
        <v>45.658159999999995</v>
      </c>
      <c r="N123" s="43">
        <f>VLOOKUP($D123,PORTE!$A$3:$Z$45,10,0)*$C123+VLOOKUP($E$2,PORTE!$A$3:$Z$45,10,0)*$E123</f>
        <v>49.828240000000001</v>
      </c>
      <c r="O123" s="43">
        <f>VLOOKUP($D123,PORTE!$A$3:$Z$45,11,0)*$C123+VLOOKUP($E$2,PORTE!$A$3:$Z$45,11,0)*$E123</f>
        <v>50.675960000000003</v>
      </c>
      <c r="P123" s="43">
        <f>VLOOKUP($D123,PORTE!$A$3:$Z$45,12,0)*$C123+VLOOKUP($E$2,PORTE!$A$3:$Z$45,12,0)*$E123</f>
        <v>52.831479999999999</v>
      </c>
      <c r="Q123" s="43">
        <f>VLOOKUP($D123,PORTE!$A$3:$Z$45,13,0)*$C123+VLOOKUP($E$2,PORTE!$A$3:$Z$45,13,0)*$E123</f>
        <v>54.683880000000002</v>
      </c>
      <c r="R123" s="43">
        <f>VLOOKUP($D123,PORTE!$A$3:$Z$45,14,0)*$C123+VLOOKUP($E$2,PORTE!$A$3:$Z$45,14,0)*$E123</f>
        <v>56.81176</v>
      </c>
    </row>
    <row r="124" spans="1:18" s="1" customFormat="1" ht="13.5" customHeight="1" x14ac:dyDescent="0.25">
      <c r="A124" s="2" t="s">
        <v>281</v>
      </c>
      <c r="B124" s="3" t="s">
        <v>282</v>
      </c>
      <c r="C124" s="24">
        <v>0.1</v>
      </c>
      <c r="D124" s="4" t="s">
        <v>5</v>
      </c>
      <c r="E124" s="5" t="s">
        <v>283</v>
      </c>
      <c r="F124" s="43">
        <f>VLOOKUP($D124,PORTE!$A$3:$Z$45,2,0)*$C124+VLOOKUP($E$2,PORTE!$A$3:$Z$45,2,0)*$E124</f>
        <v>46.960999999999999</v>
      </c>
      <c r="G124" s="43">
        <f>VLOOKUP($D124,PORTE!$A$3:$Z$45,3,0)*$C124+VLOOKUP($E$2,PORTE!$A$3:$Z$45,3,0)*$E124</f>
        <v>49.218000000000004</v>
      </c>
      <c r="H124" s="43">
        <f>VLOOKUP($D124,PORTE!$A$3:$Z$45,4,0)*$C124+VLOOKUP($E$2,PORTE!$A$3:$Z$45,4,0)*$E124</f>
        <v>51.957380000000001</v>
      </c>
      <c r="I124" s="43">
        <f>VLOOKUP($D124,PORTE!$A$3:$Z$45,5,0)*$C124+VLOOKUP($E$2,PORTE!$A$3:$Z$45,5,0)*$E124</f>
        <v>55.647980000000004</v>
      </c>
      <c r="J124" s="43">
        <f>VLOOKUP($D124,PORTE!$A$3:$Z$45,6,0)*$C124+VLOOKUP($E$2,PORTE!$A$3:$Z$45,6,0)*$E124</f>
        <v>58.806620000000002</v>
      </c>
      <c r="K124" s="43">
        <f>VLOOKUP($D124,PORTE!$A$3:$Z$45,7,0)*$C124+VLOOKUP($E$2,PORTE!$A$3:$Z$45,7,0)*$E124</f>
        <v>62.17110000000001</v>
      </c>
      <c r="L124" s="43">
        <f>VLOOKUP($D124,PORTE!$A$3:$Z$45,8,0)*$C124+VLOOKUP($E$2,PORTE!$A$3:$Z$45,8,0)*$E124</f>
        <v>66.275099999999995</v>
      </c>
      <c r="M124" s="43">
        <f>VLOOKUP($D124,PORTE!$A$3:$Z$45,9,0)*$C124+VLOOKUP($E$2,PORTE!$A$3:$Z$45,9,0)*$E124</f>
        <v>72.800359999999998</v>
      </c>
      <c r="N124" s="43">
        <f>VLOOKUP($D124,PORTE!$A$3:$Z$45,10,0)*$C124+VLOOKUP($E$2,PORTE!$A$3:$Z$45,10,0)*$E124</f>
        <v>79.449039999999997</v>
      </c>
      <c r="O124" s="43">
        <f>VLOOKUP($D124,PORTE!$A$3:$Z$45,11,0)*$C124+VLOOKUP($E$2,PORTE!$A$3:$Z$45,11,0)*$E124</f>
        <v>80.801660000000012</v>
      </c>
      <c r="P124" s="43">
        <f>VLOOKUP($D124,PORTE!$A$3:$Z$45,12,0)*$C124+VLOOKUP($E$2,PORTE!$A$3:$Z$45,12,0)*$E124</f>
        <v>84.150579999999991</v>
      </c>
      <c r="Q124" s="43">
        <f>VLOOKUP($D124,PORTE!$A$3:$Z$45,13,0)*$C124+VLOOKUP($E$2,PORTE!$A$3:$Z$45,13,0)*$E124</f>
        <v>86.920980000000014</v>
      </c>
      <c r="R124" s="43">
        <f>VLOOKUP($D124,PORTE!$A$3:$Z$45,14,0)*$C124+VLOOKUP($E$2,PORTE!$A$3:$Z$45,14,0)*$E124</f>
        <v>90.303460000000001</v>
      </c>
    </row>
    <row r="125" spans="1:18" s="1" customFormat="1" ht="13.5" customHeight="1" x14ac:dyDescent="0.25">
      <c r="A125" s="2" t="s">
        <v>284</v>
      </c>
      <c r="B125" s="3" t="s">
        <v>285</v>
      </c>
      <c r="C125" s="24">
        <v>0.1</v>
      </c>
      <c r="D125" s="4" t="s">
        <v>5</v>
      </c>
      <c r="E125" s="5" t="s">
        <v>286</v>
      </c>
      <c r="F125" s="43">
        <f>VLOOKUP($D125,PORTE!$A$3:$Z$45,2,0)*$C125+VLOOKUP($E$2,PORTE!$A$3:$Z$45,2,0)*$E125</f>
        <v>37.335499999999996</v>
      </c>
      <c r="G125" s="43">
        <f>VLOOKUP($D125,PORTE!$A$3:$Z$45,3,0)*$C125+VLOOKUP($E$2,PORTE!$A$3:$Z$45,3,0)*$E125</f>
        <v>39.173999999999999</v>
      </c>
      <c r="H125" s="43">
        <f>VLOOKUP($D125,PORTE!$A$3:$Z$45,4,0)*$C125+VLOOKUP($E$2,PORTE!$A$3:$Z$45,4,0)*$E125</f>
        <v>41.352589999999999</v>
      </c>
      <c r="I125" s="43">
        <f>VLOOKUP($D125,PORTE!$A$3:$Z$45,5,0)*$C125+VLOOKUP($E$2,PORTE!$A$3:$Z$45,5,0)*$E125</f>
        <v>44.28989</v>
      </c>
      <c r="J125" s="43">
        <f>VLOOKUP($D125,PORTE!$A$3:$Z$45,6,0)*$C125+VLOOKUP($E$2,PORTE!$A$3:$Z$45,6,0)*$E125</f>
        <v>46.81241</v>
      </c>
      <c r="K125" s="43">
        <f>VLOOKUP($D125,PORTE!$A$3:$Z$45,7,0)*$C125+VLOOKUP($E$2,PORTE!$A$3:$Z$45,7,0)*$E125</f>
        <v>49.490550000000006</v>
      </c>
      <c r="L125" s="43">
        <f>VLOOKUP($D125,PORTE!$A$3:$Z$45,8,0)*$C125+VLOOKUP($E$2,PORTE!$A$3:$Z$45,8,0)*$E125</f>
        <v>52.757549999999995</v>
      </c>
      <c r="M125" s="43">
        <f>VLOOKUP($D125,PORTE!$A$3:$Z$45,9,0)*$C125+VLOOKUP($E$2,PORTE!$A$3:$Z$45,9,0)*$E125</f>
        <v>57.951979999999992</v>
      </c>
      <c r="N125" s="43">
        <f>VLOOKUP($D125,PORTE!$A$3:$Z$45,10,0)*$C125+VLOOKUP($E$2,PORTE!$A$3:$Z$45,10,0)*$E125</f>
        <v>63.244720000000001</v>
      </c>
      <c r="O125" s="43">
        <f>VLOOKUP($D125,PORTE!$A$3:$Z$45,11,0)*$C125+VLOOKUP($E$2,PORTE!$A$3:$Z$45,11,0)*$E125</f>
        <v>64.321130000000011</v>
      </c>
      <c r="P125" s="43">
        <f>VLOOKUP($D125,PORTE!$A$3:$Z$45,12,0)*$C125+VLOOKUP($E$2,PORTE!$A$3:$Z$45,12,0)*$E125</f>
        <v>67.017189999999985</v>
      </c>
      <c r="Q125" s="43">
        <f>VLOOKUP($D125,PORTE!$A$3:$Z$45,13,0)*$C125+VLOOKUP($E$2,PORTE!$A$3:$Z$45,13,0)*$E125</f>
        <v>69.285390000000007</v>
      </c>
      <c r="R125" s="43">
        <f>VLOOKUP($D125,PORTE!$A$3:$Z$45,14,0)*$C125+VLOOKUP($E$2,PORTE!$A$3:$Z$45,14,0)*$E125</f>
        <v>71.981530000000006</v>
      </c>
    </row>
    <row r="126" spans="1:18" s="1" customFormat="1" ht="13.5" customHeight="1" x14ac:dyDescent="0.25">
      <c r="A126" s="2" t="s">
        <v>287</v>
      </c>
      <c r="B126" s="3" t="s">
        <v>288</v>
      </c>
      <c r="C126" s="24">
        <v>0.1</v>
      </c>
      <c r="D126" s="4" t="s">
        <v>5</v>
      </c>
      <c r="E126" s="5" t="s">
        <v>39</v>
      </c>
      <c r="F126" s="43">
        <f>VLOOKUP($D126,PORTE!$A$3:$Z$45,2,0)*$C126+VLOOKUP($E$2,PORTE!$A$3:$Z$45,2,0)*$E126</f>
        <v>38.370499999999993</v>
      </c>
      <c r="G126" s="43">
        <f>VLOOKUP($D126,PORTE!$A$3:$Z$45,3,0)*$C126+VLOOKUP($E$2,PORTE!$A$3:$Z$45,3,0)*$E126</f>
        <v>40.253999999999998</v>
      </c>
      <c r="H126" s="43">
        <f>VLOOKUP($D126,PORTE!$A$3:$Z$45,4,0)*$C126+VLOOKUP($E$2,PORTE!$A$3:$Z$45,4,0)*$E126</f>
        <v>42.492890000000003</v>
      </c>
      <c r="I126" s="43">
        <f>VLOOKUP($D126,PORTE!$A$3:$Z$45,5,0)*$C126+VLOOKUP($E$2,PORTE!$A$3:$Z$45,5,0)*$E126</f>
        <v>45.511189999999999</v>
      </c>
      <c r="J126" s="43">
        <f>VLOOKUP($D126,PORTE!$A$3:$Z$45,6,0)*$C126+VLOOKUP($E$2,PORTE!$A$3:$Z$45,6,0)*$E126</f>
        <v>48.102110000000003</v>
      </c>
      <c r="K126" s="43">
        <f>VLOOKUP($D126,PORTE!$A$3:$Z$45,7,0)*$C126+VLOOKUP($E$2,PORTE!$A$3:$Z$45,7,0)*$E126</f>
        <v>50.854050000000001</v>
      </c>
      <c r="L126" s="43">
        <f>VLOOKUP($D126,PORTE!$A$3:$Z$45,8,0)*$C126+VLOOKUP($E$2,PORTE!$A$3:$Z$45,8,0)*$E126</f>
        <v>54.211049999999993</v>
      </c>
      <c r="M126" s="43">
        <f>VLOOKUP($D126,PORTE!$A$3:$Z$45,9,0)*$C126+VLOOKUP($E$2,PORTE!$A$3:$Z$45,9,0)*$E126</f>
        <v>59.548579999999994</v>
      </c>
      <c r="N126" s="43">
        <f>VLOOKUP($D126,PORTE!$A$3:$Z$45,10,0)*$C126+VLOOKUP($E$2,PORTE!$A$3:$Z$45,10,0)*$E126</f>
        <v>64.987120000000004</v>
      </c>
      <c r="O126" s="43">
        <f>VLOOKUP($D126,PORTE!$A$3:$Z$45,11,0)*$C126+VLOOKUP($E$2,PORTE!$A$3:$Z$45,11,0)*$E126</f>
        <v>66.093230000000005</v>
      </c>
      <c r="P126" s="43">
        <f>VLOOKUP($D126,PORTE!$A$3:$Z$45,12,0)*$C126+VLOOKUP($E$2,PORTE!$A$3:$Z$45,12,0)*$E126</f>
        <v>68.859489999999994</v>
      </c>
      <c r="Q126" s="43">
        <f>VLOOKUP($D126,PORTE!$A$3:$Z$45,13,0)*$C126+VLOOKUP($E$2,PORTE!$A$3:$Z$45,13,0)*$E126</f>
        <v>71.181690000000003</v>
      </c>
      <c r="R126" s="43">
        <f>VLOOKUP($D126,PORTE!$A$3:$Z$45,14,0)*$C126+VLOOKUP($E$2,PORTE!$A$3:$Z$45,14,0)*$E126</f>
        <v>73.951629999999994</v>
      </c>
    </row>
    <row r="127" spans="1:18" s="1" customFormat="1" ht="13.5" customHeight="1" x14ac:dyDescent="0.25">
      <c r="A127" s="2" t="s">
        <v>289</v>
      </c>
      <c r="B127" s="3" t="s">
        <v>290</v>
      </c>
      <c r="C127" s="24">
        <v>0.04</v>
      </c>
      <c r="D127" s="4" t="s">
        <v>5</v>
      </c>
      <c r="E127" s="5" t="s">
        <v>152</v>
      </c>
      <c r="F127" s="43">
        <f>VLOOKUP($D127,PORTE!$A$3:$Z$45,2,0)*$C127+VLOOKUP($E$2,PORTE!$A$3:$Z$45,2,0)*$E127</f>
        <v>28.885999999999999</v>
      </c>
      <c r="G127" s="43">
        <f>VLOOKUP($D127,PORTE!$A$3:$Z$45,3,0)*$C127+VLOOKUP($E$2,PORTE!$A$3:$Z$45,3,0)*$E127</f>
        <v>30.228000000000002</v>
      </c>
      <c r="H127" s="43">
        <f>VLOOKUP($D127,PORTE!$A$3:$Z$45,4,0)*$C127+VLOOKUP($E$2,PORTE!$A$3:$Z$45,4,0)*$E127</f>
        <v>31.912280000000003</v>
      </c>
      <c r="I127" s="43">
        <f>VLOOKUP($D127,PORTE!$A$3:$Z$45,5,0)*$C127+VLOOKUP($E$2,PORTE!$A$3:$Z$45,5,0)*$E127</f>
        <v>34.179080000000006</v>
      </c>
      <c r="J127" s="43">
        <f>VLOOKUP($D127,PORTE!$A$3:$Z$45,6,0)*$C127+VLOOKUP($E$2,PORTE!$A$3:$Z$45,6,0)*$E127</f>
        <v>36.110120000000002</v>
      </c>
      <c r="K127" s="43">
        <f>VLOOKUP($D127,PORTE!$A$3:$Z$45,7,0)*$C127+VLOOKUP($E$2,PORTE!$A$3:$Z$45,7,0)*$E127</f>
        <v>38.176200000000001</v>
      </c>
      <c r="L127" s="43">
        <f>VLOOKUP($D127,PORTE!$A$3:$Z$45,8,0)*$C127+VLOOKUP($E$2,PORTE!$A$3:$Z$45,8,0)*$E127</f>
        <v>40.696199999999997</v>
      </c>
      <c r="M127" s="43">
        <f>VLOOKUP($D127,PORTE!$A$3:$Z$45,9,0)*$C127+VLOOKUP($E$2,PORTE!$A$3:$Z$45,9,0)*$E127</f>
        <v>44.702959999999997</v>
      </c>
      <c r="N127" s="43">
        <f>VLOOKUP($D127,PORTE!$A$3:$Z$45,10,0)*$C127+VLOOKUP($E$2,PORTE!$A$3:$Z$45,10,0)*$E127</f>
        <v>48.785440000000001</v>
      </c>
      <c r="O127" s="43">
        <f>VLOOKUP($D127,PORTE!$A$3:$Z$45,11,0)*$C127+VLOOKUP($E$2,PORTE!$A$3:$Z$45,11,0)*$E127</f>
        <v>49.616360000000007</v>
      </c>
      <c r="P127" s="43">
        <f>VLOOKUP($D127,PORTE!$A$3:$Z$45,12,0)*$C127+VLOOKUP($E$2,PORTE!$A$3:$Z$45,12,0)*$E127</f>
        <v>51.641079999999995</v>
      </c>
      <c r="Q127" s="43">
        <f>VLOOKUP($D127,PORTE!$A$3:$Z$45,13,0)*$C127+VLOOKUP($E$2,PORTE!$A$3:$Z$45,13,0)*$E127</f>
        <v>53.27628</v>
      </c>
      <c r="R127" s="43">
        <f>VLOOKUP($D127,PORTE!$A$3:$Z$45,14,0)*$C127+VLOOKUP($E$2,PORTE!$A$3:$Z$45,14,0)*$E127</f>
        <v>55.349560000000004</v>
      </c>
    </row>
    <row r="128" spans="1:18" s="1" customFormat="1" ht="13.5" customHeight="1" x14ac:dyDescent="0.25">
      <c r="A128" s="2" t="s">
        <v>291</v>
      </c>
      <c r="B128" s="3" t="s">
        <v>292</v>
      </c>
      <c r="C128" s="24">
        <v>0.04</v>
      </c>
      <c r="D128" s="4" t="s">
        <v>5</v>
      </c>
      <c r="E128" s="5" t="s">
        <v>152</v>
      </c>
      <c r="F128" s="43">
        <f>VLOOKUP($D128,PORTE!$A$3:$Z$45,2,0)*$C128+VLOOKUP($E$2,PORTE!$A$3:$Z$45,2,0)*$E128</f>
        <v>28.885999999999999</v>
      </c>
      <c r="G128" s="43">
        <f>VLOOKUP($D128,PORTE!$A$3:$Z$45,3,0)*$C128+VLOOKUP($E$2,PORTE!$A$3:$Z$45,3,0)*$E128</f>
        <v>30.228000000000002</v>
      </c>
      <c r="H128" s="43">
        <f>VLOOKUP($D128,PORTE!$A$3:$Z$45,4,0)*$C128+VLOOKUP($E$2,PORTE!$A$3:$Z$45,4,0)*$E128</f>
        <v>31.912280000000003</v>
      </c>
      <c r="I128" s="43">
        <f>VLOOKUP($D128,PORTE!$A$3:$Z$45,5,0)*$C128+VLOOKUP($E$2,PORTE!$A$3:$Z$45,5,0)*$E128</f>
        <v>34.179080000000006</v>
      </c>
      <c r="J128" s="43">
        <f>VLOOKUP($D128,PORTE!$A$3:$Z$45,6,0)*$C128+VLOOKUP($E$2,PORTE!$A$3:$Z$45,6,0)*$E128</f>
        <v>36.110120000000002</v>
      </c>
      <c r="K128" s="43">
        <f>VLOOKUP($D128,PORTE!$A$3:$Z$45,7,0)*$C128+VLOOKUP($E$2,PORTE!$A$3:$Z$45,7,0)*$E128</f>
        <v>38.176200000000001</v>
      </c>
      <c r="L128" s="43">
        <f>VLOOKUP($D128,PORTE!$A$3:$Z$45,8,0)*$C128+VLOOKUP($E$2,PORTE!$A$3:$Z$45,8,0)*$E128</f>
        <v>40.696199999999997</v>
      </c>
      <c r="M128" s="43">
        <f>VLOOKUP($D128,PORTE!$A$3:$Z$45,9,0)*$C128+VLOOKUP($E$2,PORTE!$A$3:$Z$45,9,0)*$E128</f>
        <v>44.702959999999997</v>
      </c>
      <c r="N128" s="43">
        <f>VLOOKUP($D128,PORTE!$A$3:$Z$45,10,0)*$C128+VLOOKUP($E$2,PORTE!$A$3:$Z$45,10,0)*$E128</f>
        <v>48.785440000000001</v>
      </c>
      <c r="O128" s="43">
        <f>VLOOKUP($D128,PORTE!$A$3:$Z$45,11,0)*$C128+VLOOKUP($E$2,PORTE!$A$3:$Z$45,11,0)*$E128</f>
        <v>49.616360000000007</v>
      </c>
      <c r="P128" s="43">
        <f>VLOOKUP($D128,PORTE!$A$3:$Z$45,12,0)*$C128+VLOOKUP($E$2,PORTE!$A$3:$Z$45,12,0)*$E128</f>
        <v>51.641079999999995</v>
      </c>
      <c r="Q128" s="43">
        <f>VLOOKUP($D128,PORTE!$A$3:$Z$45,13,0)*$C128+VLOOKUP($E$2,PORTE!$A$3:$Z$45,13,0)*$E128</f>
        <v>53.27628</v>
      </c>
      <c r="R128" s="43">
        <f>VLOOKUP($D128,PORTE!$A$3:$Z$45,14,0)*$C128+VLOOKUP($E$2,PORTE!$A$3:$Z$45,14,0)*$E128</f>
        <v>55.349560000000004</v>
      </c>
    </row>
    <row r="129" spans="1:18" s="1" customFormat="1" ht="13.5" customHeight="1" x14ac:dyDescent="0.25">
      <c r="A129" s="2" t="s">
        <v>293</v>
      </c>
      <c r="B129" s="3" t="s">
        <v>294</v>
      </c>
      <c r="C129" s="24">
        <v>0.04</v>
      </c>
      <c r="D129" s="4" t="s">
        <v>5</v>
      </c>
      <c r="E129" s="5" t="s">
        <v>149</v>
      </c>
      <c r="F129" s="43">
        <f>VLOOKUP($D129,PORTE!$A$3:$Z$45,2,0)*$C129+VLOOKUP($E$2,PORTE!$A$3:$Z$45,2,0)*$E129</f>
        <v>21.02</v>
      </c>
      <c r="G129" s="43">
        <f>VLOOKUP($D129,PORTE!$A$3:$Z$45,3,0)*$C129+VLOOKUP($E$2,PORTE!$A$3:$Z$45,3,0)*$E129</f>
        <v>22.020000000000003</v>
      </c>
      <c r="H129" s="43">
        <f>VLOOKUP($D129,PORTE!$A$3:$Z$45,4,0)*$C129+VLOOKUP($E$2,PORTE!$A$3:$Z$45,4,0)*$E129</f>
        <v>23.246000000000002</v>
      </c>
      <c r="I129" s="43">
        <f>VLOOKUP($D129,PORTE!$A$3:$Z$45,5,0)*$C129+VLOOKUP($E$2,PORTE!$A$3:$Z$45,5,0)*$E129</f>
        <v>24.897200000000002</v>
      </c>
      <c r="J129" s="43">
        <f>VLOOKUP($D129,PORTE!$A$3:$Z$45,6,0)*$C129+VLOOKUP($E$2,PORTE!$A$3:$Z$45,6,0)*$E129</f>
        <v>26.308399999999999</v>
      </c>
      <c r="K129" s="43">
        <f>VLOOKUP($D129,PORTE!$A$3:$Z$45,7,0)*$C129+VLOOKUP($E$2,PORTE!$A$3:$Z$45,7,0)*$E129</f>
        <v>27.813600000000001</v>
      </c>
      <c r="L129" s="43">
        <f>VLOOKUP($D129,PORTE!$A$3:$Z$45,8,0)*$C129+VLOOKUP($E$2,PORTE!$A$3:$Z$45,8,0)*$E129</f>
        <v>29.649599999999996</v>
      </c>
      <c r="M129" s="43">
        <f>VLOOKUP($D129,PORTE!$A$3:$Z$45,9,0)*$C129+VLOOKUP($E$2,PORTE!$A$3:$Z$45,9,0)*$E129</f>
        <v>32.568799999999996</v>
      </c>
      <c r="N129" s="43">
        <f>VLOOKUP($D129,PORTE!$A$3:$Z$45,10,0)*$C129+VLOOKUP($E$2,PORTE!$A$3:$Z$45,10,0)*$E129</f>
        <v>35.543199999999999</v>
      </c>
      <c r="O129" s="43">
        <f>VLOOKUP($D129,PORTE!$A$3:$Z$45,11,0)*$C129+VLOOKUP($E$2,PORTE!$A$3:$Z$45,11,0)*$E129</f>
        <v>36.148400000000002</v>
      </c>
      <c r="P129" s="43">
        <f>VLOOKUP($D129,PORTE!$A$3:$Z$45,12,0)*$C129+VLOOKUP($E$2,PORTE!$A$3:$Z$45,12,0)*$E129</f>
        <v>37.639599999999994</v>
      </c>
      <c r="Q129" s="43">
        <f>VLOOKUP($D129,PORTE!$A$3:$Z$45,13,0)*$C129+VLOOKUP($E$2,PORTE!$A$3:$Z$45,13,0)*$E129</f>
        <v>38.864400000000003</v>
      </c>
      <c r="R129" s="43">
        <f>VLOOKUP($D129,PORTE!$A$3:$Z$45,14,0)*$C129+VLOOKUP($E$2,PORTE!$A$3:$Z$45,14,0)*$E129</f>
        <v>40.376800000000003</v>
      </c>
    </row>
    <row r="130" spans="1:18" s="1" customFormat="1" ht="13.5" customHeight="1" x14ac:dyDescent="0.25">
      <c r="A130" s="2" t="s">
        <v>295</v>
      </c>
      <c r="B130" s="3" t="s">
        <v>296</v>
      </c>
      <c r="C130" s="24">
        <v>0.04</v>
      </c>
      <c r="D130" s="4" t="s">
        <v>5</v>
      </c>
      <c r="E130" s="5" t="s">
        <v>152</v>
      </c>
      <c r="F130" s="43">
        <f>VLOOKUP($D130,PORTE!$A$3:$Z$45,2,0)*$C130+VLOOKUP($E$2,PORTE!$A$3:$Z$45,2,0)*$E130</f>
        <v>28.885999999999999</v>
      </c>
      <c r="G130" s="43">
        <f>VLOOKUP($D130,PORTE!$A$3:$Z$45,3,0)*$C130+VLOOKUP($E$2,PORTE!$A$3:$Z$45,3,0)*$E130</f>
        <v>30.228000000000002</v>
      </c>
      <c r="H130" s="43">
        <f>VLOOKUP($D130,PORTE!$A$3:$Z$45,4,0)*$C130+VLOOKUP($E$2,PORTE!$A$3:$Z$45,4,0)*$E130</f>
        <v>31.912280000000003</v>
      </c>
      <c r="I130" s="43">
        <f>VLOOKUP($D130,PORTE!$A$3:$Z$45,5,0)*$C130+VLOOKUP($E$2,PORTE!$A$3:$Z$45,5,0)*$E130</f>
        <v>34.179080000000006</v>
      </c>
      <c r="J130" s="43">
        <f>VLOOKUP($D130,PORTE!$A$3:$Z$45,6,0)*$C130+VLOOKUP($E$2,PORTE!$A$3:$Z$45,6,0)*$E130</f>
        <v>36.110120000000002</v>
      </c>
      <c r="K130" s="43">
        <f>VLOOKUP($D130,PORTE!$A$3:$Z$45,7,0)*$C130+VLOOKUP($E$2,PORTE!$A$3:$Z$45,7,0)*$E130</f>
        <v>38.176200000000001</v>
      </c>
      <c r="L130" s="43">
        <f>VLOOKUP($D130,PORTE!$A$3:$Z$45,8,0)*$C130+VLOOKUP($E$2,PORTE!$A$3:$Z$45,8,0)*$E130</f>
        <v>40.696199999999997</v>
      </c>
      <c r="M130" s="43">
        <f>VLOOKUP($D130,PORTE!$A$3:$Z$45,9,0)*$C130+VLOOKUP($E$2,PORTE!$A$3:$Z$45,9,0)*$E130</f>
        <v>44.702959999999997</v>
      </c>
      <c r="N130" s="43">
        <f>VLOOKUP($D130,PORTE!$A$3:$Z$45,10,0)*$C130+VLOOKUP($E$2,PORTE!$A$3:$Z$45,10,0)*$E130</f>
        <v>48.785440000000001</v>
      </c>
      <c r="O130" s="43">
        <f>VLOOKUP($D130,PORTE!$A$3:$Z$45,11,0)*$C130+VLOOKUP($E$2,PORTE!$A$3:$Z$45,11,0)*$E130</f>
        <v>49.616360000000007</v>
      </c>
      <c r="P130" s="43">
        <f>VLOOKUP($D130,PORTE!$A$3:$Z$45,12,0)*$C130+VLOOKUP($E$2,PORTE!$A$3:$Z$45,12,0)*$E130</f>
        <v>51.641079999999995</v>
      </c>
      <c r="Q130" s="43">
        <f>VLOOKUP($D130,PORTE!$A$3:$Z$45,13,0)*$C130+VLOOKUP($E$2,PORTE!$A$3:$Z$45,13,0)*$E130</f>
        <v>53.27628</v>
      </c>
      <c r="R130" s="43">
        <f>VLOOKUP($D130,PORTE!$A$3:$Z$45,14,0)*$C130+VLOOKUP($E$2,PORTE!$A$3:$Z$45,14,0)*$E130</f>
        <v>55.349560000000004</v>
      </c>
    </row>
    <row r="131" spans="1:18" s="1" customFormat="1" ht="13.5" customHeight="1" x14ac:dyDescent="0.25">
      <c r="A131" s="2" t="s">
        <v>297</v>
      </c>
      <c r="B131" s="3" t="s">
        <v>298</v>
      </c>
      <c r="C131" s="24">
        <v>0.04</v>
      </c>
      <c r="D131" s="4" t="s">
        <v>5</v>
      </c>
      <c r="E131" s="5" t="s">
        <v>181</v>
      </c>
      <c r="F131" s="43">
        <f>VLOOKUP($D131,PORTE!$A$3:$Z$45,2,0)*$C131+VLOOKUP($E$2,PORTE!$A$3:$Z$45,2,0)*$E131</f>
        <v>13.774999999999999</v>
      </c>
      <c r="G131" s="43">
        <f>VLOOKUP($D131,PORTE!$A$3:$Z$45,3,0)*$C131+VLOOKUP($E$2,PORTE!$A$3:$Z$45,3,0)*$E131</f>
        <v>14.459999999999999</v>
      </c>
      <c r="H131" s="43">
        <f>VLOOKUP($D131,PORTE!$A$3:$Z$45,4,0)*$C131+VLOOKUP($E$2,PORTE!$A$3:$Z$45,4,0)*$E131</f>
        <v>15.263899999999998</v>
      </c>
      <c r="I131" s="43">
        <f>VLOOKUP($D131,PORTE!$A$3:$Z$45,5,0)*$C131+VLOOKUP($E$2,PORTE!$A$3:$Z$45,5,0)*$E131</f>
        <v>16.348099999999999</v>
      </c>
      <c r="J131" s="43">
        <f>VLOOKUP($D131,PORTE!$A$3:$Z$45,6,0)*$C131+VLOOKUP($E$2,PORTE!$A$3:$Z$45,6,0)*$E131</f>
        <v>17.280499999999996</v>
      </c>
      <c r="K131" s="43">
        <f>VLOOKUP($D131,PORTE!$A$3:$Z$45,7,0)*$C131+VLOOKUP($E$2,PORTE!$A$3:$Z$45,7,0)*$E131</f>
        <v>18.269100000000002</v>
      </c>
      <c r="L131" s="43">
        <f>VLOOKUP($D131,PORTE!$A$3:$Z$45,8,0)*$C131+VLOOKUP($E$2,PORTE!$A$3:$Z$45,8,0)*$E131</f>
        <v>19.475099999999998</v>
      </c>
      <c r="M131" s="43">
        <f>VLOOKUP($D131,PORTE!$A$3:$Z$45,9,0)*$C131+VLOOKUP($E$2,PORTE!$A$3:$Z$45,9,0)*$E131</f>
        <v>21.392599999999998</v>
      </c>
      <c r="N131" s="43">
        <f>VLOOKUP($D131,PORTE!$A$3:$Z$45,10,0)*$C131+VLOOKUP($E$2,PORTE!$A$3:$Z$45,10,0)*$E131</f>
        <v>23.346399999999999</v>
      </c>
      <c r="O131" s="43">
        <f>VLOOKUP($D131,PORTE!$A$3:$Z$45,11,0)*$C131+VLOOKUP($E$2,PORTE!$A$3:$Z$45,11,0)*$E131</f>
        <v>23.743699999999997</v>
      </c>
      <c r="P131" s="43">
        <f>VLOOKUP($D131,PORTE!$A$3:$Z$45,12,0)*$C131+VLOOKUP($E$2,PORTE!$A$3:$Z$45,12,0)*$E131</f>
        <v>24.743499999999997</v>
      </c>
      <c r="Q131" s="43">
        <f>VLOOKUP($D131,PORTE!$A$3:$Z$45,13,0)*$C131+VLOOKUP($E$2,PORTE!$A$3:$Z$45,13,0)*$E131</f>
        <v>25.590299999999999</v>
      </c>
      <c r="R131" s="43">
        <f>VLOOKUP($D131,PORTE!$A$3:$Z$45,14,0)*$C131+VLOOKUP($E$2,PORTE!$A$3:$Z$45,14,0)*$E131</f>
        <v>26.586100000000002</v>
      </c>
    </row>
    <row r="132" spans="1:18" s="1" customFormat="1" ht="13.5" customHeight="1" x14ac:dyDescent="0.25">
      <c r="A132" s="2" t="s">
        <v>299</v>
      </c>
      <c r="B132" s="3" t="s">
        <v>300</v>
      </c>
      <c r="C132" s="24">
        <v>0.04</v>
      </c>
      <c r="D132" s="4" t="s">
        <v>5</v>
      </c>
      <c r="E132" s="5" t="s">
        <v>301</v>
      </c>
      <c r="F132" s="43">
        <f>VLOOKUP($D132,PORTE!$A$3:$Z$45,2,0)*$C132+VLOOKUP($E$2,PORTE!$A$3:$Z$45,2,0)*$E132</f>
        <v>21.641000000000002</v>
      </c>
      <c r="G132" s="43">
        <f>VLOOKUP($D132,PORTE!$A$3:$Z$45,3,0)*$C132+VLOOKUP($E$2,PORTE!$A$3:$Z$45,3,0)*$E132</f>
        <v>22.668000000000003</v>
      </c>
      <c r="H132" s="43">
        <f>VLOOKUP($D132,PORTE!$A$3:$Z$45,4,0)*$C132+VLOOKUP($E$2,PORTE!$A$3:$Z$45,4,0)*$E132</f>
        <v>23.930180000000004</v>
      </c>
      <c r="I132" s="43">
        <f>VLOOKUP($D132,PORTE!$A$3:$Z$45,5,0)*$C132+VLOOKUP($E$2,PORTE!$A$3:$Z$45,5,0)*$E132</f>
        <v>25.62998</v>
      </c>
      <c r="J132" s="43">
        <f>VLOOKUP($D132,PORTE!$A$3:$Z$45,6,0)*$C132+VLOOKUP($E$2,PORTE!$A$3:$Z$45,6,0)*$E132</f>
        <v>27.08222</v>
      </c>
      <c r="K132" s="43">
        <f>VLOOKUP($D132,PORTE!$A$3:$Z$45,7,0)*$C132+VLOOKUP($E$2,PORTE!$A$3:$Z$45,7,0)*$E132</f>
        <v>28.631700000000002</v>
      </c>
      <c r="L132" s="43">
        <f>VLOOKUP($D132,PORTE!$A$3:$Z$45,8,0)*$C132+VLOOKUP($E$2,PORTE!$A$3:$Z$45,8,0)*$E132</f>
        <v>30.521699999999999</v>
      </c>
      <c r="M132" s="43">
        <f>VLOOKUP($D132,PORTE!$A$3:$Z$45,9,0)*$C132+VLOOKUP($E$2,PORTE!$A$3:$Z$45,9,0)*$E132</f>
        <v>33.526760000000003</v>
      </c>
      <c r="N132" s="43">
        <f>VLOOKUP($D132,PORTE!$A$3:$Z$45,10,0)*$C132+VLOOKUP($E$2,PORTE!$A$3:$Z$45,10,0)*$E132</f>
        <v>36.588639999999998</v>
      </c>
      <c r="O132" s="43">
        <f>VLOOKUP($D132,PORTE!$A$3:$Z$45,11,0)*$C132+VLOOKUP($E$2,PORTE!$A$3:$Z$45,11,0)*$E132</f>
        <v>37.211660000000009</v>
      </c>
      <c r="P132" s="43">
        <f>VLOOKUP($D132,PORTE!$A$3:$Z$45,12,0)*$C132+VLOOKUP($E$2,PORTE!$A$3:$Z$45,12,0)*$E132</f>
        <v>38.744979999999998</v>
      </c>
      <c r="Q132" s="43">
        <f>VLOOKUP($D132,PORTE!$A$3:$Z$45,13,0)*$C132+VLOOKUP($E$2,PORTE!$A$3:$Z$45,13,0)*$E132</f>
        <v>40.002180000000003</v>
      </c>
      <c r="R132" s="43">
        <f>VLOOKUP($D132,PORTE!$A$3:$Z$45,14,0)*$C132+VLOOKUP($E$2,PORTE!$A$3:$Z$45,14,0)*$E132</f>
        <v>41.558860000000003</v>
      </c>
    </row>
    <row r="133" spans="1:18" s="1" customFormat="1" ht="13.5" customHeight="1" x14ac:dyDescent="0.25">
      <c r="A133" s="2" t="s">
        <v>302</v>
      </c>
      <c r="B133" s="3" t="s">
        <v>303</v>
      </c>
      <c r="C133" s="24">
        <v>0.01</v>
      </c>
      <c r="D133" s="4" t="s">
        <v>5</v>
      </c>
      <c r="E133" s="5" t="s">
        <v>304</v>
      </c>
      <c r="F133" s="43">
        <f>VLOOKUP($D133,PORTE!$A$3:$Z$45,2,0)*$C133+VLOOKUP($E$2,PORTE!$A$3:$Z$45,2,0)*$E133</f>
        <v>15.605</v>
      </c>
      <c r="G133" s="43">
        <f>VLOOKUP($D133,PORTE!$A$3:$Z$45,3,0)*$C133+VLOOKUP($E$2,PORTE!$A$3:$Z$45,3,0)*$E133</f>
        <v>16.305000000000003</v>
      </c>
      <c r="H133" s="43">
        <f>VLOOKUP($D133,PORTE!$A$3:$Z$45,4,0)*$C133+VLOOKUP($E$2,PORTE!$A$3:$Z$45,4,0)*$E133</f>
        <v>17.214500000000001</v>
      </c>
      <c r="I133" s="43">
        <f>VLOOKUP($D133,PORTE!$A$3:$Z$45,5,0)*$C133+VLOOKUP($E$2,PORTE!$A$3:$Z$45,5,0)*$E133</f>
        <v>18.4373</v>
      </c>
      <c r="J133" s="43">
        <f>VLOOKUP($D133,PORTE!$A$3:$Z$45,6,0)*$C133+VLOOKUP($E$2,PORTE!$A$3:$Z$45,6,0)*$E133</f>
        <v>19.4741</v>
      </c>
      <c r="K133" s="43">
        <f>VLOOKUP($D133,PORTE!$A$3:$Z$45,7,0)*$C133+VLOOKUP($E$2,PORTE!$A$3:$Z$45,7,0)*$E133</f>
        <v>20.5884</v>
      </c>
      <c r="L133" s="43">
        <f>VLOOKUP($D133,PORTE!$A$3:$Z$45,8,0)*$C133+VLOOKUP($E$2,PORTE!$A$3:$Z$45,8,0)*$E133</f>
        <v>21.947399999999998</v>
      </c>
      <c r="M133" s="43">
        <f>VLOOKUP($D133,PORTE!$A$3:$Z$45,9,0)*$C133+VLOOKUP($E$2,PORTE!$A$3:$Z$45,9,0)*$E133</f>
        <v>24.108199999999997</v>
      </c>
      <c r="N133" s="43">
        <f>VLOOKUP($D133,PORTE!$A$3:$Z$45,10,0)*$C133+VLOOKUP($E$2,PORTE!$A$3:$Z$45,10,0)*$E133</f>
        <v>26.309799999999999</v>
      </c>
      <c r="O133" s="43">
        <f>VLOOKUP($D133,PORTE!$A$3:$Z$45,11,0)*$C133+VLOOKUP($E$2,PORTE!$A$3:$Z$45,11,0)*$E133</f>
        <v>26.758100000000002</v>
      </c>
      <c r="P133" s="43">
        <f>VLOOKUP($D133,PORTE!$A$3:$Z$45,12,0)*$C133+VLOOKUP($E$2,PORTE!$A$3:$Z$45,12,0)*$E133</f>
        <v>27.832899999999999</v>
      </c>
      <c r="Q133" s="43">
        <f>VLOOKUP($D133,PORTE!$A$3:$Z$45,13,0)*$C133+VLOOKUP($E$2,PORTE!$A$3:$Z$45,13,0)*$E133</f>
        <v>28.679100000000002</v>
      </c>
      <c r="R133" s="43">
        <f>VLOOKUP($D133,PORTE!$A$3:$Z$45,14,0)*$C133+VLOOKUP($E$2,PORTE!$A$3:$Z$45,14,0)*$E133</f>
        <v>29.795200000000005</v>
      </c>
    </row>
    <row r="134" spans="1:18" s="1" customFormat="1" ht="13.5" customHeight="1" x14ac:dyDescent="0.25">
      <c r="A134" s="2" t="s">
        <v>305</v>
      </c>
      <c r="B134" s="3" t="s">
        <v>306</v>
      </c>
      <c r="C134" s="24">
        <v>0.5</v>
      </c>
      <c r="D134" s="4" t="s">
        <v>5</v>
      </c>
      <c r="E134" s="5" t="s">
        <v>307</v>
      </c>
      <c r="F134" s="43">
        <f>VLOOKUP($D134,PORTE!$A$3:$Z$45,2,0)*$C134+VLOOKUP($E$2,PORTE!$A$3:$Z$45,2,0)*$E134</f>
        <v>363.14499999999998</v>
      </c>
      <c r="G134" s="43">
        <f>VLOOKUP($D134,PORTE!$A$3:$Z$45,3,0)*$C134+VLOOKUP($E$2,PORTE!$A$3:$Z$45,3,0)*$E134</f>
        <v>380.01</v>
      </c>
      <c r="H134" s="43">
        <f>VLOOKUP($D134,PORTE!$A$3:$Z$45,4,0)*$C134+VLOOKUP($E$2,PORTE!$A$3:$Z$45,4,0)*$E134</f>
        <v>401.1841</v>
      </c>
      <c r="I134" s="43">
        <f>VLOOKUP($D134,PORTE!$A$3:$Z$45,5,0)*$C134+VLOOKUP($E$2,PORTE!$A$3:$Z$45,5,0)*$E134</f>
        <v>429.68110000000001</v>
      </c>
      <c r="J134" s="43">
        <f>VLOOKUP($D134,PORTE!$A$3:$Z$45,6,0)*$C134+VLOOKUP($E$2,PORTE!$A$3:$Z$45,6,0)*$E134</f>
        <v>453.95590000000004</v>
      </c>
      <c r="K134" s="43">
        <f>VLOOKUP($D134,PORTE!$A$3:$Z$45,7,0)*$C134+VLOOKUP($E$2,PORTE!$A$3:$Z$45,7,0)*$E134</f>
        <v>479.92950000000002</v>
      </c>
      <c r="L134" s="43">
        <f>VLOOKUP($D134,PORTE!$A$3:$Z$45,8,0)*$C134+VLOOKUP($E$2,PORTE!$A$3:$Z$45,8,0)*$E134</f>
        <v>511.60949999999997</v>
      </c>
      <c r="M134" s="43">
        <f>VLOOKUP($D134,PORTE!$A$3:$Z$45,9,0)*$C134+VLOOKUP($E$2,PORTE!$A$3:$Z$45,9,0)*$E134</f>
        <v>561.98019999999997</v>
      </c>
      <c r="N134" s="43">
        <f>VLOOKUP($D134,PORTE!$A$3:$Z$45,10,0)*$C134+VLOOKUP($E$2,PORTE!$A$3:$Z$45,10,0)*$E134</f>
        <v>613.30280000000005</v>
      </c>
      <c r="O134" s="43">
        <f>VLOOKUP($D134,PORTE!$A$3:$Z$45,11,0)*$C134+VLOOKUP($E$2,PORTE!$A$3:$Z$45,11,0)*$E134</f>
        <v>623.7487000000001</v>
      </c>
      <c r="P134" s="43">
        <f>VLOOKUP($D134,PORTE!$A$3:$Z$45,12,0)*$C134+VLOOKUP($E$2,PORTE!$A$3:$Z$45,12,0)*$E134</f>
        <v>649.19809999999995</v>
      </c>
      <c r="Q134" s="43">
        <f>VLOOKUP($D134,PORTE!$A$3:$Z$45,13,0)*$C134+VLOOKUP($E$2,PORTE!$A$3:$Z$45,13,0)*$E134</f>
        <v>669.74610000000007</v>
      </c>
      <c r="R134" s="43">
        <f>VLOOKUP($D134,PORTE!$A$3:$Z$45,14,0)*$C134+VLOOKUP($E$2,PORTE!$A$3:$Z$45,14,0)*$E134</f>
        <v>695.80970000000002</v>
      </c>
    </row>
    <row r="135" spans="1:18" s="1" customFormat="1" ht="13.5" customHeight="1" x14ac:dyDescent="0.25">
      <c r="A135" s="2">
        <v>40324753</v>
      </c>
      <c r="B135" s="3" t="s">
        <v>308</v>
      </c>
      <c r="C135" s="27">
        <v>1</v>
      </c>
      <c r="D135" s="4" t="s">
        <v>5</v>
      </c>
      <c r="E135" s="5">
        <v>20.18</v>
      </c>
      <c r="F135" s="43">
        <f>VLOOKUP($D135,PORTE!$A$3:$Z$45,2,0)*$C135+VLOOKUP($E$2,PORTE!$A$3:$Z$45,2,0)*$E135</f>
        <v>240.07</v>
      </c>
      <c r="G135" s="43">
        <f>VLOOKUP($D135,PORTE!$A$3:$Z$45,3,0)*$C135+VLOOKUP($E$2,PORTE!$A$3:$Z$45,3,0)*$E135</f>
        <v>252.66</v>
      </c>
      <c r="H135" s="43">
        <f>VLOOKUP($D135,PORTE!$A$3:$Z$45,4,0)*$C135+VLOOKUP($E$2,PORTE!$A$3:$Z$45,4,0)*$E135</f>
        <v>266.68060000000003</v>
      </c>
      <c r="I135" s="43">
        <f>VLOOKUP($D135,PORTE!$A$3:$Z$45,5,0)*$C135+VLOOKUP($E$2,PORTE!$A$3:$Z$45,5,0)*$E135</f>
        <v>285.62259999999998</v>
      </c>
      <c r="J135" s="43">
        <f>VLOOKUP($D135,PORTE!$A$3:$Z$45,6,0)*$C135+VLOOKUP($E$2,PORTE!$A$3:$Z$45,6,0)*$E135</f>
        <v>302.0394</v>
      </c>
      <c r="K135" s="43">
        <f>VLOOKUP($D135,PORTE!$A$3:$Z$45,7,0)*$C135+VLOOKUP($E$2,PORTE!$A$3:$Z$45,7,0)*$E135</f>
        <v>319.31699999999995</v>
      </c>
      <c r="L135" s="43">
        <f>VLOOKUP($D135,PORTE!$A$3:$Z$45,8,0)*$C135+VLOOKUP($E$2,PORTE!$A$3:$Z$45,8,0)*$E135</f>
        <v>340.39699999999999</v>
      </c>
      <c r="M135" s="43">
        <f>VLOOKUP($D135,PORTE!$A$3:$Z$45,9,0)*$C135+VLOOKUP($E$2,PORTE!$A$3:$Z$45,9,0)*$E135</f>
        <v>373.91319999999996</v>
      </c>
      <c r="N135" s="43">
        <f>VLOOKUP($D135,PORTE!$A$3:$Z$45,10,0)*$C135+VLOOKUP($E$2,PORTE!$A$3:$Z$45,10,0)*$E135</f>
        <v>408.06479999999999</v>
      </c>
      <c r="O135" s="43">
        <f>VLOOKUP($D135,PORTE!$A$3:$Z$45,11,0)*$C135+VLOOKUP($E$2,PORTE!$A$3:$Z$45,11,0)*$E135</f>
        <v>415.00420000000003</v>
      </c>
      <c r="P135" s="43">
        <f>VLOOKUP($D135,PORTE!$A$3:$Z$45,12,0)*$C135+VLOOKUP($E$2,PORTE!$A$3:$Z$45,12,0)*$E135</f>
        <v>432.92459999999994</v>
      </c>
      <c r="Q135" s="43">
        <f>VLOOKUP($D135,PORTE!$A$3:$Z$45,13,0)*$C135+VLOOKUP($E$2,PORTE!$A$3:$Z$45,13,0)*$E135</f>
        <v>448.65260000000001</v>
      </c>
      <c r="R135" s="43">
        <f>VLOOKUP($D135,PORTE!$A$3:$Z$45,14,0)*$C135+VLOOKUP($E$2,PORTE!$A$3:$Z$45,14,0)*$E135</f>
        <v>466.11020000000002</v>
      </c>
    </row>
    <row r="136" spans="1:18" s="1" customFormat="1" ht="13.5" customHeight="1" x14ac:dyDescent="0.25">
      <c r="A136" s="2">
        <v>40324672</v>
      </c>
      <c r="B136" s="3" t="s">
        <v>309</v>
      </c>
      <c r="C136" s="27">
        <v>1</v>
      </c>
      <c r="D136" s="4" t="s">
        <v>5</v>
      </c>
      <c r="E136" s="5">
        <v>50.66</v>
      </c>
      <c r="F136" s="43">
        <f>VLOOKUP($D136,PORTE!$A$3:$Z$45,2,0)*$C136+VLOOKUP($E$2,PORTE!$A$3:$Z$45,2,0)*$E136</f>
        <v>590.58999999999992</v>
      </c>
      <c r="G136" s="43">
        <f>VLOOKUP($D136,PORTE!$A$3:$Z$45,3,0)*$C136+VLOOKUP($E$2,PORTE!$A$3:$Z$45,3,0)*$E136</f>
        <v>618.41999999999996</v>
      </c>
      <c r="H136" s="43">
        <f>VLOOKUP($D136,PORTE!$A$3:$Z$45,4,0)*$C136+VLOOKUP($E$2,PORTE!$A$3:$Z$45,4,0)*$E136</f>
        <v>652.86219999999992</v>
      </c>
      <c r="I136" s="43">
        <f>VLOOKUP($D136,PORTE!$A$3:$Z$45,5,0)*$C136+VLOOKUP($E$2,PORTE!$A$3:$Z$45,5,0)*$E136</f>
        <v>699.23619999999994</v>
      </c>
      <c r="J136" s="43">
        <f>VLOOKUP($D136,PORTE!$A$3:$Z$45,6,0)*$C136+VLOOKUP($E$2,PORTE!$A$3:$Z$45,6,0)*$E136</f>
        <v>738.81779999999992</v>
      </c>
      <c r="K136" s="43">
        <f>VLOOKUP($D136,PORTE!$A$3:$Z$45,7,0)*$C136+VLOOKUP($E$2,PORTE!$A$3:$Z$45,7,0)*$E136</f>
        <v>781.08899999999994</v>
      </c>
      <c r="L136" s="43">
        <f>VLOOKUP($D136,PORTE!$A$3:$Z$45,8,0)*$C136+VLOOKUP($E$2,PORTE!$A$3:$Z$45,8,0)*$E136</f>
        <v>832.64899999999989</v>
      </c>
      <c r="M136" s="43">
        <f>VLOOKUP($D136,PORTE!$A$3:$Z$45,9,0)*$C136+VLOOKUP($E$2,PORTE!$A$3:$Z$45,9,0)*$E136</f>
        <v>914.62839999999983</v>
      </c>
      <c r="N136" s="43">
        <f>VLOOKUP($D136,PORTE!$A$3:$Z$45,10,0)*$C136+VLOOKUP($E$2,PORTE!$A$3:$Z$45,10,0)*$E136</f>
        <v>998.15759999999989</v>
      </c>
      <c r="O136" s="43">
        <f>VLOOKUP($D136,PORTE!$A$3:$Z$45,11,0)*$C136+VLOOKUP($E$2,PORTE!$A$3:$Z$45,11,0)*$E136</f>
        <v>1015.1554</v>
      </c>
      <c r="P136" s="43">
        <f>VLOOKUP($D136,PORTE!$A$3:$Z$45,12,0)*$C136+VLOOKUP($E$2,PORTE!$A$3:$Z$45,12,0)*$E136</f>
        <v>1056.8501999999999</v>
      </c>
      <c r="Q136" s="43">
        <f>VLOOKUP($D136,PORTE!$A$3:$Z$45,13,0)*$C136+VLOOKUP($E$2,PORTE!$A$3:$Z$45,13,0)*$E136</f>
        <v>1090.8661999999999</v>
      </c>
      <c r="R136" s="43">
        <f>VLOOKUP($D136,PORTE!$A$3:$Z$45,14,0)*$C136+VLOOKUP($E$2,PORTE!$A$3:$Z$45,14,0)*$E136</f>
        <v>1133.3173999999999</v>
      </c>
    </row>
    <row r="137" spans="1:18" s="1" customFormat="1" ht="13.5" customHeight="1" x14ac:dyDescent="0.25">
      <c r="A137" s="2" t="s">
        <v>310</v>
      </c>
      <c r="B137" s="3" t="s">
        <v>311</v>
      </c>
      <c r="C137" s="24">
        <v>0.04</v>
      </c>
      <c r="D137" s="4" t="s">
        <v>5</v>
      </c>
      <c r="E137" s="5" t="s">
        <v>181</v>
      </c>
      <c r="F137" s="43">
        <f>VLOOKUP($D137,PORTE!$A$3:$Z$45,2,0)*$C137+VLOOKUP($E$2,PORTE!$A$3:$Z$45,2,0)*$E137</f>
        <v>13.774999999999999</v>
      </c>
      <c r="G137" s="43">
        <f>VLOOKUP($D137,PORTE!$A$3:$Z$45,3,0)*$C137+VLOOKUP($E$2,PORTE!$A$3:$Z$45,3,0)*$E137</f>
        <v>14.459999999999999</v>
      </c>
      <c r="H137" s="43">
        <f>VLOOKUP($D137,PORTE!$A$3:$Z$45,4,0)*$C137+VLOOKUP($E$2,PORTE!$A$3:$Z$45,4,0)*$E137</f>
        <v>15.263899999999998</v>
      </c>
      <c r="I137" s="43">
        <f>VLOOKUP($D137,PORTE!$A$3:$Z$45,5,0)*$C137+VLOOKUP($E$2,PORTE!$A$3:$Z$45,5,0)*$E137</f>
        <v>16.348099999999999</v>
      </c>
      <c r="J137" s="43">
        <f>VLOOKUP($D137,PORTE!$A$3:$Z$45,6,0)*$C137+VLOOKUP($E$2,PORTE!$A$3:$Z$45,6,0)*$E137</f>
        <v>17.280499999999996</v>
      </c>
      <c r="K137" s="43">
        <f>VLOOKUP($D137,PORTE!$A$3:$Z$45,7,0)*$C137+VLOOKUP($E$2,PORTE!$A$3:$Z$45,7,0)*$E137</f>
        <v>18.269100000000002</v>
      </c>
      <c r="L137" s="43">
        <f>VLOOKUP($D137,PORTE!$A$3:$Z$45,8,0)*$C137+VLOOKUP($E$2,PORTE!$A$3:$Z$45,8,0)*$E137</f>
        <v>19.475099999999998</v>
      </c>
      <c r="M137" s="43">
        <f>VLOOKUP($D137,PORTE!$A$3:$Z$45,9,0)*$C137+VLOOKUP($E$2,PORTE!$A$3:$Z$45,9,0)*$E137</f>
        <v>21.392599999999998</v>
      </c>
      <c r="N137" s="43">
        <f>VLOOKUP($D137,PORTE!$A$3:$Z$45,10,0)*$C137+VLOOKUP($E$2,PORTE!$A$3:$Z$45,10,0)*$E137</f>
        <v>23.346399999999999</v>
      </c>
      <c r="O137" s="43">
        <f>VLOOKUP($D137,PORTE!$A$3:$Z$45,11,0)*$C137+VLOOKUP($E$2,PORTE!$A$3:$Z$45,11,0)*$E137</f>
        <v>23.743699999999997</v>
      </c>
      <c r="P137" s="43">
        <f>VLOOKUP($D137,PORTE!$A$3:$Z$45,12,0)*$C137+VLOOKUP($E$2,PORTE!$A$3:$Z$45,12,0)*$E137</f>
        <v>24.743499999999997</v>
      </c>
      <c r="Q137" s="43">
        <f>VLOOKUP($D137,PORTE!$A$3:$Z$45,13,0)*$C137+VLOOKUP($E$2,PORTE!$A$3:$Z$45,13,0)*$E137</f>
        <v>25.590299999999999</v>
      </c>
      <c r="R137" s="43">
        <f>VLOOKUP($D137,PORTE!$A$3:$Z$45,14,0)*$C137+VLOOKUP($E$2,PORTE!$A$3:$Z$45,14,0)*$E137</f>
        <v>26.586100000000002</v>
      </c>
    </row>
    <row r="138" spans="1:18" s="1" customFormat="1" ht="13.5" customHeight="1" x14ac:dyDescent="0.25">
      <c r="A138" s="2" t="s">
        <v>312</v>
      </c>
      <c r="B138" s="3" t="s">
        <v>313</v>
      </c>
      <c r="C138" s="24">
        <v>0.04</v>
      </c>
      <c r="D138" s="4" t="s">
        <v>5</v>
      </c>
      <c r="E138" s="5" t="s">
        <v>314</v>
      </c>
      <c r="F138" s="43">
        <f>VLOOKUP($D138,PORTE!$A$3:$Z$45,2,0)*$C138+VLOOKUP($E$2,PORTE!$A$3:$Z$45,2,0)*$E138</f>
        <v>25.470499999999998</v>
      </c>
      <c r="G138" s="43">
        <f>VLOOKUP($D138,PORTE!$A$3:$Z$45,3,0)*$C138+VLOOKUP($E$2,PORTE!$A$3:$Z$45,3,0)*$E138</f>
        <v>26.664000000000001</v>
      </c>
      <c r="H138" s="43">
        <f>VLOOKUP($D138,PORTE!$A$3:$Z$45,4,0)*$C138+VLOOKUP($E$2,PORTE!$A$3:$Z$45,4,0)*$E138</f>
        <v>28.149290000000001</v>
      </c>
      <c r="I138" s="43">
        <f>VLOOKUP($D138,PORTE!$A$3:$Z$45,5,0)*$C138+VLOOKUP($E$2,PORTE!$A$3:$Z$45,5,0)*$E138</f>
        <v>30.148789999999998</v>
      </c>
      <c r="J138" s="43">
        <f>VLOOKUP($D138,PORTE!$A$3:$Z$45,6,0)*$C138+VLOOKUP($E$2,PORTE!$A$3:$Z$45,6,0)*$E138</f>
        <v>31.854109999999995</v>
      </c>
      <c r="K138" s="43">
        <f>VLOOKUP($D138,PORTE!$A$3:$Z$45,7,0)*$C138+VLOOKUP($E$2,PORTE!$A$3:$Z$45,7,0)*$E138</f>
        <v>33.676649999999995</v>
      </c>
      <c r="L138" s="43">
        <f>VLOOKUP($D138,PORTE!$A$3:$Z$45,8,0)*$C138+VLOOKUP($E$2,PORTE!$A$3:$Z$45,8,0)*$E138</f>
        <v>35.899649999999994</v>
      </c>
      <c r="M138" s="43">
        <f>VLOOKUP($D138,PORTE!$A$3:$Z$45,9,0)*$C138+VLOOKUP($E$2,PORTE!$A$3:$Z$45,9,0)*$E138</f>
        <v>39.434179999999998</v>
      </c>
      <c r="N138" s="43">
        <f>VLOOKUP($D138,PORTE!$A$3:$Z$45,10,0)*$C138+VLOOKUP($E$2,PORTE!$A$3:$Z$45,10,0)*$E138</f>
        <v>43.035519999999998</v>
      </c>
      <c r="O138" s="43">
        <f>VLOOKUP($D138,PORTE!$A$3:$Z$45,11,0)*$C138+VLOOKUP($E$2,PORTE!$A$3:$Z$45,11,0)*$E138</f>
        <v>43.768430000000002</v>
      </c>
      <c r="P138" s="43">
        <f>VLOOKUP($D138,PORTE!$A$3:$Z$45,12,0)*$C138+VLOOKUP($E$2,PORTE!$A$3:$Z$45,12,0)*$E138</f>
        <v>45.561489999999992</v>
      </c>
      <c r="Q138" s="43">
        <f>VLOOKUP($D138,PORTE!$A$3:$Z$45,13,0)*$C138+VLOOKUP($E$2,PORTE!$A$3:$Z$45,13,0)*$E138</f>
        <v>47.01849</v>
      </c>
      <c r="R138" s="43">
        <f>VLOOKUP($D138,PORTE!$A$3:$Z$45,14,0)*$C138+VLOOKUP($E$2,PORTE!$A$3:$Z$45,14,0)*$E138</f>
        <v>48.848230000000001</v>
      </c>
    </row>
    <row r="139" spans="1:18" s="1" customFormat="1" ht="13.5" customHeight="1" x14ac:dyDescent="0.25">
      <c r="A139" s="2" t="s">
        <v>315</v>
      </c>
      <c r="B139" s="3" t="s">
        <v>316</v>
      </c>
      <c r="C139" s="24">
        <v>0.5</v>
      </c>
      <c r="D139" s="4" t="s">
        <v>5</v>
      </c>
      <c r="E139" s="5" t="s">
        <v>317</v>
      </c>
      <c r="F139" s="43">
        <f>VLOOKUP($D139,PORTE!$A$3:$Z$45,2,0)*$C139+VLOOKUP($E$2,PORTE!$A$3:$Z$45,2,0)*$E139</f>
        <v>254.57350000000002</v>
      </c>
      <c r="G139" s="43">
        <f>VLOOKUP($D139,PORTE!$A$3:$Z$45,3,0)*$C139+VLOOKUP($E$2,PORTE!$A$3:$Z$45,3,0)*$E139</f>
        <v>266.71800000000002</v>
      </c>
      <c r="H139" s="43">
        <f>VLOOKUP($D139,PORTE!$A$3:$Z$45,4,0)*$C139+VLOOKUP($E$2,PORTE!$A$3:$Z$45,4,0)*$E139</f>
        <v>281.56663000000003</v>
      </c>
      <c r="I139" s="43">
        <f>VLOOKUP($D139,PORTE!$A$3:$Z$45,5,0)*$C139+VLOOKUP($E$2,PORTE!$A$3:$Z$45,5,0)*$E139</f>
        <v>301.56673000000001</v>
      </c>
      <c r="J139" s="43">
        <f>VLOOKUP($D139,PORTE!$A$3:$Z$45,6,0)*$C139+VLOOKUP($E$2,PORTE!$A$3:$Z$45,6,0)*$E139</f>
        <v>318.66637000000003</v>
      </c>
      <c r="K139" s="43">
        <f>VLOOKUP($D139,PORTE!$A$3:$Z$45,7,0)*$C139+VLOOKUP($E$2,PORTE!$A$3:$Z$45,7,0)*$E139</f>
        <v>336.89835000000005</v>
      </c>
      <c r="L139" s="43">
        <f>VLOOKUP($D139,PORTE!$A$3:$Z$45,8,0)*$C139+VLOOKUP($E$2,PORTE!$A$3:$Z$45,8,0)*$E139</f>
        <v>359.13734999999997</v>
      </c>
      <c r="M139" s="43">
        <f>VLOOKUP($D139,PORTE!$A$3:$Z$45,9,0)*$C139+VLOOKUP($E$2,PORTE!$A$3:$Z$45,9,0)*$E139</f>
        <v>394.49685999999997</v>
      </c>
      <c r="N139" s="43">
        <f>VLOOKUP($D139,PORTE!$A$3:$Z$45,10,0)*$C139+VLOOKUP($E$2,PORTE!$A$3:$Z$45,10,0)*$E139</f>
        <v>430.52503999999999</v>
      </c>
      <c r="O139" s="43">
        <f>VLOOKUP($D139,PORTE!$A$3:$Z$45,11,0)*$C139+VLOOKUP($E$2,PORTE!$A$3:$Z$45,11,0)*$E139</f>
        <v>437.85541000000006</v>
      </c>
      <c r="P139" s="43">
        <f>VLOOKUP($D139,PORTE!$A$3:$Z$45,12,0)*$C139+VLOOKUP($E$2,PORTE!$A$3:$Z$45,12,0)*$E139</f>
        <v>455.94083000000001</v>
      </c>
      <c r="Q139" s="43">
        <f>VLOOKUP($D139,PORTE!$A$3:$Z$45,13,0)*$C139+VLOOKUP($E$2,PORTE!$A$3:$Z$45,13,0)*$E139</f>
        <v>470.82423000000006</v>
      </c>
      <c r="R139" s="43">
        <f>VLOOKUP($D139,PORTE!$A$3:$Z$45,14,0)*$C139+VLOOKUP($E$2,PORTE!$A$3:$Z$45,14,0)*$E139</f>
        <v>489.14621000000005</v>
      </c>
    </row>
    <row r="140" spans="1:18" s="1" customFormat="1" ht="13.5" customHeight="1" x14ac:dyDescent="0.25">
      <c r="A140" s="2">
        <v>40324745</v>
      </c>
      <c r="B140" s="3" t="s">
        <v>318</v>
      </c>
      <c r="C140" s="27">
        <v>1</v>
      </c>
      <c r="D140" s="4" t="s">
        <v>5</v>
      </c>
      <c r="E140" s="5">
        <v>20.18</v>
      </c>
      <c r="F140" s="43">
        <f>VLOOKUP($D140,PORTE!$A$3:$Z$45,2,0)*$C140+VLOOKUP($E$2,PORTE!$A$3:$Z$45,2,0)*$E140</f>
        <v>240.07</v>
      </c>
      <c r="G140" s="43">
        <f>VLOOKUP($D140,PORTE!$A$3:$Z$45,3,0)*$C140+VLOOKUP($E$2,PORTE!$A$3:$Z$45,3,0)*$E140</f>
        <v>252.66</v>
      </c>
      <c r="H140" s="43">
        <f>VLOOKUP($D140,PORTE!$A$3:$Z$45,4,0)*$C140+VLOOKUP($E$2,PORTE!$A$3:$Z$45,4,0)*$E140</f>
        <v>266.68060000000003</v>
      </c>
      <c r="I140" s="43">
        <f>VLOOKUP($D140,PORTE!$A$3:$Z$45,5,0)*$C140+VLOOKUP($E$2,PORTE!$A$3:$Z$45,5,0)*$E140</f>
        <v>285.62259999999998</v>
      </c>
      <c r="J140" s="43">
        <f>VLOOKUP($D140,PORTE!$A$3:$Z$45,6,0)*$C140+VLOOKUP($E$2,PORTE!$A$3:$Z$45,6,0)*$E140</f>
        <v>302.0394</v>
      </c>
      <c r="K140" s="43">
        <f>VLOOKUP($D140,PORTE!$A$3:$Z$45,7,0)*$C140+VLOOKUP($E$2,PORTE!$A$3:$Z$45,7,0)*$E140</f>
        <v>319.31699999999995</v>
      </c>
      <c r="L140" s="43">
        <f>VLOOKUP($D140,PORTE!$A$3:$Z$45,8,0)*$C140+VLOOKUP($E$2,PORTE!$A$3:$Z$45,8,0)*$E140</f>
        <v>340.39699999999999</v>
      </c>
      <c r="M140" s="43">
        <f>VLOOKUP($D140,PORTE!$A$3:$Z$45,9,0)*$C140+VLOOKUP($E$2,PORTE!$A$3:$Z$45,9,0)*$E140</f>
        <v>373.91319999999996</v>
      </c>
      <c r="N140" s="43">
        <f>VLOOKUP($D140,PORTE!$A$3:$Z$45,10,0)*$C140+VLOOKUP($E$2,PORTE!$A$3:$Z$45,10,0)*$E140</f>
        <v>408.06479999999999</v>
      </c>
      <c r="O140" s="43">
        <f>VLOOKUP($D140,PORTE!$A$3:$Z$45,11,0)*$C140+VLOOKUP($E$2,PORTE!$A$3:$Z$45,11,0)*$E140</f>
        <v>415.00420000000003</v>
      </c>
      <c r="P140" s="43">
        <f>VLOOKUP($D140,PORTE!$A$3:$Z$45,12,0)*$C140+VLOOKUP($E$2,PORTE!$A$3:$Z$45,12,0)*$E140</f>
        <v>432.92459999999994</v>
      </c>
      <c r="Q140" s="43">
        <f>VLOOKUP($D140,PORTE!$A$3:$Z$45,13,0)*$C140+VLOOKUP($E$2,PORTE!$A$3:$Z$45,13,0)*$E140</f>
        <v>448.65260000000001</v>
      </c>
      <c r="R140" s="43">
        <f>VLOOKUP($D140,PORTE!$A$3:$Z$45,14,0)*$C140+VLOOKUP($E$2,PORTE!$A$3:$Z$45,14,0)*$E140</f>
        <v>466.11020000000002</v>
      </c>
    </row>
    <row r="141" spans="1:18" s="1" customFormat="1" ht="13.5" customHeight="1" x14ac:dyDescent="0.25">
      <c r="A141" s="2" t="s">
        <v>319</v>
      </c>
      <c r="B141" s="3" t="s">
        <v>320</v>
      </c>
      <c r="C141" s="24">
        <v>0.5</v>
      </c>
      <c r="D141" s="4" t="s">
        <v>5</v>
      </c>
      <c r="E141" s="5" t="s">
        <v>321</v>
      </c>
      <c r="F141" s="43">
        <f>VLOOKUP($D141,PORTE!$A$3:$Z$45,2,0)*$C141+VLOOKUP($E$2,PORTE!$A$3:$Z$45,2,0)*$E141</f>
        <v>176.32749999999999</v>
      </c>
      <c r="G141" s="43">
        <f>VLOOKUP($D141,PORTE!$A$3:$Z$45,3,0)*$C141+VLOOKUP($E$2,PORTE!$A$3:$Z$45,3,0)*$E141</f>
        <v>185.07</v>
      </c>
      <c r="H141" s="43">
        <f>VLOOKUP($D141,PORTE!$A$3:$Z$45,4,0)*$C141+VLOOKUP($E$2,PORTE!$A$3:$Z$45,4,0)*$E141</f>
        <v>195.35995</v>
      </c>
      <c r="I141" s="43">
        <f>VLOOKUP($D141,PORTE!$A$3:$Z$45,5,0)*$C141+VLOOKUP($E$2,PORTE!$A$3:$Z$45,5,0)*$E141</f>
        <v>209.23644999999999</v>
      </c>
      <c r="J141" s="43">
        <f>VLOOKUP($D141,PORTE!$A$3:$Z$45,6,0)*$C141+VLOOKUP($E$2,PORTE!$A$3:$Z$45,6,0)*$E141</f>
        <v>221.16505000000001</v>
      </c>
      <c r="K141" s="43">
        <f>VLOOKUP($D141,PORTE!$A$3:$Z$45,7,0)*$C141+VLOOKUP($E$2,PORTE!$A$3:$Z$45,7,0)*$E141</f>
        <v>233.81774999999999</v>
      </c>
      <c r="L141" s="43">
        <f>VLOOKUP($D141,PORTE!$A$3:$Z$45,8,0)*$C141+VLOOKUP($E$2,PORTE!$A$3:$Z$45,8,0)*$E141</f>
        <v>249.25274999999996</v>
      </c>
      <c r="M141" s="43">
        <f>VLOOKUP($D141,PORTE!$A$3:$Z$45,9,0)*$C141+VLOOKUP($E$2,PORTE!$A$3:$Z$45,9,0)*$E141</f>
        <v>273.79389999999995</v>
      </c>
      <c r="N141" s="43">
        <f>VLOOKUP($D141,PORTE!$A$3:$Z$45,10,0)*$C141+VLOOKUP($E$2,PORTE!$A$3:$Z$45,10,0)*$E141</f>
        <v>298.7996</v>
      </c>
      <c r="O141" s="43">
        <f>VLOOKUP($D141,PORTE!$A$3:$Z$45,11,0)*$C141+VLOOKUP($E$2,PORTE!$A$3:$Z$45,11,0)*$E141</f>
        <v>303.88464999999997</v>
      </c>
      <c r="P141" s="43">
        <f>VLOOKUP($D141,PORTE!$A$3:$Z$45,12,0)*$C141+VLOOKUP($E$2,PORTE!$A$3:$Z$45,12,0)*$E141</f>
        <v>316.66294999999997</v>
      </c>
      <c r="Q141" s="43">
        <f>VLOOKUP($D141,PORTE!$A$3:$Z$45,13,0)*$C141+VLOOKUP($E$2,PORTE!$A$3:$Z$45,13,0)*$E141</f>
        <v>327.46395000000001</v>
      </c>
      <c r="R141" s="43">
        <f>VLOOKUP($D141,PORTE!$A$3:$Z$45,14,0)*$C141+VLOOKUP($E$2,PORTE!$A$3:$Z$45,14,0)*$E141</f>
        <v>340.20665000000002</v>
      </c>
    </row>
    <row r="142" spans="1:18" s="1" customFormat="1" ht="13.5" customHeight="1" x14ac:dyDescent="0.25">
      <c r="A142" s="2">
        <v>40324664</v>
      </c>
      <c r="B142" s="3" t="s">
        <v>322</v>
      </c>
      <c r="C142" s="27">
        <v>1</v>
      </c>
      <c r="D142" s="4" t="s">
        <v>5</v>
      </c>
      <c r="E142" s="5">
        <v>134.78</v>
      </c>
      <c r="F142" s="43">
        <f>VLOOKUP($D142,PORTE!$A$3:$Z$45,2,0)*$C142+VLOOKUP($E$2,PORTE!$A$3:$Z$45,2,0)*$E142</f>
        <v>1557.97</v>
      </c>
      <c r="G142" s="43">
        <f>VLOOKUP($D142,PORTE!$A$3:$Z$45,3,0)*$C142+VLOOKUP($E$2,PORTE!$A$3:$Z$45,3,0)*$E142</f>
        <v>1627.8600000000001</v>
      </c>
      <c r="H142" s="43">
        <f>VLOOKUP($D142,PORTE!$A$3:$Z$45,4,0)*$C142+VLOOKUP($E$2,PORTE!$A$3:$Z$45,4,0)*$E142</f>
        <v>1718.6626000000001</v>
      </c>
      <c r="I142" s="43">
        <f>VLOOKUP($D142,PORTE!$A$3:$Z$45,5,0)*$C142+VLOOKUP($E$2,PORTE!$A$3:$Z$45,5,0)*$E142</f>
        <v>1840.7446</v>
      </c>
      <c r="J142" s="43">
        <f>VLOOKUP($D142,PORTE!$A$3:$Z$45,6,0)*$C142+VLOOKUP($E$2,PORTE!$A$3:$Z$45,6,0)*$E142</f>
        <v>1944.2574</v>
      </c>
      <c r="K142" s="43">
        <f>VLOOKUP($D142,PORTE!$A$3:$Z$45,7,0)*$C142+VLOOKUP($E$2,PORTE!$A$3:$Z$45,7,0)*$E142</f>
        <v>2055.5070000000001</v>
      </c>
      <c r="L142" s="43">
        <f>VLOOKUP($D142,PORTE!$A$3:$Z$45,8,0)*$C142+VLOOKUP($E$2,PORTE!$A$3:$Z$45,8,0)*$E142</f>
        <v>2191.1869999999994</v>
      </c>
      <c r="M142" s="43">
        <f>VLOOKUP($D142,PORTE!$A$3:$Z$45,9,0)*$C142+VLOOKUP($E$2,PORTE!$A$3:$Z$45,9,0)*$E142</f>
        <v>2406.9171999999999</v>
      </c>
      <c r="N142" s="43">
        <f>VLOOKUP($D142,PORTE!$A$3:$Z$45,10,0)*$C142+VLOOKUP($E$2,PORTE!$A$3:$Z$45,10,0)*$E142</f>
        <v>2626.7208000000001</v>
      </c>
      <c r="O142" s="43">
        <f>VLOOKUP($D142,PORTE!$A$3:$Z$45,11,0)*$C142+VLOOKUP($E$2,PORTE!$A$3:$Z$45,11,0)*$E142</f>
        <v>2671.4782</v>
      </c>
      <c r="P142" s="43">
        <f>VLOOKUP($D142,PORTE!$A$3:$Z$45,12,0)*$C142+VLOOKUP($E$2,PORTE!$A$3:$Z$45,12,0)*$E142</f>
        <v>2778.7865999999999</v>
      </c>
      <c r="Q142" s="43">
        <f>VLOOKUP($D142,PORTE!$A$3:$Z$45,13,0)*$C142+VLOOKUP($E$2,PORTE!$A$3:$Z$45,13,0)*$E142</f>
        <v>2863.2746000000002</v>
      </c>
      <c r="R142" s="43">
        <f>VLOOKUP($D142,PORTE!$A$3:$Z$45,14,0)*$C142+VLOOKUP($E$2,PORTE!$A$3:$Z$45,14,0)*$E142</f>
        <v>2974.7042000000001</v>
      </c>
    </row>
    <row r="143" spans="1:18" s="1" customFormat="1" ht="13.5" customHeight="1" x14ac:dyDescent="0.25">
      <c r="A143" s="2">
        <v>40324656</v>
      </c>
      <c r="B143" s="3" t="s">
        <v>323</v>
      </c>
      <c r="C143" s="27">
        <v>1</v>
      </c>
      <c r="D143" s="4" t="s">
        <v>5</v>
      </c>
      <c r="E143" s="5">
        <v>98.05</v>
      </c>
      <c r="F143" s="43">
        <f>VLOOKUP($D143,PORTE!$A$3:$Z$45,2,0)*$C143+VLOOKUP($E$2,PORTE!$A$3:$Z$45,2,0)*$E143</f>
        <v>1135.575</v>
      </c>
      <c r="G143" s="43">
        <f>VLOOKUP($D143,PORTE!$A$3:$Z$45,3,0)*$C143+VLOOKUP($E$2,PORTE!$A$3:$Z$45,3,0)*$E143</f>
        <v>1187.0999999999999</v>
      </c>
      <c r="H143" s="43">
        <f>VLOOKUP($D143,PORTE!$A$3:$Z$45,4,0)*$C143+VLOOKUP($E$2,PORTE!$A$3:$Z$45,4,0)*$E143</f>
        <v>1253.2935</v>
      </c>
      <c r="I143" s="43">
        <f>VLOOKUP($D143,PORTE!$A$3:$Z$45,5,0)*$C143+VLOOKUP($E$2,PORTE!$A$3:$Z$45,5,0)*$E143</f>
        <v>1342.3184999999999</v>
      </c>
      <c r="J143" s="43">
        <f>VLOOKUP($D143,PORTE!$A$3:$Z$45,6,0)*$C143+VLOOKUP($E$2,PORTE!$A$3:$Z$45,6,0)*$E143</f>
        <v>1417.9164999999998</v>
      </c>
      <c r="K143" s="43">
        <f>VLOOKUP($D143,PORTE!$A$3:$Z$45,7,0)*$C143+VLOOKUP($E$2,PORTE!$A$3:$Z$45,7,0)*$E143</f>
        <v>1499.0474999999999</v>
      </c>
      <c r="L143" s="43">
        <f>VLOOKUP($D143,PORTE!$A$3:$Z$45,8,0)*$C143+VLOOKUP($E$2,PORTE!$A$3:$Z$45,8,0)*$E143</f>
        <v>1597.9974999999997</v>
      </c>
      <c r="M143" s="43">
        <f>VLOOKUP($D143,PORTE!$A$3:$Z$45,9,0)*$C143+VLOOKUP($E$2,PORTE!$A$3:$Z$45,9,0)*$E143</f>
        <v>1755.3269999999998</v>
      </c>
      <c r="N143" s="43">
        <f>VLOOKUP($D143,PORTE!$A$3:$Z$45,10,0)*$C143+VLOOKUP($E$2,PORTE!$A$3:$Z$45,10,0)*$E143</f>
        <v>1915.6279999999999</v>
      </c>
      <c r="O143" s="43">
        <f>VLOOKUP($D143,PORTE!$A$3:$Z$45,11,0)*$C143+VLOOKUP($E$2,PORTE!$A$3:$Z$45,11,0)*$E143</f>
        <v>1948.2645000000002</v>
      </c>
      <c r="P143" s="43">
        <f>VLOOKUP($D143,PORTE!$A$3:$Z$45,12,0)*$C143+VLOOKUP($E$2,PORTE!$A$3:$Z$45,12,0)*$E143</f>
        <v>2026.9234999999996</v>
      </c>
      <c r="Q143" s="43">
        <f>VLOOKUP($D143,PORTE!$A$3:$Z$45,13,0)*$C143+VLOOKUP($E$2,PORTE!$A$3:$Z$45,13,0)*$E143</f>
        <v>2089.3735000000001</v>
      </c>
      <c r="R143" s="43">
        <f>VLOOKUP($D143,PORTE!$A$3:$Z$45,14,0)*$C143+VLOOKUP($E$2,PORTE!$A$3:$Z$45,14,0)*$E143</f>
        <v>2170.6844999999998</v>
      </c>
    </row>
    <row r="144" spans="1:18" s="1" customFormat="1" ht="13.5" customHeight="1" x14ac:dyDescent="0.25">
      <c r="A144" s="2" t="s">
        <v>324</v>
      </c>
      <c r="B144" s="3" t="s">
        <v>325</v>
      </c>
      <c r="C144" s="24">
        <v>0.25</v>
      </c>
      <c r="D144" s="4" t="s">
        <v>5</v>
      </c>
      <c r="E144" s="5" t="s">
        <v>326</v>
      </c>
      <c r="F144" s="43">
        <f>VLOOKUP($D144,PORTE!$A$3:$Z$45,2,0)*$C144+VLOOKUP($E$2,PORTE!$A$3:$Z$45,2,0)*$E144</f>
        <v>78.59</v>
      </c>
      <c r="G144" s="43">
        <f>VLOOKUP($D144,PORTE!$A$3:$Z$45,3,0)*$C144+VLOOKUP($E$2,PORTE!$A$3:$Z$45,3,0)*$E144</f>
        <v>82.545000000000002</v>
      </c>
      <c r="H144" s="43">
        <f>VLOOKUP($D144,PORTE!$A$3:$Z$45,4,0)*$C144+VLOOKUP($E$2,PORTE!$A$3:$Z$45,4,0)*$E144</f>
        <v>87.132199999999997</v>
      </c>
      <c r="I144" s="43">
        <f>VLOOKUP($D144,PORTE!$A$3:$Z$45,5,0)*$C144+VLOOKUP($E$2,PORTE!$A$3:$Z$45,5,0)*$E144</f>
        <v>93.32119999999999</v>
      </c>
      <c r="J144" s="43">
        <f>VLOOKUP($D144,PORTE!$A$3:$Z$45,6,0)*$C144+VLOOKUP($E$2,PORTE!$A$3:$Z$45,6,0)*$E144</f>
        <v>98.652799999999999</v>
      </c>
      <c r="K144" s="43">
        <f>VLOOKUP($D144,PORTE!$A$3:$Z$45,7,0)*$C144+VLOOKUP($E$2,PORTE!$A$3:$Z$45,7,0)*$E144</f>
        <v>104.29649999999999</v>
      </c>
      <c r="L144" s="43">
        <f>VLOOKUP($D144,PORTE!$A$3:$Z$45,8,0)*$C144+VLOOKUP($E$2,PORTE!$A$3:$Z$45,8,0)*$E144</f>
        <v>111.1815</v>
      </c>
      <c r="M144" s="43">
        <f>VLOOKUP($D144,PORTE!$A$3:$Z$45,9,0)*$C144+VLOOKUP($E$2,PORTE!$A$3:$Z$45,9,0)*$E144</f>
        <v>122.1284</v>
      </c>
      <c r="N144" s="43">
        <f>VLOOKUP($D144,PORTE!$A$3:$Z$45,10,0)*$C144+VLOOKUP($E$2,PORTE!$A$3:$Z$45,10,0)*$E144</f>
        <v>133.2826</v>
      </c>
      <c r="O144" s="43">
        <f>VLOOKUP($D144,PORTE!$A$3:$Z$45,11,0)*$C144+VLOOKUP($E$2,PORTE!$A$3:$Z$45,11,0)*$E144</f>
        <v>135.5504</v>
      </c>
      <c r="P144" s="43">
        <f>VLOOKUP($D144,PORTE!$A$3:$Z$45,12,0)*$C144+VLOOKUP($E$2,PORTE!$A$3:$Z$45,12,0)*$E144</f>
        <v>141.2902</v>
      </c>
      <c r="Q144" s="43">
        <f>VLOOKUP($D144,PORTE!$A$3:$Z$45,13,0)*$C144+VLOOKUP($E$2,PORTE!$A$3:$Z$45,13,0)*$E144</f>
        <v>146.19120000000001</v>
      </c>
      <c r="R144" s="43">
        <f>VLOOKUP($D144,PORTE!$A$3:$Z$45,14,0)*$C144+VLOOKUP($E$2,PORTE!$A$3:$Z$45,14,0)*$E144</f>
        <v>151.87990000000002</v>
      </c>
    </row>
    <row r="145" spans="1:18" s="1" customFormat="1" ht="13.5" customHeight="1" x14ac:dyDescent="0.25">
      <c r="A145" s="2">
        <v>40324737</v>
      </c>
      <c r="B145" s="3" t="s">
        <v>327</v>
      </c>
      <c r="C145" s="27">
        <v>1</v>
      </c>
      <c r="D145" s="4" t="s">
        <v>5</v>
      </c>
      <c r="E145" s="5">
        <v>27.55</v>
      </c>
      <c r="F145" s="43">
        <f>VLOOKUP($D145,PORTE!$A$3:$Z$45,2,0)*$C145+VLOOKUP($E$2,PORTE!$A$3:$Z$45,2,0)*$E145</f>
        <v>324.82499999999999</v>
      </c>
      <c r="G145" s="43">
        <f>VLOOKUP($D145,PORTE!$A$3:$Z$45,3,0)*$C145+VLOOKUP($E$2,PORTE!$A$3:$Z$45,3,0)*$E145</f>
        <v>341.1</v>
      </c>
      <c r="H145" s="43">
        <f>VLOOKUP($D145,PORTE!$A$3:$Z$45,4,0)*$C145+VLOOKUP($E$2,PORTE!$A$3:$Z$45,4,0)*$E145</f>
        <v>360.05849999999998</v>
      </c>
      <c r="I145" s="43">
        <f>VLOOKUP($D145,PORTE!$A$3:$Z$45,5,0)*$C145+VLOOKUP($E$2,PORTE!$A$3:$Z$45,5,0)*$E145</f>
        <v>385.63349999999997</v>
      </c>
      <c r="J145" s="43">
        <f>VLOOKUP($D145,PORTE!$A$3:$Z$45,6,0)*$C145+VLOOKUP($E$2,PORTE!$A$3:$Z$45,6,0)*$E145</f>
        <v>407.6515</v>
      </c>
      <c r="K145" s="43">
        <f>VLOOKUP($D145,PORTE!$A$3:$Z$45,7,0)*$C145+VLOOKUP($E$2,PORTE!$A$3:$Z$45,7,0)*$E145</f>
        <v>430.97249999999997</v>
      </c>
      <c r="L145" s="43">
        <f>VLOOKUP($D145,PORTE!$A$3:$Z$45,8,0)*$C145+VLOOKUP($E$2,PORTE!$A$3:$Z$45,8,0)*$E145</f>
        <v>459.42249999999996</v>
      </c>
      <c r="M145" s="43">
        <f>VLOOKUP($D145,PORTE!$A$3:$Z$45,9,0)*$C145+VLOOKUP($E$2,PORTE!$A$3:$Z$45,9,0)*$E145</f>
        <v>504.65699999999998</v>
      </c>
      <c r="N145" s="43">
        <f>VLOOKUP($D145,PORTE!$A$3:$Z$45,10,0)*$C145+VLOOKUP($E$2,PORTE!$A$3:$Z$45,10,0)*$E145</f>
        <v>550.74800000000005</v>
      </c>
      <c r="O145" s="43">
        <f>VLOOKUP($D145,PORTE!$A$3:$Z$45,11,0)*$C145+VLOOKUP($E$2,PORTE!$A$3:$Z$45,11,0)*$E145</f>
        <v>560.11950000000002</v>
      </c>
      <c r="P145" s="43">
        <f>VLOOKUP($D145,PORTE!$A$3:$Z$45,12,0)*$C145+VLOOKUP($E$2,PORTE!$A$3:$Z$45,12,0)*$E145</f>
        <v>583.7885</v>
      </c>
      <c r="Q145" s="43">
        <f>VLOOKUP($D145,PORTE!$A$3:$Z$45,13,0)*$C145+VLOOKUP($E$2,PORTE!$A$3:$Z$45,13,0)*$E145</f>
        <v>603.93850000000009</v>
      </c>
      <c r="R145" s="43">
        <f>VLOOKUP($D145,PORTE!$A$3:$Z$45,14,0)*$C145+VLOOKUP($E$2,PORTE!$A$3:$Z$45,14,0)*$E145</f>
        <v>627.43950000000007</v>
      </c>
    </row>
    <row r="146" spans="1:18" s="1" customFormat="1" ht="13.5" customHeight="1" x14ac:dyDescent="0.25">
      <c r="A146" s="2" t="s">
        <v>328</v>
      </c>
      <c r="B146" s="3" t="s">
        <v>329</v>
      </c>
      <c r="C146" s="24">
        <v>0.1</v>
      </c>
      <c r="D146" s="4" t="s">
        <v>5</v>
      </c>
      <c r="E146" s="5" t="s">
        <v>330</v>
      </c>
      <c r="F146" s="43">
        <f>VLOOKUP($D146,PORTE!$A$3:$Z$45,2,0)*$C146+VLOOKUP($E$2,PORTE!$A$3:$Z$45,2,0)*$E146</f>
        <v>38.680999999999997</v>
      </c>
      <c r="G146" s="43">
        <f>VLOOKUP($D146,PORTE!$A$3:$Z$45,3,0)*$C146+VLOOKUP($E$2,PORTE!$A$3:$Z$45,3,0)*$E146</f>
        <v>40.577999999999996</v>
      </c>
      <c r="H146" s="43">
        <f>VLOOKUP($D146,PORTE!$A$3:$Z$45,4,0)*$C146+VLOOKUP($E$2,PORTE!$A$3:$Z$45,4,0)*$E146</f>
        <v>42.834980000000002</v>
      </c>
      <c r="I146" s="43">
        <f>VLOOKUP($D146,PORTE!$A$3:$Z$45,5,0)*$C146+VLOOKUP($E$2,PORTE!$A$3:$Z$45,5,0)*$E146</f>
        <v>45.877580000000002</v>
      </c>
      <c r="J146" s="43">
        <f>VLOOKUP($D146,PORTE!$A$3:$Z$45,6,0)*$C146+VLOOKUP($E$2,PORTE!$A$3:$Z$45,6,0)*$E146</f>
        <v>48.489020000000004</v>
      </c>
      <c r="K146" s="43">
        <f>VLOOKUP($D146,PORTE!$A$3:$Z$45,7,0)*$C146+VLOOKUP($E$2,PORTE!$A$3:$Z$45,7,0)*$E146</f>
        <v>51.263100000000001</v>
      </c>
      <c r="L146" s="43">
        <f>VLOOKUP($D146,PORTE!$A$3:$Z$45,8,0)*$C146+VLOOKUP($E$2,PORTE!$A$3:$Z$45,8,0)*$E146</f>
        <v>54.647099999999995</v>
      </c>
      <c r="M146" s="43">
        <f>VLOOKUP($D146,PORTE!$A$3:$Z$45,9,0)*$C146+VLOOKUP($E$2,PORTE!$A$3:$Z$45,9,0)*$E146</f>
        <v>60.027559999999994</v>
      </c>
      <c r="N146" s="43">
        <f>VLOOKUP($D146,PORTE!$A$3:$Z$45,10,0)*$C146+VLOOKUP($E$2,PORTE!$A$3:$Z$45,10,0)*$E146</f>
        <v>65.509839999999997</v>
      </c>
      <c r="O146" s="43">
        <f>VLOOKUP($D146,PORTE!$A$3:$Z$45,11,0)*$C146+VLOOKUP($E$2,PORTE!$A$3:$Z$45,11,0)*$E146</f>
        <v>66.624860000000012</v>
      </c>
      <c r="P146" s="43">
        <f>VLOOKUP($D146,PORTE!$A$3:$Z$45,12,0)*$C146+VLOOKUP($E$2,PORTE!$A$3:$Z$45,12,0)*$E146</f>
        <v>69.412179999999992</v>
      </c>
      <c r="Q146" s="43">
        <f>VLOOKUP($D146,PORTE!$A$3:$Z$45,13,0)*$C146+VLOOKUP($E$2,PORTE!$A$3:$Z$45,13,0)*$E146</f>
        <v>71.750579999999999</v>
      </c>
      <c r="R146" s="43">
        <f>VLOOKUP($D146,PORTE!$A$3:$Z$45,14,0)*$C146+VLOOKUP($E$2,PORTE!$A$3:$Z$45,14,0)*$E146</f>
        <v>74.542659999999998</v>
      </c>
    </row>
    <row r="147" spans="1:18" s="1" customFormat="1" ht="13.5" customHeight="1" x14ac:dyDescent="0.25">
      <c r="A147" s="2">
        <v>40308804</v>
      </c>
      <c r="B147" s="3" t="s">
        <v>331</v>
      </c>
      <c r="C147" s="24">
        <v>0.5</v>
      </c>
      <c r="D147" s="4" t="s">
        <v>5</v>
      </c>
      <c r="E147" s="5">
        <v>15.638999999999999</v>
      </c>
      <c r="F147" s="43">
        <f>VLOOKUP($D147,PORTE!$A$3:$Z$45,2,0)*$C147+VLOOKUP($E$2,PORTE!$A$3:$Z$45,2,0)*$E147</f>
        <v>183.8485</v>
      </c>
      <c r="G147" s="43">
        <f>VLOOKUP($D147,PORTE!$A$3:$Z$45,3,0)*$C147+VLOOKUP($E$2,PORTE!$A$3:$Z$45,3,0)*$E147</f>
        <v>192.91800000000001</v>
      </c>
      <c r="H147" s="43">
        <f>VLOOKUP($D147,PORTE!$A$3:$Z$45,4,0)*$C147+VLOOKUP($E$2,PORTE!$A$3:$Z$45,4,0)*$E147</f>
        <v>203.64613</v>
      </c>
      <c r="I147" s="43">
        <f>VLOOKUP($D147,PORTE!$A$3:$Z$45,5,0)*$C147+VLOOKUP($E$2,PORTE!$A$3:$Z$45,5,0)*$E147</f>
        <v>218.11122999999998</v>
      </c>
      <c r="J147" s="43">
        <f>VLOOKUP($D147,PORTE!$A$3:$Z$45,6,0)*$C147+VLOOKUP($E$2,PORTE!$A$3:$Z$45,6,0)*$E147</f>
        <v>230.53686999999999</v>
      </c>
      <c r="K147" s="43">
        <f>VLOOKUP($D147,PORTE!$A$3:$Z$45,7,0)*$C147+VLOOKUP($E$2,PORTE!$A$3:$Z$45,7,0)*$E147</f>
        <v>243.72584999999998</v>
      </c>
      <c r="L147" s="43">
        <f>VLOOKUP($D147,PORTE!$A$3:$Z$45,8,0)*$C147+VLOOKUP($E$2,PORTE!$A$3:$Z$45,8,0)*$E147</f>
        <v>259.81484999999998</v>
      </c>
      <c r="M147" s="43">
        <f>VLOOKUP($D147,PORTE!$A$3:$Z$45,9,0)*$C147+VLOOKUP($E$2,PORTE!$A$3:$Z$45,9,0)*$E147</f>
        <v>285.39585999999997</v>
      </c>
      <c r="N147" s="43">
        <f>VLOOKUP($D147,PORTE!$A$3:$Z$45,10,0)*$C147+VLOOKUP($E$2,PORTE!$A$3:$Z$45,10,0)*$E147</f>
        <v>311.46103999999997</v>
      </c>
      <c r="O147" s="43">
        <f>VLOOKUP($D147,PORTE!$A$3:$Z$45,11,0)*$C147+VLOOKUP($E$2,PORTE!$A$3:$Z$45,11,0)*$E147</f>
        <v>316.76191</v>
      </c>
      <c r="P147" s="43">
        <f>VLOOKUP($D147,PORTE!$A$3:$Z$45,12,0)*$C147+VLOOKUP($E$2,PORTE!$A$3:$Z$45,12,0)*$E147</f>
        <v>330.05032999999997</v>
      </c>
      <c r="Q147" s="43">
        <f>VLOOKUP($D147,PORTE!$A$3:$Z$45,13,0)*$C147+VLOOKUP($E$2,PORTE!$A$3:$Z$45,13,0)*$E147</f>
        <v>341.24373000000003</v>
      </c>
      <c r="R147" s="43">
        <f>VLOOKUP($D147,PORTE!$A$3:$Z$45,14,0)*$C147+VLOOKUP($E$2,PORTE!$A$3:$Z$45,14,0)*$E147</f>
        <v>354.52271000000002</v>
      </c>
    </row>
    <row r="148" spans="1:18" s="1" customFormat="1" ht="13.5" customHeight="1" x14ac:dyDescent="0.25">
      <c r="A148" s="2">
        <v>40324729</v>
      </c>
      <c r="B148" s="3" t="s">
        <v>332</v>
      </c>
      <c r="C148" s="27">
        <v>1</v>
      </c>
      <c r="D148" s="4" t="s">
        <v>5</v>
      </c>
      <c r="E148" s="5">
        <v>32.39</v>
      </c>
      <c r="F148" s="43">
        <f>VLOOKUP($D148,PORTE!$A$3:$Z$45,2,0)*$C148+VLOOKUP($E$2,PORTE!$A$3:$Z$45,2,0)*$E148</f>
        <v>380.48500000000001</v>
      </c>
      <c r="G148" s="43">
        <f>VLOOKUP($D148,PORTE!$A$3:$Z$45,3,0)*$C148+VLOOKUP($E$2,PORTE!$A$3:$Z$45,3,0)*$E148</f>
        <v>399.18</v>
      </c>
      <c r="H148" s="43">
        <f>VLOOKUP($D148,PORTE!$A$3:$Z$45,4,0)*$C148+VLOOKUP($E$2,PORTE!$A$3:$Z$45,4,0)*$E148</f>
        <v>421.38130000000001</v>
      </c>
      <c r="I148" s="43">
        <f>VLOOKUP($D148,PORTE!$A$3:$Z$45,5,0)*$C148+VLOOKUP($E$2,PORTE!$A$3:$Z$45,5,0)*$E148</f>
        <v>451.31229999999999</v>
      </c>
      <c r="J148" s="43">
        <f>VLOOKUP($D148,PORTE!$A$3:$Z$45,6,0)*$C148+VLOOKUP($E$2,PORTE!$A$3:$Z$45,6,0)*$E148</f>
        <v>477.00870000000003</v>
      </c>
      <c r="K148" s="43">
        <f>VLOOKUP($D148,PORTE!$A$3:$Z$45,7,0)*$C148+VLOOKUP($E$2,PORTE!$A$3:$Z$45,7,0)*$E148</f>
        <v>504.29849999999999</v>
      </c>
      <c r="L148" s="43">
        <f>VLOOKUP($D148,PORTE!$A$3:$Z$45,8,0)*$C148+VLOOKUP($E$2,PORTE!$A$3:$Z$45,8,0)*$E148</f>
        <v>537.58849999999995</v>
      </c>
      <c r="M148" s="43">
        <f>VLOOKUP($D148,PORTE!$A$3:$Z$45,9,0)*$C148+VLOOKUP($E$2,PORTE!$A$3:$Z$45,9,0)*$E148</f>
        <v>590.51859999999988</v>
      </c>
      <c r="N148" s="43">
        <f>VLOOKUP($D148,PORTE!$A$3:$Z$45,10,0)*$C148+VLOOKUP($E$2,PORTE!$A$3:$Z$45,10,0)*$E148</f>
        <v>644.45039999999995</v>
      </c>
      <c r="O148" s="43">
        <f>VLOOKUP($D148,PORTE!$A$3:$Z$45,11,0)*$C148+VLOOKUP($E$2,PORTE!$A$3:$Z$45,11,0)*$E148</f>
        <v>655.41910000000007</v>
      </c>
      <c r="P148" s="43">
        <f>VLOOKUP($D148,PORTE!$A$3:$Z$45,12,0)*$C148+VLOOKUP($E$2,PORTE!$A$3:$Z$45,12,0)*$E148</f>
        <v>682.86329999999998</v>
      </c>
      <c r="Q148" s="43">
        <f>VLOOKUP($D148,PORTE!$A$3:$Z$45,13,0)*$C148+VLOOKUP($E$2,PORTE!$A$3:$Z$45,13,0)*$E148</f>
        <v>705.91730000000007</v>
      </c>
      <c r="R148" s="43">
        <f>VLOOKUP($D148,PORTE!$A$3:$Z$45,14,0)*$C148+VLOOKUP($E$2,PORTE!$A$3:$Z$45,14,0)*$E148</f>
        <v>733.38710000000003</v>
      </c>
    </row>
    <row r="149" spans="1:18" s="1" customFormat="1" ht="13.5" customHeight="1" x14ac:dyDescent="0.25">
      <c r="A149" s="2">
        <v>40324702</v>
      </c>
      <c r="B149" s="3" t="s">
        <v>333</v>
      </c>
      <c r="C149" s="27">
        <v>1</v>
      </c>
      <c r="D149" s="4" t="s">
        <v>5</v>
      </c>
      <c r="E149" s="5">
        <v>50.66</v>
      </c>
      <c r="F149" s="43">
        <f>VLOOKUP($D149,PORTE!$A$3:$Z$45,2,0)*$C149+VLOOKUP($E$2,PORTE!$A$3:$Z$45,2,0)*$E149</f>
        <v>590.58999999999992</v>
      </c>
      <c r="G149" s="43">
        <f>VLOOKUP($D149,PORTE!$A$3:$Z$45,3,0)*$C149+VLOOKUP($E$2,PORTE!$A$3:$Z$45,3,0)*$E149</f>
        <v>618.41999999999996</v>
      </c>
      <c r="H149" s="43">
        <f>VLOOKUP($D149,PORTE!$A$3:$Z$45,4,0)*$C149+VLOOKUP($E$2,PORTE!$A$3:$Z$45,4,0)*$E149</f>
        <v>652.86219999999992</v>
      </c>
      <c r="I149" s="43">
        <f>VLOOKUP($D149,PORTE!$A$3:$Z$45,5,0)*$C149+VLOOKUP($E$2,PORTE!$A$3:$Z$45,5,0)*$E149</f>
        <v>699.23619999999994</v>
      </c>
      <c r="J149" s="43">
        <f>VLOOKUP($D149,PORTE!$A$3:$Z$45,6,0)*$C149+VLOOKUP($E$2,PORTE!$A$3:$Z$45,6,0)*$E149</f>
        <v>738.81779999999992</v>
      </c>
      <c r="K149" s="43">
        <f>VLOOKUP($D149,PORTE!$A$3:$Z$45,7,0)*$C149+VLOOKUP($E$2,PORTE!$A$3:$Z$45,7,0)*$E149</f>
        <v>781.08899999999994</v>
      </c>
      <c r="L149" s="43">
        <f>VLOOKUP($D149,PORTE!$A$3:$Z$45,8,0)*$C149+VLOOKUP($E$2,PORTE!$A$3:$Z$45,8,0)*$E149</f>
        <v>832.64899999999989</v>
      </c>
      <c r="M149" s="43">
        <f>VLOOKUP($D149,PORTE!$A$3:$Z$45,9,0)*$C149+VLOOKUP($E$2,PORTE!$A$3:$Z$45,9,0)*$E149</f>
        <v>914.62839999999983</v>
      </c>
      <c r="N149" s="43">
        <f>VLOOKUP($D149,PORTE!$A$3:$Z$45,10,0)*$C149+VLOOKUP($E$2,PORTE!$A$3:$Z$45,10,0)*$E149</f>
        <v>998.15759999999989</v>
      </c>
      <c r="O149" s="43">
        <f>VLOOKUP($D149,PORTE!$A$3:$Z$45,11,0)*$C149+VLOOKUP($E$2,PORTE!$A$3:$Z$45,11,0)*$E149</f>
        <v>1015.1554</v>
      </c>
      <c r="P149" s="43">
        <f>VLOOKUP($D149,PORTE!$A$3:$Z$45,12,0)*$C149+VLOOKUP($E$2,PORTE!$A$3:$Z$45,12,0)*$E149</f>
        <v>1056.8501999999999</v>
      </c>
      <c r="Q149" s="43">
        <f>VLOOKUP($D149,PORTE!$A$3:$Z$45,13,0)*$C149+VLOOKUP($E$2,PORTE!$A$3:$Z$45,13,0)*$E149</f>
        <v>1090.8661999999999</v>
      </c>
      <c r="R149" s="43">
        <f>VLOOKUP($D149,PORTE!$A$3:$Z$45,14,0)*$C149+VLOOKUP($E$2,PORTE!$A$3:$Z$45,14,0)*$E149</f>
        <v>1133.3173999999999</v>
      </c>
    </row>
    <row r="150" spans="1:18" s="1" customFormat="1" ht="13.5" customHeight="1" x14ac:dyDescent="0.25">
      <c r="A150" s="2" t="s">
        <v>334</v>
      </c>
      <c r="B150" s="3" t="s">
        <v>335</v>
      </c>
      <c r="C150" s="27">
        <v>1</v>
      </c>
      <c r="D150" s="2" t="s">
        <v>254</v>
      </c>
      <c r="E150" s="5" t="s">
        <v>336</v>
      </c>
      <c r="F150" s="43">
        <f>VLOOKUP($D150,PORTE!$A$3:$Z$45,2,0)*$C150+VLOOKUP($E$2,PORTE!$A$3:$Z$45,2,0)*$E150</f>
        <v>586.70500000000004</v>
      </c>
      <c r="G150" s="43">
        <f>VLOOKUP($D150,PORTE!$A$3:$Z$45,3,0)*$C150+VLOOKUP($E$2,PORTE!$A$3:$Z$45,3,0)*$E150</f>
        <v>627.04</v>
      </c>
      <c r="H150" s="43">
        <f>VLOOKUP($D150,PORTE!$A$3:$Z$45,4,0)*$C150+VLOOKUP($E$2,PORTE!$A$3:$Z$45,4,0)*$E150</f>
        <v>662.30889999999999</v>
      </c>
      <c r="I150" s="43">
        <f>VLOOKUP($D150,PORTE!$A$3:$Z$45,5,0)*$C150+VLOOKUP($E$2,PORTE!$A$3:$Z$45,5,0)*$E150</f>
        <v>709.33190000000002</v>
      </c>
      <c r="J150" s="43">
        <f>VLOOKUP($D150,PORTE!$A$3:$Z$45,6,0)*$C150+VLOOKUP($E$2,PORTE!$A$3:$Z$45,6,0)*$E150</f>
        <v>749.04110000000003</v>
      </c>
      <c r="K150" s="43">
        <f>VLOOKUP($D150,PORTE!$A$3:$Z$45,7,0)*$C150+VLOOKUP($E$2,PORTE!$A$3:$Z$45,7,0)*$E150</f>
        <v>791.8805000000001</v>
      </c>
      <c r="L150" s="43">
        <f>VLOOKUP($D150,PORTE!$A$3:$Z$45,8,0)*$C150+VLOOKUP($E$2,PORTE!$A$3:$Z$45,8,0)*$E150</f>
        <v>844.14049999999997</v>
      </c>
      <c r="M150" s="43">
        <f>VLOOKUP($D150,PORTE!$A$3:$Z$45,9,0)*$C150+VLOOKUP($E$2,PORTE!$A$3:$Z$45,9,0)*$E150</f>
        <v>927.29579999999999</v>
      </c>
      <c r="N150" s="43">
        <f>VLOOKUP($D150,PORTE!$A$3:$Z$45,10,0)*$C150+VLOOKUP($E$2,PORTE!$A$3:$Z$45,10,0)*$E150</f>
        <v>1011.9912</v>
      </c>
      <c r="O150" s="43">
        <f>VLOOKUP($D150,PORTE!$A$3:$Z$45,11,0)*$C150+VLOOKUP($E$2,PORTE!$A$3:$Z$45,11,0)*$E150</f>
        <v>1029.1623</v>
      </c>
      <c r="P150" s="43">
        <f>VLOOKUP($D150,PORTE!$A$3:$Z$45,12,0)*$C150+VLOOKUP($E$2,PORTE!$A$3:$Z$45,12,0)*$E150</f>
        <v>1099.1449</v>
      </c>
      <c r="Q150" s="43">
        <f>VLOOKUP($D150,PORTE!$A$3:$Z$45,13,0)*$C150+VLOOKUP($E$2,PORTE!$A$3:$Z$45,13,0)*$E150</f>
        <v>1190.9668999999999</v>
      </c>
      <c r="R150" s="43">
        <f>VLOOKUP($D150,PORTE!$A$3:$Z$45,14,0)*$C150+VLOOKUP($E$2,PORTE!$A$3:$Z$45,14,0)*$E150</f>
        <v>1328.2163</v>
      </c>
    </row>
    <row r="151" spans="1:18" s="1" customFormat="1" ht="13.5" customHeight="1" x14ac:dyDescent="0.25">
      <c r="A151" s="2" t="s">
        <v>337</v>
      </c>
      <c r="B151" s="3" t="s">
        <v>338</v>
      </c>
      <c r="C151" s="24">
        <v>0.1</v>
      </c>
      <c r="D151" s="4" t="s">
        <v>5</v>
      </c>
      <c r="E151" s="5" t="s">
        <v>330</v>
      </c>
      <c r="F151" s="43">
        <f>VLOOKUP($D151,PORTE!$A$3:$Z$45,2,0)*$C151+VLOOKUP($E$2,PORTE!$A$3:$Z$45,2,0)*$E151</f>
        <v>38.680999999999997</v>
      </c>
      <c r="G151" s="43">
        <f>VLOOKUP($D151,PORTE!$A$3:$Z$45,3,0)*$C151+VLOOKUP($E$2,PORTE!$A$3:$Z$45,3,0)*$E151</f>
        <v>40.577999999999996</v>
      </c>
      <c r="H151" s="43">
        <f>VLOOKUP($D151,PORTE!$A$3:$Z$45,4,0)*$C151+VLOOKUP($E$2,PORTE!$A$3:$Z$45,4,0)*$E151</f>
        <v>42.834980000000002</v>
      </c>
      <c r="I151" s="43">
        <f>VLOOKUP($D151,PORTE!$A$3:$Z$45,5,0)*$C151+VLOOKUP($E$2,PORTE!$A$3:$Z$45,5,0)*$E151</f>
        <v>45.877580000000002</v>
      </c>
      <c r="J151" s="43">
        <f>VLOOKUP($D151,PORTE!$A$3:$Z$45,6,0)*$C151+VLOOKUP($E$2,PORTE!$A$3:$Z$45,6,0)*$E151</f>
        <v>48.489020000000004</v>
      </c>
      <c r="K151" s="43">
        <f>VLOOKUP($D151,PORTE!$A$3:$Z$45,7,0)*$C151+VLOOKUP($E$2,PORTE!$A$3:$Z$45,7,0)*$E151</f>
        <v>51.263100000000001</v>
      </c>
      <c r="L151" s="43">
        <f>VLOOKUP($D151,PORTE!$A$3:$Z$45,8,0)*$C151+VLOOKUP($E$2,PORTE!$A$3:$Z$45,8,0)*$E151</f>
        <v>54.647099999999995</v>
      </c>
      <c r="M151" s="43">
        <f>VLOOKUP($D151,PORTE!$A$3:$Z$45,9,0)*$C151+VLOOKUP($E$2,PORTE!$A$3:$Z$45,9,0)*$E151</f>
        <v>60.027559999999994</v>
      </c>
      <c r="N151" s="43">
        <f>VLOOKUP($D151,PORTE!$A$3:$Z$45,10,0)*$C151+VLOOKUP($E$2,PORTE!$A$3:$Z$45,10,0)*$E151</f>
        <v>65.509839999999997</v>
      </c>
      <c r="O151" s="43">
        <f>VLOOKUP($D151,PORTE!$A$3:$Z$45,11,0)*$C151+VLOOKUP($E$2,PORTE!$A$3:$Z$45,11,0)*$E151</f>
        <v>66.624860000000012</v>
      </c>
      <c r="P151" s="43">
        <f>VLOOKUP($D151,PORTE!$A$3:$Z$45,12,0)*$C151+VLOOKUP($E$2,PORTE!$A$3:$Z$45,12,0)*$E151</f>
        <v>69.412179999999992</v>
      </c>
      <c r="Q151" s="43">
        <f>VLOOKUP($D151,PORTE!$A$3:$Z$45,13,0)*$C151+VLOOKUP($E$2,PORTE!$A$3:$Z$45,13,0)*$E151</f>
        <v>71.750579999999999</v>
      </c>
      <c r="R151" s="43">
        <f>VLOOKUP($D151,PORTE!$A$3:$Z$45,14,0)*$C151+VLOOKUP($E$2,PORTE!$A$3:$Z$45,14,0)*$E151</f>
        <v>74.542659999999998</v>
      </c>
    </row>
    <row r="152" spans="1:18" s="1" customFormat="1" ht="13.5" customHeight="1" x14ac:dyDescent="0.25">
      <c r="A152" s="2">
        <v>40324680</v>
      </c>
      <c r="B152" s="3" t="s">
        <v>339</v>
      </c>
      <c r="C152" s="27">
        <v>1</v>
      </c>
      <c r="D152" s="4" t="s">
        <v>5</v>
      </c>
      <c r="E152" s="5">
        <v>50.66</v>
      </c>
      <c r="F152" s="43">
        <f>VLOOKUP($D152,PORTE!$A$3:$Z$45,2,0)*$C152+VLOOKUP($E$2,PORTE!$A$3:$Z$45,2,0)*$E152</f>
        <v>590.58999999999992</v>
      </c>
      <c r="G152" s="43">
        <f>VLOOKUP($D152,PORTE!$A$3:$Z$45,3,0)*$C152+VLOOKUP($E$2,PORTE!$A$3:$Z$45,3,0)*$E152</f>
        <v>618.41999999999996</v>
      </c>
      <c r="H152" s="43">
        <f>VLOOKUP($D152,PORTE!$A$3:$Z$45,4,0)*$C152+VLOOKUP($E$2,PORTE!$A$3:$Z$45,4,0)*$E152</f>
        <v>652.86219999999992</v>
      </c>
      <c r="I152" s="43">
        <f>VLOOKUP($D152,PORTE!$A$3:$Z$45,5,0)*$C152+VLOOKUP($E$2,PORTE!$A$3:$Z$45,5,0)*$E152</f>
        <v>699.23619999999994</v>
      </c>
      <c r="J152" s="43">
        <f>VLOOKUP($D152,PORTE!$A$3:$Z$45,6,0)*$C152+VLOOKUP($E$2,PORTE!$A$3:$Z$45,6,0)*$E152</f>
        <v>738.81779999999992</v>
      </c>
      <c r="K152" s="43">
        <f>VLOOKUP($D152,PORTE!$A$3:$Z$45,7,0)*$C152+VLOOKUP($E$2,PORTE!$A$3:$Z$45,7,0)*$E152</f>
        <v>781.08899999999994</v>
      </c>
      <c r="L152" s="43">
        <f>VLOOKUP($D152,PORTE!$A$3:$Z$45,8,0)*$C152+VLOOKUP($E$2,PORTE!$A$3:$Z$45,8,0)*$E152</f>
        <v>832.64899999999989</v>
      </c>
      <c r="M152" s="43">
        <f>VLOOKUP($D152,PORTE!$A$3:$Z$45,9,0)*$C152+VLOOKUP($E$2,PORTE!$A$3:$Z$45,9,0)*$E152</f>
        <v>914.62839999999983</v>
      </c>
      <c r="N152" s="43">
        <f>VLOOKUP($D152,PORTE!$A$3:$Z$45,10,0)*$C152+VLOOKUP($E$2,PORTE!$A$3:$Z$45,10,0)*$E152</f>
        <v>998.15759999999989</v>
      </c>
      <c r="O152" s="43">
        <f>VLOOKUP($D152,PORTE!$A$3:$Z$45,11,0)*$C152+VLOOKUP($E$2,PORTE!$A$3:$Z$45,11,0)*$E152</f>
        <v>1015.1554</v>
      </c>
      <c r="P152" s="43">
        <f>VLOOKUP($D152,PORTE!$A$3:$Z$45,12,0)*$C152+VLOOKUP($E$2,PORTE!$A$3:$Z$45,12,0)*$E152</f>
        <v>1056.8501999999999</v>
      </c>
      <c r="Q152" s="43">
        <f>VLOOKUP($D152,PORTE!$A$3:$Z$45,13,0)*$C152+VLOOKUP($E$2,PORTE!$A$3:$Z$45,13,0)*$E152</f>
        <v>1090.8661999999999</v>
      </c>
      <c r="R152" s="43">
        <f>VLOOKUP($D152,PORTE!$A$3:$Z$45,14,0)*$C152+VLOOKUP($E$2,PORTE!$A$3:$Z$45,14,0)*$E152</f>
        <v>1133.3173999999999</v>
      </c>
    </row>
    <row r="153" spans="1:18" s="1" customFormat="1" ht="13.5" customHeight="1" x14ac:dyDescent="0.25">
      <c r="A153" s="2">
        <v>40324710</v>
      </c>
      <c r="B153" s="3" t="s">
        <v>340</v>
      </c>
      <c r="C153" s="27">
        <v>1</v>
      </c>
      <c r="D153" s="4" t="s">
        <v>5</v>
      </c>
      <c r="E153" s="5">
        <v>60.77</v>
      </c>
      <c r="F153" s="43">
        <f>VLOOKUP($D153,PORTE!$A$3:$Z$45,2,0)*$C153+VLOOKUP($E$2,PORTE!$A$3:$Z$45,2,0)*$E153</f>
        <v>706.85500000000002</v>
      </c>
      <c r="G153" s="43">
        <f>VLOOKUP($D153,PORTE!$A$3:$Z$45,3,0)*$C153+VLOOKUP($E$2,PORTE!$A$3:$Z$45,3,0)*$E153</f>
        <v>739.74</v>
      </c>
      <c r="H153" s="43">
        <f>VLOOKUP($D153,PORTE!$A$3:$Z$45,4,0)*$C153+VLOOKUP($E$2,PORTE!$A$3:$Z$45,4,0)*$E153</f>
        <v>780.95590000000004</v>
      </c>
      <c r="I153" s="43">
        <f>VLOOKUP($D153,PORTE!$A$3:$Z$45,5,0)*$C153+VLOOKUP($E$2,PORTE!$A$3:$Z$45,5,0)*$E153</f>
        <v>836.4289</v>
      </c>
      <c r="J153" s="43">
        <f>VLOOKUP($D153,PORTE!$A$3:$Z$45,6,0)*$C153+VLOOKUP($E$2,PORTE!$A$3:$Z$45,6,0)*$E153</f>
        <v>883.69410000000005</v>
      </c>
      <c r="K153" s="43">
        <f>VLOOKUP($D153,PORTE!$A$3:$Z$45,7,0)*$C153+VLOOKUP($E$2,PORTE!$A$3:$Z$45,7,0)*$E153</f>
        <v>934.2555000000001</v>
      </c>
      <c r="L153" s="43">
        <f>VLOOKUP($D153,PORTE!$A$3:$Z$45,8,0)*$C153+VLOOKUP($E$2,PORTE!$A$3:$Z$45,8,0)*$E153</f>
        <v>995.92549999999994</v>
      </c>
      <c r="M153" s="43">
        <f>VLOOKUP($D153,PORTE!$A$3:$Z$45,9,0)*$C153+VLOOKUP($E$2,PORTE!$A$3:$Z$45,9,0)*$E153</f>
        <v>1093.9798000000001</v>
      </c>
      <c r="N153" s="43">
        <f>VLOOKUP($D153,PORTE!$A$3:$Z$45,10,0)*$C153+VLOOKUP($E$2,PORTE!$A$3:$Z$45,10,0)*$E153</f>
        <v>1193.8872000000001</v>
      </c>
      <c r="O153" s="43">
        <f>VLOOKUP($D153,PORTE!$A$3:$Z$45,11,0)*$C153+VLOOKUP($E$2,PORTE!$A$3:$Z$45,11,0)*$E153</f>
        <v>1214.2213000000002</v>
      </c>
      <c r="P153" s="43">
        <f>VLOOKUP($D153,PORTE!$A$3:$Z$45,12,0)*$C153+VLOOKUP($E$2,PORTE!$A$3:$Z$45,12,0)*$E153</f>
        <v>1263.8018999999999</v>
      </c>
      <c r="Q153" s="43">
        <f>VLOOKUP($D153,PORTE!$A$3:$Z$45,13,0)*$C153+VLOOKUP($E$2,PORTE!$A$3:$Z$45,13,0)*$E153</f>
        <v>1303.8839</v>
      </c>
      <c r="R153" s="43">
        <f>VLOOKUP($D153,PORTE!$A$3:$Z$45,14,0)*$C153+VLOOKUP($E$2,PORTE!$A$3:$Z$45,14,0)*$E153</f>
        <v>1354.6252999999999</v>
      </c>
    </row>
    <row r="154" spans="1:18" s="1" customFormat="1" ht="13.5" customHeight="1" x14ac:dyDescent="0.25">
      <c r="A154" s="2" t="s">
        <v>341</v>
      </c>
      <c r="B154" s="3" t="s">
        <v>342</v>
      </c>
      <c r="C154" s="24">
        <v>0.1</v>
      </c>
      <c r="D154" s="4" t="s">
        <v>5</v>
      </c>
      <c r="E154" s="5" t="s">
        <v>191</v>
      </c>
      <c r="F154" s="43">
        <f>VLOOKUP($D154,PORTE!$A$3:$Z$45,2,0)*$C154+VLOOKUP($E$2,PORTE!$A$3:$Z$45,2,0)*$E154</f>
        <v>33.505999999999993</v>
      </c>
      <c r="G154" s="43">
        <f>VLOOKUP($D154,PORTE!$A$3:$Z$45,3,0)*$C154+VLOOKUP($E$2,PORTE!$A$3:$Z$45,3,0)*$E154</f>
        <v>35.177999999999997</v>
      </c>
      <c r="H154" s="43">
        <f>VLOOKUP($D154,PORTE!$A$3:$Z$45,4,0)*$C154+VLOOKUP($E$2,PORTE!$A$3:$Z$45,4,0)*$E154</f>
        <v>37.133479999999999</v>
      </c>
      <c r="I154" s="43">
        <f>VLOOKUP($D154,PORTE!$A$3:$Z$45,5,0)*$C154+VLOOKUP($E$2,PORTE!$A$3:$Z$45,5,0)*$E154</f>
        <v>39.771079999999998</v>
      </c>
      <c r="J154" s="43">
        <f>VLOOKUP($D154,PORTE!$A$3:$Z$45,6,0)*$C154+VLOOKUP($E$2,PORTE!$A$3:$Z$45,6,0)*$E154</f>
        <v>42.040520000000001</v>
      </c>
      <c r="K154" s="43">
        <f>VLOOKUP($D154,PORTE!$A$3:$Z$45,7,0)*$C154+VLOOKUP($E$2,PORTE!$A$3:$Z$45,7,0)*$E154</f>
        <v>44.445599999999999</v>
      </c>
      <c r="L154" s="43">
        <f>VLOOKUP($D154,PORTE!$A$3:$Z$45,8,0)*$C154+VLOOKUP($E$2,PORTE!$A$3:$Z$45,8,0)*$E154</f>
        <v>47.379599999999989</v>
      </c>
      <c r="M154" s="43">
        <f>VLOOKUP($D154,PORTE!$A$3:$Z$45,9,0)*$C154+VLOOKUP($E$2,PORTE!$A$3:$Z$45,9,0)*$E154</f>
        <v>52.04455999999999</v>
      </c>
      <c r="N154" s="43">
        <f>VLOOKUP($D154,PORTE!$A$3:$Z$45,10,0)*$C154+VLOOKUP($E$2,PORTE!$A$3:$Z$45,10,0)*$E154</f>
        <v>56.797839999999994</v>
      </c>
      <c r="O154" s="43">
        <f>VLOOKUP($D154,PORTE!$A$3:$Z$45,11,0)*$C154+VLOOKUP($E$2,PORTE!$A$3:$Z$45,11,0)*$E154</f>
        <v>57.764359999999996</v>
      </c>
      <c r="P154" s="43">
        <f>VLOOKUP($D154,PORTE!$A$3:$Z$45,12,0)*$C154+VLOOKUP($E$2,PORTE!$A$3:$Z$45,12,0)*$E154</f>
        <v>60.200679999999998</v>
      </c>
      <c r="Q154" s="43">
        <f>VLOOKUP($D154,PORTE!$A$3:$Z$45,13,0)*$C154+VLOOKUP($E$2,PORTE!$A$3:$Z$45,13,0)*$E154</f>
        <v>62.269080000000002</v>
      </c>
      <c r="R154" s="43">
        <f>VLOOKUP($D154,PORTE!$A$3:$Z$45,14,0)*$C154+VLOOKUP($E$2,PORTE!$A$3:$Z$45,14,0)*$E154</f>
        <v>64.692160000000001</v>
      </c>
    </row>
    <row r="155" spans="1:18" s="1" customFormat="1" ht="13.5" customHeight="1" x14ac:dyDescent="0.25">
      <c r="A155" s="2" t="s">
        <v>343</v>
      </c>
      <c r="B155" s="3" t="s">
        <v>344</v>
      </c>
      <c r="C155" s="24">
        <v>0.04</v>
      </c>
      <c r="D155" s="4" t="s">
        <v>5</v>
      </c>
      <c r="E155" s="5" t="s">
        <v>149</v>
      </c>
      <c r="F155" s="43">
        <f>VLOOKUP($D155,PORTE!$A$3:$Z$45,2,0)*$C155+VLOOKUP($E$2,PORTE!$A$3:$Z$45,2,0)*$E155</f>
        <v>21.02</v>
      </c>
      <c r="G155" s="43">
        <f>VLOOKUP($D155,PORTE!$A$3:$Z$45,3,0)*$C155+VLOOKUP($E$2,PORTE!$A$3:$Z$45,3,0)*$E155</f>
        <v>22.020000000000003</v>
      </c>
      <c r="H155" s="43">
        <f>VLOOKUP($D155,PORTE!$A$3:$Z$45,4,0)*$C155+VLOOKUP($E$2,PORTE!$A$3:$Z$45,4,0)*$E155</f>
        <v>23.246000000000002</v>
      </c>
      <c r="I155" s="43">
        <f>VLOOKUP($D155,PORTE!$A$3:$Z$45,5,0)*$C155+VLOOKUP($E$2,PORTE!$A$3:$Z$45,5,0)*$E155</f>
        <v>24.897200000000002</v>
      </c>
      <c r="J155" s="43">
        <f>VLOOKUP($D155,PORTE!$A$3:$Z$45,6,0)*$C155+VLOOKUP($E$2,PORTE!$A$3:$Z$45,6,0)*$E155</f>
        <v>26.308399999999999</v>
      </c>
      <c r="K155" s="43">
        <f>VLOOKUP($D155,PORTE!$A$3:$Z$45,7,0)*$C155+VLOOKUP($E$2,PORTE!$A$3:$Z$45,7,0)*$E155</f>
        <v>27.813600000000001</v>
      </c>
      <c r="L155" s="43">
        <f>VLOOKUP($D155,PORTE!$A$3:$Z$45,8,0)*$C155+VLOOKUP($E$2,PORTE!$A$3:$Z$45,8,0)*$E155</f>
        <v>29.649599999999996</v>
      </c>
      <c r="M155" s="43">
        <f>VLOOKUP($D155,PORTE!$A$3:$Z$45,9,0)*$C155+VLOOKUP($E$2,PORTE!$A$3:$Z$45,9,0)*$E155</f>
        <v>32.568799999999996</v>
      </c>
      <c r="N155" s="43">
        <f>VLOOKUP($D155,PORTE!$A$3:$Z$45,10,0)*$C155+VLOOKUP($E$2,PORTE!$A$3:$Z$45,10,0)*$E155</f>
        <v>35.543199999999999</v>
      </c>
      <c r="O155" s="43">
        <f>VLOOKUP($D155,PORTE!$A$3:$Z$45,11,0)*$C155+VLOOKUP($E$2,PORTE!$A$3:$Z$45,11,0)*$E155</f>
        <v>36.148400000000002</v>
      </c>
      <c r="P155" s="43">
        <f>VLOOKUP($D155,PORTE!$A$3:$Z$45,12,0)*$C155+VLOOKUP($E$2,PORTE!$A$3:$Z$45,12,0)*$E155</f>
        <v>37.639599999999994</v>
      </c>
      <c r="Q155" s="43">
        <f>VLOOKUP($D155,PORTE!$A$3:$Z$45,13,0)*$C155+VLOOKUP($E$2,PORTE!$A$3:$Z$45,13,0)*$E155</f>
        <v>38.864400000000003</v>
      </c>
      <c r="R155" s="43">
        <f>VLOOKUP($D155,PORTE!$A$3:$Z$45,14,0)*$C155+VLOOKUP($E$2,PORTE!$A$3:$Z$45,14,0)*$E155</f>
        <v>40.376800000000003</v>
      </c>
    </row>
    <row r="156" spans="1:18" s="1" customFormat="1" ht="13.5" customHeight="1" x14ac:dyDescent="0.25">
      <c r="A156" s="2" t="s">
        <v>345</v>
      </c>
      <c r="B156" s="3" t="s">
        <v>346</v>
      </c>
      <c r="C156" s="24">
        <v>0.04</v>
      </c>
      <c r="D156" s="4" t="s">
        <v>5</v>
      </c>
      <c r="E156" s="5" t="s">
        <v>152</v>
      </c>
      <c r="F156" s="43">
        <f>VLOOKUP($D156,PORTE!$A$3:$Z$45,2,0)*$C156+VLOOKUP($E$2,PORTE!$A$3:$Z$45,2,0)*$E156</f>
        <v>28.885999999999999</v>
      </c>
      <c r="G156" s="43">
        <f>VLOOKUP($D156,PORTE!$A$3:$Z$45,3,0)*$C156+VLOOKUP($E$2,PORTE!$A$3:$Z$45,3,0)*$E156</f>
        <v>30.228000000000002</v>
      </c>
      <c r="H156" s="43">
        <f>VLOOKUP($D156,PORTE!$A$3:$Z$45,4,0)*$C156+VLOOKUP($E$2,PORTE!$A$3:$Z$45,4,0)*$E156</f>
        <v>31.912280000000003</v>
      </c>
      <c r="I156" s="43">
        <f>VLOOKUP($D156,PORTE!$A$3:$Z$45,5,0)*$C156+VLOOKUP($E$2,PORTE!$A$3:$Z$45,5,0)*$E156</f>
        <v>34.179080000000006</v>
      </c>
      <c r="J156" s="43">
        <f>VLOOKUP($D156,PORTE!$A$3:$Z$45,6,0)*$C156+VLOOKUP($E$2,PORTE!$A$3:$Z$45,6,0)*$E156</f>
        <v>36.110120000000002</v>
      </c>
      <c r="K156" s="43">
        <f>VLOOKUP($D156,PORTE!$A$3:$Z$45,7,0)*$C156+VLOOKUP($E$2,PORTE!$A$3:$Z$45,7,0)*$E156</f>
        <v>38.176200000000001</v>
      </c>
      <c r="L156" s="43">
        <f>VLOOKUP($D156,PORTE!$A$3:$Z$45,8,0)*$C156+VLOOKUP($E$2,PORTE!$A$3:$Z$45,8,0)*$E156</f>
        <v>40.696199999999997</v>
      </c>
      <c r="M156" s="43">
        <f>VLOOKUP($D156,PORTE!$A$3:$Z$45,9,0)*$C156+VLOOKUP($E$2,PORTE!$A$3:$Z$45,9,0)*$E156</f>
        <v>44.702959999999997</v>
      </c>
      <c r="N156" s="43">
        <f>VLOOKUP($D156,PORTE!$A$3:$Z$45,10,0)*$C156+VLOOKUP($E$2,PORTE!$A$3:$Z$45,10,0)*$E156</f>
        <v>48.785440000000001</v>
      </c>
      <c r="O156" s="43">
        <f>VLOOKUP($D156,PORTE!$A$3:$Z$45,11,0)*$C156+VLOOKUP($E$2,PORTE!$A$3:$Z$45,11,0)*$E156</f>
        <v>49.616360000000007</v>
      </c>
      <c r="P156" s="43">
        <f>VLOOKUP($D156,PORTE!$A$3:$Z$45,12,0)*$C156+VLOOKUP($E$2,PORTE!$A$3:$Z$45,12,0)*$E156</f>
        <v>51.641079999999995</v>
      </c>
      <c r="Q156" s="43">
        <f>VLOOKUP($D156,PORTE!$A$3:$Z$45,13,0)*$C156+VLOOKUP($E$2,PORTE!$A$3:$Z$45,13,0)*$E156</f>
        <v>53.27628</v>
      </c>
      <c r="R156" s="43">
        <f>VLOOKUP($D156,PORTE!$A$3:$Z$45,14,0)*$C156+VLOOKUP($E$2,PORTE!$A$3:$Z$45,14,0)*$E156</f>
        <v>55.349560000000004</v>
      </c>
    </row>
    <row r="157" spans="1:18" s="1" customFormat="1" ht="13.5" customHeight="1" x14ac:dyDescent="0.25">
      <c r="A157" s="2" t="s">
        <v>347</v>
      </c>
      <c r="B157" s="3" t="s">
        <v>348</v>
      </c>
      <c r="C157" s="24">
        <v>0.04</v>
      </c>
      <c r="D157" s="4" t="s">
        <v>5</v>
      </c>
      <c r="E157" s="5" t="s">
        <v>149</v>
      </c>
      <c r="F157" s="43">
        <f>VLOOKUP($D157,PORTE!$A$3:$Z$45,2,0)*$C157+VLOOKUP($E$2,PORTE!$A$3:$Z$45,2,0)*$E157</f>
        <v>21.02</v>
      </c>
      <c r="G157" s="43">
        <f>VLOOKUP($D157,PORTE!$A$3:$Z$45,3,0)*$C157+VLOOKUP($E$2,PORTE!$A$3:$Z$45,3,0)*$E157</f>
        <v>22.020000000000003</v>
      </c>
      <c r="H157" s="43">
        <f>VLOOKUP($D157,PORTE!$A$3:$Z$45,4,0)*$C157+VLOOKUP($E$2,PORTE!$A$3:$Z$45,4,0)*$E157</f>
        <v>23.246000000000002</v>
      </c>
      <c r="I157" s="43">
        <f>VLOOKUP($D157,PORTE!$A$3:$Z$45,5,0)*$C157+VLOOKUP($E$2,PORTE!$A$3:$Z$45,5,0)*$E157</f>
        <v>24.897200000000002</v>
      </c>
      <c r="J157" s="43">
        <f>VLOOKUP($D157,PORTE!$A$3:$Z$45,6,0)*$C157+VLOOKUP($E$2,PORTE!$A$3:$Z$45,6,0)*$E157</f>
        <v>26.308399999999999</v>
      </c>
      <c r="K157" s="43">
        <f>VLOOKUP($D157,PORTE!$A$3:$Z$45,7,0)*$C157+VLOOKUP($E$2,PORTE!$A$3:$Z$45,7,0)*$E157</f>
        <v>27.813600000000001</v>
      </c>
      <c r="L157" s="43">
        <f>VLOOKUP($D157,PORTE!$A$3:$Z$45,8,0)*$C157+VLOOKUP($E$2,PORTE!$A$3:$Z$45,8,0)*$E157</f>
        <v>29.649599999999996</v>
      </c>
      <c r="M157" s="43">
        <f>VLOOKUP($D157,PORTE!$A$3:$Z$45,9,0)*$C157+VLOOKUP($E$2,PORTE!$A$3:$Z$45,9,0)*$E157</f>
        <v>32.568799999999996</v>
      </c>
      <c r="N157" s="43">
        <f>VLOOKUP($D157,PORTE!$A$3:$Z$45,10,0)*$C157+VLOOKUP($E$2,PORTE!$A$3:$Z$45,10,0)*$E157</f>
        <v>35.543199999999999</v>
      </c>
      <c r="O157" s="43">
        <f>VLOOKUP($D157,PORTE!$A$3:$Z$45,11,0)*$C157+VLOOKUP($E$2,PORTE!$A$3:$Z$45,11,0)*$E157</f>
        <v>36.148400000000002</v>
      </c>
      <c r="P157" s="43">
        <f>VLOOKUP($D157,PORTE!$A$3:$Z$45,12,0)*$C157+VLOOKUP($E$2,PORTE!$A$3:$Z$45,12,0)*$E157</f>
        <v>37.639599999999994</v>
      </c>
      <c r="Q157" s="43">
        <f>VLOOKUP($D157,PORTE!$A$3:$Z$45,13,0)*$C157+VLOOKUP($E$2,PORTE!$A$3:$Z$45,13,0)*$E157</f>
        <v>38.864400000000003</v>
      </c>
      <c r="R157" s="43">
        <f>VLOOKUP($D157,PORTE!$A$3:$Z$45,14,0)*$C157+VLOOKUP($E$2,PORTE!$A$3:$Z$45,14,0)*$E157</f>
        <v>40.376800000000003</v>
      </c>
    </row>
    <row r="158" spans="1:18" s="1" customFormat="1" ht="13.5" customHeight="1" x14ac:dyDescent="0.25">
      <c r="A158" s="2" t="s">
        <v>349</v>
      </c>
      <c r="B158" s="3" t="s">
        <v>350</v>
      </c>
      <c r="C158" s="24">
        <v>0.04</v>
      </c>
      <c r="D158" s="4" t="s">
        <v>5</v>
      </c>
      <c r="E158" s="5" t="s">
        <v>152</v>
      </c>
      <c r="F158" s="43">
        <f>VLOOKUP($D158,PORTE!$A$3:$Z$45,2,0)*$C158+VLOOKUP($E$2,PORTE!$A$3:$Z$45,2,0)*$E158</f>
        <v>28.885999999999999</v>
      </c>
      <c r="G158" s="43">
        <f>VLOOKUP($D158,PORTE!$A$3:$Z$45,3,0)*$C158+VLOOKUP($E$2,PORTE!$A$3:$Z$45,3,0)*$E158</f>
        <v>30.228000000000002</v>
      </c>
      <c r="H158" s="43">
        <f>VLOOKUP($D158,PORTE!$A$3:$Z$45,4,0)*$C158+VLOOKUP($E$2,PORTE!$A$3:$Z$45,4,0)*$E158</f>
        <v>31.912280000000003</v>
      </c>
      <c r="I158" s="43">
        <f>VLOOKUP($D158,PORTE!$A$3:$Z$45,5,0)*$C158+VLOOKUP($E$2,PORTE!$A$3:$Z$45,5,0)*$E158</f>
        <v>34.179080000000006</v>
      </c>
      <c r="J158" s="43">
        <f>VLOOKUP($D158,PORTE!$A$3:$Z$45,6,0)*$C158+VLOOKUP($E$2,PORTE!$A$3:$Z$45,6,0)*$E158</f>
        <v>36.110120000000002</v>
      </c>
      <c r="K158" s="43">
        <f>VLOOKUP($D158,PORTE!$A$3:$Z$45,7,0)*$C158+VLOOKUP($E$2,PORTE!$A$3:$Z$45,7,0)*$E158</f>
        <v>38.176200000000001</v>
      </c>
      <c r="L158" s="43">
        <f>VLOOKUP($D158,PORTE!$A$3:$Z$45,8,0)*$C158+VLOOKUP($E$2,PORTE!$A$3:$Z$45,8,0)*$E158</f>
        <v>40.696199999999997</v>
      </c>
      <c r="M158" s="43">
        <f>VLOOKUP($D158,PORTE!$A$3:$Z$45,9,0)*$C158+VLOOKUP($E$2,PORTE!$A$3:$Z$45,9,0)*$E158</f>
        <v>44.702959999999997</v>
      </c>
      <c r="N158" s="43">
        <f>VLOOKUP($D158,PORTE!$A$3:$Z$45,10,0)*$C158+VLOOKUP($E$2,PORTE!$A$3:$Z$45,10,0)*$E158</f>
        <v>48.785440000000001</v>
      </c>
      <c r="O158" s="43">
        <f>VLOOKUP($D158,PORTE!$A$3:$Z$45,11,0)*$C158+VLOOKUP($E$2,PORTE!$A$3:$Z$45,11,0)*$E158</f>
        <v>49.616360000000007</v>
      </c>
      <c r="P158" s="43">
        <f>VLOOKUP($D158,PORTE!$A$3:$Z$45,12,0)*$C158+VLOOKUP($E$2,PORTE!$A$3:$Z$45,12,0)*$E158</f>
        <v>51.641079999999995</v>
      </c>
      <c r="Q158" s="43">
        <f>VLOOKUP($D158,PORTE!$A$3:$Z$45,13,0)*$C158+VLOOKUP($E$2,PORTE!$A$3:$Z$45,13,0)*$E158</f>
        <v>53.27628</v>
      </c>
      <c r="R158" s="43">
        <f>VLOOKUP($D158,PORTE!$A$3:$Z$45,14,0)*$C158+VLOOKUP($E$2,PORTE!$A$3:$Z$45,14,0)*$E158</f>
        <v>55.349560000000004</v>
      </c>
    </row>
    <row r="159" spans="1:18" s="1" customFormat="1" ht="13.5" customHeight="1" x14ac:dyDescent="0.25">
      <c r="A159" s="2" t="s">
        <v>351</v>
      </c>
      <c r="B159" s="3" t="s">
        <v>352</v>
      </c>
      <c r="C159" s="24">
        <v>0.04</v>
      </c>
      <c r="D159" s="4" t="s">
        <v>5</v>
      </c>
      <c r="E159" s="5" t="s">
        <v>152</v>
      </c>
      <c r="F159" s="43">
        <f>VLOOKUP($D159,PORTE!$A$3:$Z$45,2,0)*$C159+VLOOKUP($E$2,PORTE!$A$3:$Z$45,2,0)*$E159</f>
        <v>28.885999999999999</v>
      </c>
      <c r="G159" s="43">
        <f>VLOOKUP($D159,PORTE!$A$3:$Z$45,3,0)*$C159+VLOOKUP($E$2,PORTE!$A$3:$Z$45,3,0)*$E159</f>
        <v>30.228000000000002</v>
      </c>
      <c r="H159" s="43">
        <f>VLOOKUP($D159,PORTE!$A$3:$Z$45,4,0)*$C159+VLOOKUP($E$2,PORTE!$A$3:$Z$45,4,0)*$E159</f>
        <v>31.912280000000003</v>
      </c>
      <c r="I159" s="43">
        <f>VLOOKUP($D159,PORTE!$A$3:$Z$45,5,0)*$C159+VLOOKUP($E$2,PORTE!$A$3:$Z$45,5,0)*$E159</f>
        <v>34.179080000000006</v>
      </c>
      <c r="J159" s="43">
        <f>VLOOKUP($D159,PORTE!$A$3:$Z$45,6,0)*$C159+VLOOKUP($E$2,PORTE!$A$3:$Z$45,6,0)*$E159</f>
        <v>36.110120000000002</v>
      </c>
      <c r="K159" s="43">
        <f>VLOOKUP($D159,PORTE!$A$3:$Z$45,7,0)*$C159+VLOOKUP($E$2,PORTE!$A$3:$Z$45,7,0)*$E159</f>
        <v>38.176200000000001</v>
      </c>
      <c r="L159" s="43">
        <f>VLOOKUP($D159,PORTE!$A$3:$Z$45,8,0)*$C159+VLOOKUP($E$2,PORTE!$A$3:$Z$45,8,0)*$E159</f>
        <v>40.696199999999997</v>
      </c>
      <c r="M159" s="43">
        <f>VLOOKUP($D159,PORTE!$A$3:$Z$45,9,0)*$C159+VLOOKUP($E$2,PORTE!$A$3:$Z$45,9,0)*$E159</f>
        <v>44.702959999999997</v>
      </c>
      <c r="N159" s="43">
        <f>VLOOKUP($D159,PORTE!$A$3:$Z$45,10,0)*$C159+VLOOKUP($E$2,PORTE!$A$3:$Z$45,10,0)*$E159</f>
        <v>48.785440000000001</v>
      </c>
      <c r="O159" s="43">
        <f>VLOOKUP($D159,PORTE!$A$3:$Z$45,11,0)*$C159+VLOOKUP($E$2,PORTE!$A$3:$Z$45,11,0)*$E159</f>
        <v>49.616360000000007</v>
      </c>
      <c r="P159" s="43">
        <f>VLOOKUP($D159,PORTE!$A$3:$Z$45,12,0)*$C159+VLOOKUP($E$2,PORTE!$A$3:$Z$45,12,0)*$E159</f>
        <v>51.641079999999995</v>
      </c>
      <c r="Q159" s="43">
        <f>VLOOKUP($D159,PORTE!$A$3:$Z$45,13,0)*$C159+VLOOKUP($E$2,PORTE!$A$3:$Z$45,13,0)*$E159</f>
        <v>53.27628</v>
      </c>
      <c r="R159" s="43">
        <f>VLOOKUP($D159,PORTE!$A$3:$Z$45,14,0)*$C159+VLOOKUP($E$2,PORTE!$A$3:$Z$45,14,0)*$E159</f>
        <v>55.349560000000004</v>
      </c>
    </row>
    <row r="160" spans="1:18" s="1" customFormat="1" ht="13.5" customHeight="1" x14ac:dyDescent="0.25">
      <c r="A160" s="2">
        <v>40324699</v>
      </c>
      <c r="B160" s="3" t="s">
        <v>353</v>
      </c>
      <c r="C160" s="27">
        <v>1</v>
      </c>
      <c r="D160" s="4" t="s">
        <v>5</v>
      </c>
      <c r="E160" s="5">
        <v>50.66</v>
      </c>
      <c r="F160" s="43">
        <f>VLOOKUP($D160,PORTE!$A$3:$Z$45,2,0)*$C160+VLOOKUP($E$2,PORTE!$A$3:$Z$45,2,0)*$E160</f>
        <v>590.58999999999992</v>
      </c>
      <c r="G160" s="43">
        <f>VLOOKUP($D160,PORTE!$A$3:$Z$45,3,0)*$C160+VLOOKUP($E$2,PORTE!$A$3:$Z$45,3,0)*$E160</f>
        <v>618.41999999999996</v>
      </c>
      <c r="H160" s="43">
        <f>VLOOKUP($D160,PORTE!$A$3:$Z$45,4,0)*$C160+VLOOKUP($E$2,PORTE!$A$3:$Z$45,4,0)*$E160</f>
        <v>652.86219999999992</v>
      </c>
      <c r="I160" s="43">
        <f>VLOOKUP($D160,PORTE!$A$3:$Z$45,5,0)*$C160+VLOOKUP($E$2,PORTE!$A$3:$Z$45,5,0)*$E160</f>
        <v>699.23619999999994</v>
      </c>
      <c r="J160" s="43">
        <f>VLOOKUP($D160,PORTE!$A$3:$Z$45,6,0)*$C160+VLOOKUP($E$2,PORTE!$A$3:$Z$45,6,0)*$E160</f>
        <v>738.81779999999992</v>
      </c>
      <c r="K160" s="43">
        <f>VLOOKUP($D160,PORTE!$A$3:$Z$45,7,0)*$C160+VLOOKUP($E$2,PORTE!$A$3:$Z$45,7,0)*$E160</f>
        <v>781.08899999999994</v>
      </c>
      <c r="L160" s="43">
        <f>VLOOKUP($D160,PORTE!$A$3:$Z$45,8,0)*$C160+VLOOKUP($E$2,PORTE!$A$3:$Z$45,8,0)*$E160</f>
        <v>832.64899999999989</v>
      </c>
      <c r="M160" s="43">
        <f>VLOOKUP($D160,PORTE!$A$3:$Z$45,9,0)*$C160+VLOOKUP($E$2,PORTE!$A$3:$Z$45,9,0)*$E160</f>
        <v>914.62839999999983</v>
      </c>
      <c r="N160" s="43">
        <f>VLOOKUP($D160,PORTE!$A$3:$Z$45,10,0)*$C160+VLOOKUP($E$2,PORTE!$A$3:$Z$45,10,0)*$E160</f>
        <v>998.15759999999989</v>
      </c>
      <c r="O160" s="43">
        <f>VLOOKUP($D160,PORTE!$A$3:$Z$45,11,0)*$C160+VLOOKUP($E$2,PORTE!$A$3:$Z$45,11,0)*$E160</f>
        <v>1015.1554</v>
      </c>
      <c r="P160" s="43">
        <f>VLOOKUP($D160,PORTE!$A$3:$Z$45,12,0)*$C160+VLOOKUP($E$2,PORTE!$A$3:$Z$45,12,0)*$E160</f>
        <v>1056.8501999999999</v>
      </c>
      <c r="Q160" s="43">
        <f>VLOOKUP($D160,PORTE!$A$3:$Z$45,13,0)*$C160+VLOOKUP($E$2,PORTE!$A$3:$Z$45,13,0)*$E160</f>
        <v>1090.8661999999999</v>
      </c>
      <c r="R160" s="43">
        <f>VLOOKUP($D160,PORTE!$A$3:$Z$45,14,0)*$C160+VLOOKUP($E$2,PORTE!$A$3:$Z$45,14,0)*$E160</f>
        <v>1133.3173999999999</v>
      </c>
    </row>
    <row r="161" spans="1:18" s="1" customFormat="1" ht="13.5" customHeight="1" x14ac:dyDescent="0.25">
      <c r="A161" s="2" t="s">
        <v>354</v>
      </c>
      <c r="B161" s="3" t="s">
        <v>355</v>
      </c>
      <c r="C161" s="24">
        <v>0.75</v>
      </c>
      <c r="D161" s="4" t="s">
        <v>5</v>
      </c>
      <c r="E161" s="5" t="s">
        <v>356</v>
      </c>
      <c r="F161" s="43">
        <f>VLOOKUP($D161,PORTE!$A$3:$Z$45,2,0)*$C161+VLOOKUP($E$2,PORTE!$A$3:$Z$45,2,0)*$E161</f>
        <v>48.021000000000001</v>
      </c>
      <c r="G161" s="43">
        <f>VLOOKUP($D161,PORTE!$A$3:$Z$45,3,0)*$C161+VLOOKUP($E$2,PORTE!$A$3:$Z$45,3,0)*$E161</f>
        <v>51.722999999999999</v>
      </c>
      <c r="H161" s="43">
        <f>VLOOKUP($D161,PORTE!$A$3:$Z$45,4,0)*$C161+VLOOKUP($E$2,PORTE!$A$3:$Z$45,4,0)*$E161</f>
        <v>54.54618</v>
      </c>
      <c r="I161" s="43">
        <f>VLOOKUP($D161,PORTE!$A$3:$Z$45,5,0)*$C161+VLOOKUP($E$2,PORTE!$A$3:$Z$45,5,0)*$E161</f>
        <v>58.419780000000003</v>
      </c>
      <c r="J161" s="43">
        <f>VLOOKUP($D161,PORTE!$A$3:$Z$45,6,0)*$C161+VLOOKUP($E$2,PORTE!$A$3:$Z$45,6,0)*$E161</f>
        <v>62.006820000000005</v>
      </c>
      <c r="K161" s="43">
        <f>VLOOKUP($D161,PORTE!$A$3:$Z$45,7,0)*$C161+VLOOKUP($E$2,PORTE!$A$3:$Z$45,7,0)*$E161</f>
        <v>65.550600000000003</v>
      </c>
      <c r="L161" s="43">
        <f>VLOOKUP($D161,PORTE!$A$3:$Z$45,8,0)*$C161+VLOOKUP($E$2,PORTE!$A$3:$Z$45,8,0)*$E161</f>
        <v>69.879599999999996</v>
      </c>
      <c r="M161" s="43">
        <f>VLOOKUP($D161,PORTE!$A$3:$Z$45,9,0)*$C161+VLOOKUP($E$2,PORTE!$A$3:$Z$45,9,0)*$E161</f>
        <v>76.761959999999988</v>
      </c>
      <c r="N161" s="43">
        <f>VLOOKUP($D161,PORTE!$A$3:$Z$45,10,0)*$C161+VLOOKUP($E$2,PORTE!$A$3:$Z$45,10,0)*$E161</f>
        <v>83.776439999999994</v>
      </c>
      <c r="O161" s="43">
        <f>VLOOKUP($D161,PORTE!$A$3:$Z$45,11,0)*$C161+VLOOKUP($E$2,PORTE!$A$3:$Z$45,11,0)*$E161</f>
        <v>85.192260000000005</v>
      </c>
      <c r="P161" s="43">
        <f>VLOOKUP($D161,PORTE!$A$3:$Z$45,12,0)*$C161+VLOOKUP($E$2,PORTE!$A$3:$Z$45,12,0)*$E161</f>
        <v>89.677379999999985</v>
      </c>
      <c r="Q161" s="43">
        <f>VLOOKUP($D161,PORTE!$A$3:$Z$45,13,0)*$C161+VLOOKUP($E$2,PORTE!$A$3:$Z$45,13,0)*$E161</f>
        <v>94.584779999999995</v>
      </c>
      <c r="R161" s="43">
        <f>VLOOKUP($D161,PORTE!$A$3:$Z$45,14,0)*$C161+VLOOKUP($E$2,PORTE!$A$3:$Z$45,14,0)*$E161</f>
        <v>98.263559999999998</v>
      </c>
    </row>
    <row r="162" spans="1:18" s="1" customFormat="1" ht="13.5" customHeight="1" x14ac:dyDescent="0.25">
      <c r="A162" s="2" t="s">
        <v>357</v>
      </c>
      <c r="B162" s="3" t="s">
        <v>358</v>
      </c>
      <c r="C162" s="24">
        <v>0.5</v>
      </c>
      <c r="D162" s="4" t="s">
        <v>5</v>
      </c>
      <c r="E162" s="5" t="s">
        <v>359</v>
      </c>
      <c r="F162" s="43">
        <f>VLOOKUP($D162,PORTE!$A$3:$Z$45,2,0)*$C162+VLOOKUP($E$2,PORTE!$A$3:$Z$45,2,0)*$E162</f>
        <v>161.8835</v>
      </c>
      <c r="G162" s="43">
        <f>VLOOKUP($D162,PORTE!$A$3:$Z$45,3,0)*$C162+VLOOKUP($E$2,PORTE!$A$3:$Z$45,3,0)*$E162</f>
        <v>169.99799999999999</v>
      </c>
      <c r="H162" s="43">
        <f>VLOOKUP($D162,PORTE!$A$3:$Z$45,4,0)*$C162+VLOOKUP($E$2,PORTE!$A$3:$Z$45,4,0)*$E162</f>
        <v>179.44642999999999</v>
      </c>
      <c r="I162" s="43">
        <f>VLOOKUP($D162,PORTE!$A$3:$Z$45,5,0)*$C162+VLOOKUP($E$2,PORTE!$A$3:$Z$45,5,0)*$E162</f>
        <v>192.19252999999998</v>
      </c>
      <c r="J162" s="43">
        <f>VLOOKUP($D162,PORTE!$A$3:$Z$45,6,0)*$C162+VLOOKUP($E$2,PORTE!$A$3:$Z$45,6,0)*$E162</f>
        <v>203.16657000000001</v>
      </c>
      <c r="K162" s="43">
        <f>VLOOKUP($D162,PORTE!$A$3:$Z$45,7,0)*$C162+VLOOKUP($E$2,PORTE!$A$3:$Z$45,7,0)*$E162</f>
        <v>214.78934999999998</v>
      </c>
      <c r="L162" s="43">
        <f>VLOOKUP($D162,PORTE!$A$3:$Z$45,8,0)*$C162+VLOOKUP($E$2,PORTE!$A$3:$Z$45,8,0)*$E162</f>
        <v>228.96834999999996</v>
      </c>
      <c r="M162" s="43">
        <f>VLOOKUP($D162,PORTE!$A$3:$Z$45,9,0)*$C162+VLOOKUP($E$2,PORTE!$A$3:$Z$45,9,0)*$E162</f>
        <v>251.51245999999998</v>
      </c>
      <c r="N162" s="43">
        <f>VLOOKUP($D162,PORTE!$A$3:$Z$45,10,0)*$C162+VLOOKUP($E$2,PORTE!$A$3:$Z$45,10,0)*$E162</f>
        <v>274.48343999999997</v>
      </c>
      <c r="O162" s="43">
        <f>VLOOKUP($D162,PORTE!$A$3:$Z$45,11,0)*$C162+VLOOKUP($E$2,PORTE!$A$3:$Z$45,11,0)*$E162</f>
        <v>279.15400999999997</v>
      </c>
      <c r="P162" s="43">
        <f>VLOOKUP($D162,PORTE!$A$3:$Z$45,12,0)*$C162+VLOOKUP($E$2,PORTE!$A$3:$Z$45,12,0)*$E162</f>
        <v>290.95263</v>
      </c>
      <c r="Q162" s="43">
        <f>VLOOKUP($D162,PORTE!$A$3:$Z$45,13,0)*$C162+VLOOKUP($E$2,PORTE!$A$3:$Z$45,13,0)*$E162</f>
        <v>301.00002999999998</v>
      </c>
      <c r="R162" s="43">
        <f>VLOOKUP($D162,PORTE!$A$3:$Z$45,14,0)*$C162+VLOOKUP($E$2,PORTE!$A$3:$Z$45,14,0)*$E162</f>
        <v>312.71280999999999</v>
      </c>
    </row>
    <row r="163" spans="1:18" s="1" customFormat="1" ht="13.5" customHeight="1" x14ac:dyDescent="0.25">
      <c r="A163" s="2" t="s">
        <v>360</v>
      </c>
      <c r="B163" s="3" t="s">
        <v>361</v>
      </c>
      <c r="C163" s="24">
        <v>0.5</v>
      </c>
      <c r="D163" s="4" t="s">
        <v>5</v>
      </c>
      <c r="E163" s="5" t="s">
        <v>362</v>
      </c>
      <c r="F163" s="43">
        <f>VLOOKUP($D163,PORTE!$A$3:$Z$45,2,0)*$C163+VLOOKUP($E$2,PORTE!$A$3:$Z$45,2,0)*$E163</f>
        <v>79.555000000000007</v>
      </c>
      <c r="G163" s="43">
        <f>VLOOKUP($D163,PORTE!$A$3:$Z$45,3,0)*$C163+VLOOKUP($E$2,PORTE!$A$3:$Z$45,3,0)*$E163</f>
        <v>84.09</v>
      </c>
      <c r="H163" s="43">
        <f>VLOOKUP($D163,PORTE!$A$3:$Z$45,4,0)*$C163+VLOOKUP($E$2,PORTE!$A$3:$Z$45,4,0)*$E163</f>
        <v>88.741900000000001</v>
      </c>
      <c r="I163" s="43">
        <f>VLOOKUP($D163,PORTE!$A$3:$Z$45,5,0)*$C163+VLOOKUP($E$2,PORTE!$A$3:$Z$45,5,0)*$E163</f>
        <v>95.044900000000013</v>
      </c>
      <c r="J163" s="43">
        <f>VLOOKUP($D163,PORTE!$A$3:$Z$45,6,0)*$C163+VLOOKUP($E$2,PORTE!$A$3:$Z$45,6,0)*$E163</f>
        <v>100.57810000000001</v>
      </c>
      <c r="K163" s="43">
        <f>VLOOKUP($D163,PORTE!$A$3:$Z$45,7,0)*$C163+VLOOKUP($E$2,PORTE!$A$3:$Z$45,7,0)*$E163</f>
        <v>106.33050000000001</v>
      </c>
      <c r="L163" s="43">
        <f>VLOOKUP($D163,PORTE!$A$3:$Z$45,8,0)*$C163+VLOOKUP($E$2,PORTE!$A$3:$Z$45,8,0)*$E163</f>
        <v>113.3505</v>
      </c>
      <c r="M163" s="43">
        <f>VLOOKUP($D163,PORTE!$A$3:$Z$45,9,0)*$C163+VLOOKUP($E$2,PORTE!$A$3:$Z$45,9,0)*$E163</f>
        <v>124.51179999999999</v>
      </c>
      <c r="N163" s="43">
        <f>VLOOKUP($D163,PORTE!$A$3:$Z$45,10,0)*$C163+VLOOKUP($E$2,PORTE!$A$3:$Z$45,10,0)*$E163</f>
        <v>135.8852</v>
      </c>
      <c r="O163" s="43">
        <f>VLOOKUP($D163,PORTE!$A$3:$Z$45,11,0)*$C163+VLOOKUP($E$2,PORTE!$A$3:$Z$45,11,0)*$E163</f>
        <v>138.19330000000002</v>
      </c>
      <c r="P163" s="43">
        <f>VLOOKUP($D163,PORTE!$A$3:$Z$45,12,0)*$C163+VLOOKUP($E$2,PORTE!$A$3:$Z$45,12,0)*$E163</f>
        <v>144.40789999999998</v>
      </c>
      <c r="Q163" s="43">
        <f>VLOOKUP($D163,PORTE!$A$3:$Z$45,13,0)*$C163+VLOOKUP($E$2,PORTE!$A$3:$Z$45,13,0)*$E163</f>
        <v>150.15989999999999</v>
      </c>
      <c r="R163" s="43">
        <f>VLOOKUP($D163,PORTE!$A$3:$Z$45,14,0)*$C163+VLOOKUP($E$2,PORTE!$A$3:$Z$45,14,0)*$E163</f>
        <v>156.00230000000002</v>
      </c>
    </row>
    <row r="164" spans="1:18" s="1" customFormat="1" ht="13.5" customHeight="1" x14ac:dyDescent="0.25">
      <c r="A164" s="2" t="s">
        <v>363</v>
      </c>
      <c r="B164" s="3" t="s">
        <v>364</v>
      </c>
      <c r="C164" s="24">
        <v>0.04</v>
      </c>
      <c r="D164" s="4" t="s">
        <v>5</v>
      </c>
      <c r="E164" s="5" t="s">
        <v>169</v>
      </c>
      <c r="F164" s="43">
        <f>VLOOKUP($D164,PORTE!$A$3:$Z$45,2,0)*$C164+VLOOKUP($E$2,PORTE!$A$3:$Z$45,2,0)*$E164</f>
        <v>45.17</v>
      </c>
      <c r="G164" s="43">
        <f>VLOOKUP($D164,PORTE!$A$3:$Z$45,3,0)*$C164+VLOOKUP($E$2,PORTE!$A$3:$Z$45,3,0)*$E164</f>
        <v>47.22</v>
      </c>
      <c r="H164" s="43">
        <f>VLOOKUP($D164,PORTE!$A$3:$Z$45,4,0)*$C164+VLOOKUP($E$2,PORTE!$A$3:$Z$45,4,0)*$E164</f>
        <v>49.852999999999994</v>
      </c>
      <c r="I164" s="43">
        <f>VLOOKUP($D164,PORTE!$A$3:$Z$45,5,0)*$C164+VLOOKUP($E$2,PORTE!$A$3:$Z$45,5,0)*$E164</f>
        <v>53.394200000000005</v>
      </c>
      <c r="J164" s="43">
        <f>VLOOKUP($D164,PORTE!$A$3:$Z$45,6,0)*$C164+VLOOKUP($E$2,PORTE!$A$3:$Z$45,6,0)*$E164</f>
        <v>56.401400000000002</v>
      </c>
      <c r="K164" s="43">
        <f>VLOOKUP($D164,PORTE!$A$3:$Z$45,7,0)*$C164+VLOOKUP($E$2,PORTE!$A$3:$Z$45,7,0)*$E164</f>
        <v>59.628599999999999</v>
      </c>
      <c r="L164" s="43">
        <f>VLOOKUP($D164,PORTE!$A$3:$Z$45,8,0)*$C164+VLOOKUP($E$2,PORTE!$A$3:$Z$45,8,0)*$E164</f>
        <v>63.564599999999992</v>
      </c>
      <c r="M164" s="43">
        <f>VLOOKUP($D164,PORTE!$A$3:$Z$45,9,0)*$C164+VLOOKUP($E$2,PORTE!$A$3:$Z$45,9,0)*$E164</f>
        <v>69.822799999999987</v>
      </c>
      <c r="N164" s="43">
        <f>VLOOKUP($D164,PORTE!$A$3:$Z$45,10,0)*$C164+VLOOKUP($E$2,PORTE!$A$3:$Z$45,10,0)*$E164</f>
        <v>76.19919999999999</v>
      </c>
      <c r="O164" s="43">
        <f>VLOOKUP($D164,PORTE!$A$3:$Z$45,11,0)*$C164+VLOOKUP($E$2,PORTE!$A$3:$Z$45,11,0)*$E164</f>
        <v>77.497399999999999</v>
      </c>
      <c r="P164" s="43">
        <f>VLOOKUP($D164,PORTE!$A$3:$Z$45,12,0)*$C164+VLOOKUP($E$2,PORTE!$A$3:$Z$45,12,0)*$E164</f>
        <v>80.626599999999996</v>
      </c>
      <c r="Q164" s="43">
        <f>VLOOKUP($D164,PORTE!$A$3:$Z$45,13,0)*$C164+VLOOKUP($E$2,PORTE!$A$3:$Z$45,13,0)*$E164</f>
        <v>83.111400000000003</v>
      </c>
      <c r="R164" s="43">
        <f>VLOOKUP($D164,PORTE!$A$3:$Z$45,14,0)*$C164+VLOOKUP($E$2,PORTE!$A$3:$Z$45,14,0)*$E164</f>
        <v>86.345799999999997</v>
      </c>
    </row>
    <row r="165" spans="1:18" s="1" customFormat="1" ht="13.5" customHeight="1" x14ac:dyDescent="0.25">
      <c r="A165" s="2">
        <v>40308898</v>
      </c>
      <c r="B165" s="3" t="s">
        <v>365</v>
      </c>
      <c r="C165" s="27">
        <v>1</v>
      </c>
      <c r="D165" s="4" t="s">
        <v>5</v>
      </c>
      <c r="E165" s="5">
        <v>29.36</v>
      </c>
      <c r="F165" s="43">
        <f>VLOOKUP($D165,PORTE!$A$3:$Z$45,2,0)*$C165+VLOOKUP($E$2,PORTE!$A$3:$Z$45,2,0)*$E165</f>
        <v>345.64</v>
      </c>
      <c r="G165" s="43">
        <f>VLOOKUP($D165,PORTE!$A$3:$Z$45,3,0)*$C165+VLOOKUP($E$2,PORTE!$A$3:$Z$45,3,0)*$E165</f>
        <v>362.82</v>
      </c>
      <c r="H165" s="43">
        <f>VLOOKUP($D165,PORTE!$A$3:$Z$45,4,0)*$C165+VLOOKUP($E$2,PORTE!$A$3:$Z$45,4,0)*$E165</f>
        <v>382.99119999999999</v>
      </c>
      <c r="I165" s="43">
        <f>VLOOKUP($D165,PORTE!$A$3:$Z$45,5,0)*$C165+VLOOKUP($E$2,PORTE!$A$3:$Z$45,5,0)*$E165</f>
        <v>410.1952</v>
      </c>
      <c r="J165" s="43">
        <f>VLOOKUP($D165,PORTE!$A$3:$Z$45,6,0)*$C165+VLOOKUP($E$2,PORTE!$A$3:$Z$45,6,0)*$E165</f>
        <v>433.58879999999999</v>
      </c>
      <c r="K165" s="43">
        <f>VLOOKUP($D165,PORTE!$A$3:$Z$45,7,0)*$C165+VLOOKUP($E$2,PORTE!$A$3:$Z$45,7,0)*$E165</f>
        <v>458.39399999999995</v>
      </c>
      <c r="L165" s="43">
        <f>VLOOKUP($D165,PORTE!$A$3:$Z$45,8,0)*$C165+VLOOKUP($E$2,PORTE!$A$3:$Z$45,8,0)*$E165</f>
        <v>488.65399999999994</v>
      </c>
      <c r="M165" s="43">
        <f>VLOOKUP($D165,PORTE!$A$3:$Z$45,9,0)*$C165+VLOOKUP($E$2,PORTE!$A$3:$Z$45,9,0)*$E165</f>
        <v>536.76639999999986</v>
      </c>
      <c r="N165" s="43">
        <f>VLOOKUP($D165,PORTE!$A$3:$Z$45,10,0)*$C165+VLOOKUP($E$2,PORTE!$A$3:$Z$45,10,0)*$E165</f>
        <v>585.78959999999995</v>
      </c>
      <c r="O165" s="43">
        <f>VLOOKUP($D165,PORTE!$A$3:$Z$45,11,0)*$C165+VLOOKUP($E$2,PORTE!$A$3:$Z$45,11,0)*$E165</f>
        <v>595.75839999999994</v>
      </c>
      <c r="P165" s="43">
        <f>VLOOKUP($D165,PORTE!$A$3:$Z$45,12,0)*$C165+VLOOKUP($E$2,PORTE!$A$3:$Z$45,12,0)*$E165</f>
        <v>620.83920000000001</v>
      </c>
      <c r="Q165" s="43">
        <f>VLOOKUP($D165,PORTE!$A$3:$Z$45,13,0)*$C165+VLOOKUP($E$2,PORTE!$A$3:$Z$45,13,0)*$E165</f>
        <v>642.0752</v>
      </c>
      <c r="R165" s="43">
        <f>VLOOKUP($D165,PORTE!$A$3:$Z$45,14,0)*$C165+VLOOKUP($E$2,PORTE!$A$3:$Z$45,14,0)*$E165</f>
        <v>667.06039999999996</v>
      </c>
    </row>
    <row r="166" spans="1:18" s="1" customFormat="1" ht="13.5" customHeight="1" x14ac:dyDescent="0.25">
      <c r="A166" s="2" t="s">
        <v>366</v>
      </c>
      <c r="B166" s="3" t="s">
        <v>367</v>
      </c>
      <c r="C166" s="24">
        <v>0.1</v>
      </c>
      <c r="D166" s="4" t="s">
        <v>5</v>
      </c>
      <c r="E166" s="5" t="s">
        <v>368</v>
      </c>
      <c r="F166" s="43">
        <f>VLOOKUP($D166,PORTE!$A$3:$Z$45,2,0)*$C166+VLOOKUP($E$2,PORTE!$A$3:$Z$45,2,0)*$E166</f>
        <v>19.085000000000001</v>
      </c>
      <c r="G166" s="43">
        <f>VLOOKUP($D166,PORTE!$A$3:$Z$45,3,0)*$C166+VLOOKUP($E$2,PORTE!$A$3:$Z$45,3,0)*$E166</f>
        <v>20.130000000000003</v>
      </c>
      <c r="H166" s="43">
        <f>VLOOKUP($D166,PORTE!$A$3:$Z$45,4,0)*$C166+VLOOKUP($E$2,PORTE!$A$3:$Z$45,4,0)*$E166</f>
        <v>21.245300000000004</v>
      </c>
      <c r="I166" s="43">
        <f>VLOOKUP($D166,PORTE!$A$3:$Z$45,5,0)*$C166+VLOOKUP($E$2,PORTE!$A$3:$Z$45,5,0)*$E166</f>
        <v>22.754300000000001</v>
      </c>
      <c r="J166" s="43">
        <f>VLOOKUP($D166,PORTE!$A$3:$Z$45,6,0)*$C166+VLOOKUP($E$2,PORTE!$A$3:$Z$45,6,0)*$E166</f>
        <v>24.070700000000002</v>
      </c>
      <c r="K166" s="43">
        <f>VLOOKUP($D166,PORTE!$A$3:$Z$45,7,0)*$C166+VLOOKUP($E$2,PORTE!$A$3:$Z$45,7,0)*$E166</f>
        <v>25.447500000000005</v>
      </c>
      <c r="L166" s="43">
        <f>VLOOKUP($D166,PORTE!$A$3:$Z$45,8,0)*$C166+VLOOKUP($E$2,PORTE!$A$3:$Z$45,8,0)*$E166</f>
        <v>27.127500000000001</v>
      </c>
      <c r="M166" s="43">
        <f>VLOOKUP($D166,PORTE!$A$3:$Z$45,9,0)*$C166+VLOOKUP($E$2,PORTE!$A$3:$Z$45,9,0)*$E166</f>
        <v>29.798599999999997</v>
      </c>
      <c r="N166" s="43">
        <f>VLOOKUP($D166,PORTE!$A$3:$Z$45,10,0)*$C166+VLOOKUP($E$2,PORTE!$A$3:$Z$45,10,0)*$E166</f>
        <v>32.520400000000002</v>
      </c>
      <c r="O166" s="43">
        <f>VLOOKUP($D166,PORTE!$A$3:$Z$45,11,0)*$C166+VLOOKUP($E$2,PORTE!$A$3:$Z$45,11,0)*$E166</f>
        <v>33.073100000000004</v>
      </c>
      <c r="P166" s="43">
        <f>VLOOKUP($D166,PORTE!$A$3:$Z$45,12,0)*$C166+VLOOKUP($E$2,PORTE!$A$3:$Z$45,12,0)*$E166</f>
        <v>34.531300000000002</v>
      </c>
      <c r="Q166" s="43">
        <f>VLOOKUP($D166,PORTE!$A$3:$Z$45,13,0)*$C166+VLOOKUP($E$2,PORTE!$A$3:$Z$45,13,0)*$E166</f>
        <v>35.847300000000004</v>
      </c>
      <c r="R166" s="43">
        <f>VLOOKUP($D166,PORTE!$A$3:$Z$45,14,0)*$C166+VLOOKUP($E$2,PORTE!$A$3:$Z$45,14,0)*$E166</f>
        <v>37.242100000000001</v>
      </c>
    </row>
    <row r="167" spans="1:18" s="1" customFormat="1" ht="13.5" customHeight="1" x14ac:dyDescent="0.25">
      <c r="A167" s="2" t="s">
        <v>369</v>
      </c>
      <c r="B167" s="3" t="s">
        <v>370</v>
      </c>
      <c r="C167" s="24">
        <v>0.04</v>
      </c>
      <c r="D167" s="4" t="s">
        <v>5</v>
      </c>
      <c r="E167" s="5" t="s">
        <v>371</v>
      </c>
      <c r="F167" s="43">
        <f>VLOOKUP($D167,PORTE!$A$3:$Z$45,2,0)*$C167+VLOOKUP($E$2,PORTE!$A$3:$Z$45,2,0)*$E167</f>
        <v>9.9454999999999991</v>
      </c>
      <c r="G167" s="43">
        <f>VLOOKUP($D167,PORTE!$A$3:$Z$45,3,0)*$C167+VLOOKUP($E$2,PORTE!$A$3:$Z$45,3,0)*$E167</f>
        <v>10.464</v>
      </c>
      <c r="H167" s="43">
        <f>VLOOKUP($D167,PORTE!$A$3:$Z$45,4,0)*$C167+VLOOKUP($E$2,PORTE!$A$3:$Z$45,4,0)*$E167</f>
        <v>11.044789999999999</v>
      </c>
      <c r="I167" s="43">
        <f>VLOOKUP($D167,PORTE!$A$3:$Z$45,5,0)*$C167+VLOOKUP($E$2,PORTE!$A$3:$Z$45,5,0)*$E167</f>
        <v>11.829289999999999</v>
      </c>
      <c r="J167" s="43">
        <f>VLOOKUP($D167,PORTE!$A$3:$Z$45,6,0)*$C167+VLOOKUP($E$2,PORTE!$A$3:$Z$45,6,0)*$E167</f>
        <v>12.508609999999999</v>
      </c>
      <c r="K167" s="43">
        <f>VLOOKUP($D167,PORTE!$A$3:$Z$45,7,0)*$C167+VLOOKUP($E$2,PORTE!$A$3:$Z$45,7,0)*$E167</f>
        <v>13.22415</v>
      </c>
      <c r="L167" s="43">
        <f>VLOOKUP($D167,PORTE!$A$3:$Z$45,8,0)*$C167+VLOOKUP($E$2,PORTE!$A$3:$Z$45,8,0)*$E167</f>
        <v>14.097149999999997</v>
      </c>
      <c r="M167" s="43">
        <f>VLOOKUP($D167,PORTE!$A$3:$Z$45,9,0)*$C167+VLOOKUP($E$2,PORTE!$A$3:$Z$45,9,0)*$E167</f>
        <v>15.48518</v>
      </c>
      <c r="N167" s="43">
        <f>VLOOKUP($D167,PORTE!$A$3:$Z$45,10,0)*$C167+VLOOKUP($E$2,PORTE!$A$3:$Z$45,10,0)*$E167</f>
        <v>16.899519999999999</v>
      </c>
      <c r="O167" s="43">
        <f>VLOOKUP($D167,PORTE!$A$3:$Z$45,11,0)*$C167+VLOOKUP($E$2,PORTE!$A$3:$Z$45,11,0)*$E167</f>
        <v>17.18693</v>
      </c>
      <c r="P167" s="43">
        <f>VLOOKUP($D167,PORTE!$A$3:$Z$45,12,0)*$C167+VLOOKUP($E$2,PORTE!$A$3:$Z$45,12,0)*$E167</f>
        <v>17.92699</v>
      </c>
      <c r="Q167" s="43">
        <f>VLOOKUP($D167,PORTE!$A$3:$Z$45,13,0)*$C167+VLOOKUP($E$2,PORTE!$A$3:$Z$45,13,0)*$E167</f>
        <v>18.573990000000002</v>
      </c>
      <c r="R167" s="43">
        <f>VLOOKUP($D167,PORTE!$A$3:$Z$45,14,0)*$C167+VLOOKUP($E$2,PORTE!$A$3:$Z$45,14,0)*$E167</f>
        <v>19.296729999999997</v>
      </c>
    </row>
    <row r="168" spans="1:18" s="1" customFormat="1" ht="13.5" customHeight="1" x14ac:dyDescent="0.25">
      <c r="A168" s="2" t="s">
        <v>372</v>
      </c>
      <c r="B168" s="3" t="s">
        <v>373</v>
      </c>
      <c r="C168" s="24">
        <v>0.1</v>
      </c>
      <c r="D168" s="4" t="s">
        <v>5</v>
      </c>
      <c r="E168" s="5" t="s">
        <v>374</v>
      </c>
      <c r="F168" s="43">
        <f>VLOOKUP($D168,PORTE!$A$3:$Z$45,2,0)*$C168+VLOOKUP($E$2,PORTE!$A$3:$Z$45,2,0)*$E168</f>
        <v>37.646000000000001</v>
      </c>
      <c r="G168" s="43">
        <f>VLOOKUP($D168,PORTE!$A$3:$Z$45,3,0)*$C168+VLOOKUP($E$2,PORTE!$A$3:$Z$45,3,0)*$E168</f>
        <v>39.497999999999998</v>
      </c>
      <c r="H168" s="43">
        <f>VLOOKUP($D168,PORTE!$A$3:$Z$45,4,0)*$C168+VLOOKUP($E$2,PORTE!$A$3:$Z$45,4,0)*$E168</f>
        <v>41.694680000000005</v>
      </c>
      <c r="I168" s="43">
        <f>VLOOKUP($D168,PORTE!$A$3:$Z$45,5,0)*$C168+VLOOKUP($E$2,PORTE!$A$3:$Z$45,5,0)*$E168</f>
        <v>44.656280000000002</v>
      </c>
      <c r="J168" s="43">
        <f>VLOOKUP($D168,PORTE!$A$3:$Z$45,6,0)*$C168+VLOOKUP($E$2,PORTE!$A$3:$Z$45,6,0)*$E168</f>
        <v>47.199320000000007</v>
      </c>
      <c r="K168" s="43">
        <f>VLOOKUP($D168,PORTE!$A$3:$Z$45,7,0)*$C168+VLOOKUP($E$2,PORTE!$A$3:$Z$45,7,0)*$E168</f>
        <v>49.899600000000007</v>
      </c>
      <c r="L168" s="43">
        <f>VLOOKUP($D168,PORTE!$A$3:$Z$45,8,0)*$C168+VLOOKUP($E$2,PORTE!$A$3:$Z$45,8,0)*$E168</f>
        <v>53.193599999999996</v>
      </c>
      <c r="M168" s="43">
        <f>VLOOKUP($D168,PORTE!$A$3:$Z$45,9,0)*$C168+VLOOKUP($E$2,PORTE!$A$3:$Z$45,9,0)*$E168</f>
        <v>58.430959999999999</v>
      </c>
      <c r="N168" s="43">
        <f>VLOOKUP($D168,PORTE!$A$3:$Z$45,10,0)*$C168+VLOOKUP($E$2,PORTE!$A$3:$Z$45,10,0)*$E168</f>
        <v>63.767440000000001</v>
      </c>
      <c r="O168" s="43">
        <f>VLOOKUP($D168,PORTE!$A$3:$Z$45,11,0)*$C168+VLOOKUP($E$2,PORTE!$A$3:$Z$45,11,0)*$E168</f>
        <v>64.852760000000004</v>
      </c>
      <c r="P168" s="43">
        <f>VLOOKUP($D168,PORTE!$A$3:$Z$45,12,0)*$C168+VLOOKUP($E$2,PORTE!$A$3:$Z$45,12,0)*$E168</f>
        <v>67.569879999999998</v>
      </c>
      <c r="Q168" s="43">
        <f>VLOOKUP($D168,PORTE!$A$3:$Z$45,13,0)*$C168+VLOOKUP($E$2,PORTE!$A$3:$Z$45,13,0)*$E168</f>
        <v>69.854280000000003</v>
      </c>
      <c r="R168" s="43">
        <f>VLOOKUP($D168,PORTE!$A$3:$Z$45,14,0)*$C168+VLOOKUP($E$2,PORTE!$A$3:$Z$45,14,0)*$E168</f>
        <v>72.57256000000001</v>
      </c>
    </row>
    <row r="169" spans="1:18" s="1" customFormat="1" ht="13.5" customHeight="1" x14ac:dyDescent="0.25">
      <c r="A169" s="2" t="s">
        <v>375</v>
      </c>
      <c r="B169" s="3" t="s">
        <v>376</v>
      </c>
      <c r="C169" s="24">
        <v>0.04</v>
      </c>
      <c r="D169" s="4" t="s">
        <v>5</v>
      </c>
      <c r="E169" s="5" t="s">
        <v>304</v>
      </c>
      <c r="F169" s="43">
        <f>VLOOKUP($D169,PORTE!$A$3:$Z$45,2,0)*$C169+VLOOKUP($E$2,PORTE!$A$3:$Z$45,2,0)*$E169</f>
        <v>15.845000000000001</v>
      </c>
      <c r="G169" s="43">
        <f>VLOOKUP($D169,PORTE!$A$3:$Z$45,3,0)*$C169+VLOOKUP($E$2,PORTE!$A$3:$Z$45,3,0)*$E169</f>
        <v>16.620000000000005</v>
      </c>
      <c r="H169" s="43">
        <f>VLOOKUP($D169,PORTE!$A$3:$Z$45,4,0)*$C169+VLOOKUP($E$2,PORTE!$A$3:$Z$45,4,0)*$E169</f>
        <v>17.544500000000003</v>
      </c>
      <c r="I169" s="43">
        <f>VLOOKUP($D169,PORTE!$A$3:$Z$45,5,0)*$C169+VLOOKUP($E$2,PORTE!$A$3:$Z$45,5,0)*$E169</f>
        <v>18.790700000000001</v>
      </c>
      <c r="J169" s="43">
        <f>VLOOKUP($D169,PORTE!$A$3:$Z$45,6,0)*$C169+VLOOKUP($E$2,PORTE!$A$3:$Z$45,6,0)*$E169</f>
        <v>19.8599</v>
      </c>
      <c r="K169" s="43">
        <f>VLOOKUP($D169,PORTE!$A$3:$Z$45,7,0)*$C169+VLOOKUP($E$2,PORTE!$A$3:$Z$45,7,0)*$E169</f>
        <v>20.996100000000002</v>
      </c>
      <c r="L169" s="43">
        <f>VLOOKUP($D169,PORTE!$A$3:$Z$45,8,0)*$C169+VLOOKUP($E$2,PORTE!$A$3:$Z$45,8,0)*$E169</f>
        <v>22.382099999999998</v>
      </c>
      <c r="M169" s="43">
        <f>VLOOKUP($D169,PORTE!$A$3:$Z$45,9,0)*$C169+VLOOKUP($E$2,PORTE!$A$3:$Z$45,9,0)*$E169</f>
        <v>24.585799999999999</v>
      </c>
      <c r="N169" s="43">
        <f>VLOOKUP($D169,PORTE!$A$3:$Z$45,10,0)*$C169+VLOOKUP($E$2,PORTE!$A$3:$Z$45,10,0)*$E169</f>
        <v>26.831199999999999</v>
      </c>
      <c r="O169" s="43">
        <f>VLOOKUP($D169,PORTE!$A$3:$Z$45,11,0)*$C169+VLOOKUP($E$2,PORTE!$A$3:$Z$45,11,0)*$E169</f>
        <v>27.2879</v>
      </c>
      <c r="P169" s="43">
        <f>VLOOKUP($D169,PORTE!$A$3:$Z$45,12,0)*$C169+VLOOKUP($E$2,PORTE!$A$3:$Z$45,12,0)*$E169</f>
        <v>28.428100000000001</v>
      </c>
      <c r="Q169" s="43">
        <f>VLOOKUP($D169,PORTE!$A$3:$Z$45,13,0)*$C169+VLOOKUP($E$2,PORTE!$A$3:$Z$45,13,0)*$E169</f>
        <v>29.382900000000003</v>
      </c>
      <c r="R169" s="43">
        <f>VLOOKUP($D169,PORTE!$A$3:$Z$45,14,0)*$C169+VLOOKUP($E$2,PORTE!$A$3:$Z$45,14,0)*$E169</f>
        <v>30.526300000000006</v>
      </c>
    </row>
    <row r="170" spans="1:18" s="1" customFormat="1" ht="13.5" customHeight="1" x14ac:dyDescent="0.25">
      <c r="A170" s="2" t="s">
        <v>377</v>
      </c>
      <c r="B170" s="3" t="s">
        <v>378</v>
      </c>
      <c r="C170" s="24">
        <v>0.04</v>
      </c>
      <c r="D170" s="4" t="s">
        <v>5</v>
      </c>
      <c r="E170" s="5" t="s">
        <v>304</v>
      </c>
      <c r="F170" s="43">
        <f>VLOOKUP($D170,PORTE!$A$3:$Z$45,2,0)*$C170+VLOOKUP($E$2,PORTE!$A$3:$Z$45,2,0)*$E170</f>
        <v>15.845000000000001</v>
      </c>
      <c r="G170" s="43">
        <f>VLOOKUP($D170,PORTE!$A$3:$Z$45,3,0)*$C170+VLOOKUP($E$2,PORTE!$A$3:$Z$45,3,0)*$E170</f>
        <v>16.620000000000005</v>
      </c>
      <c r="H170" s="43">
        <f>VLOOKUP($D170,PORTE!$A$3:$Z$45,4,0)*$C170+VLOOKUP($E$2,PORTE!$A$3:$Z$45,4,0)*$E170</f>
        <v>17.544500000000003</v>
      </c>
      <c r="I170" s="43">
        <f>VLOOKUP($D170,PORTE!$A$3:$Z$45,5,0)*$C170+VLOOKUP($E$2,PORTE!$A$3:$Z$45,5,0)*$E170</f>
        <v>18.790700000000001</v>
      </c>
      <c r="J170" s="43">
        <f>VLOOKUP($D170,PORTE!$A$3:$Z$45,6,0)*$C170+VLOOKUP($E$2,PORTE!$A$3:$Z$45,6,0)*$E170</f>
        <v>19.8599</v>
      </c>
      <c r="K170" s="43">
        <f>VLOOKUP($D170,PORTE!$A$3:$Z$45,7,0)*$C170+VLOOKUP($E$2,PORTE!$A$3:$Z$45,7,0)*$E170</f>
        <v>20.996100000000002</v>
      </c>
      <c r="L170" s="43">
        <f>VLOOKUP($D170,PORTE!$A$3:$Z$45,8,0)*$C170+VLOOKUP($E$2,PORTE!$A$3:$Z$45,8,0)*$E170</f>
        <v>22.382099999999998</v>
      </c>
      <c r="M170" s="43">
        <f>VLOOKUP($D170,PORTE!$A$3:$Z$45,9,0)*$C170+VLOOKUP($E$2,PORTE!$A$3:$Z$45,9,0)*$E170</f>
        <v>24.585799999999999</v>
      </c>
      <c r="N170" s="43">
        <f>VLOOKUP($D170,PORTE!$A$3:$Z$45,10,0)*$C170+VLOOKUP($E$2,PORTE!$A$3:$Z$45,10,0)*$E170</f>
        <v>26.831199999999999</v>
      </c>
      <c r="O170" s="43">
        <f>VLOOKUP($D170,PORTE!$A$3:$Z$45,11,0)*$C170+VLOOKUP($E$2,PORTE!$A$3:$Z$45,11,0)*$E170</f>
        <v>27.2879</v>
      </c>
      <c r="P170" s="43">
        <f>VLOOKUP($D170,PORTE!$A$3:$Z$45,12,0)*$C170+VLOOKUP($E$2,PORTE!$A$3:$Z$45,12,0)*$E170</f>
        <v>28.428100000000001</v>
      </c>
      <c r="Q170" s="43">
        <f>VLOOKUP($D170,PORTE!$A$3:$Z$45,13,0)*$C170+VLOOKUP($E$2,PORTE!$A$3:$Z$45,13,0)*$E170</f>
        <v>29.382900000000003</v>
      </c>
      <c r="R170" s="43">
        <f>VLOOKUP($D170,PORTE!$A$3:$Z$45,14,0)*$C170+VLOOKUP($E$2,PORTE!$A$3:$Z$45,14,0)*$E170</f>
        <v>30.526300000000006</v>
      </c>
    </row>
    <row r="171" spans="1:18" s="1" customFormat="1" ht="13.5" customHeight="1" x14ac:dyDescent="0.25">
      <c r="A171" s="2" t="s">
        <v>379</v>
      </c>
      <c r="B171" s="3" t="s">
        <v>380</v>
      </c>
      <c r="C171" s="24">
        <v>0.1</v>
      </c>
      <c r="D171" s="4" t="s">
        <v>5</v>
      </c>
      <c r="E171" s="5" t="s">
        <v>381</v>
      </c>
      <c r="F171" s="43">
        <f>VLOOKUP($D171,PORTE!$A$3:$Z$45,2,0)*$C171+VLOOKUP($E$2,PORTE!$A$3:$Z$45,2,0)*$E171</f>
        <v>47.374999999999993</v>
      </c>
      <c r="G171" s="43">
        <f>VLOOKUP($D171,PORTE!$A$3:$Z$45,3,0)*$C171+VLOOKUP($E$2,PORTE!$A$3:$Z$45,3,0)*$E171</f>
        <v>49.649999999999991</v>
      </c>
      <c r="H171" s="43">
        <f>VLOOKUP($D171,PORTE!$A$3:$Z$45,4,0)*$C171+VLOOKUP($E$2,PORTE!$A$3:$Z$45,4,0)*$E171</f>
        <v>52.413499999999999</v>
      </c>
      <c r="I171" s="43">
        <f>VLOOKUP($D171,PORTE!$A$3:$Z$45,5,0)*$C171+VLOOKUP($E$2,PORTE!$A$3:$Z$45,5,0)*$E171</f>
        <v>56.136499999999998</v>
      </c>
      <c r="J171" s="43">
        <f>VLOOKUP($D171,PORTE!$A$3:$Z$45,6,0)*$C171+VLOOKUP($E$2,PORTE!$A$3:$Z$45,6,0)*$E171</f>
        <v>59.322499999999998</v>
      </c>
      <c r="K171" s="43">
        <f>VLOOKUP($D171,PORTE!$A$3:$Z$45,7,0)*$C171+VLOOKUP($E$2,PORTE!$A$3:$Z$45,7,0)*$E171</f>
        <v>62.716500000000003</v>
      </c>
      <c r="L171" s="43">
        <f>VLOOKUP($D171,PORTE!$A$3:$Z$45,8,0)*$C171+VLOOKUP($E$2,PORTE!$A$3:$Z$45,8,0)*$E171</f>
        <v>66.856499999999983</v>
      </c>
      <c r="M171" s="43">
        <f>VLOOKUP($D171,PORTE!$A$3:$Z$45,9,0)*$C171+VLOOKUP($E$2,PORTE!$A$3:$Z$45,9,0)*$E171</f>
        <v>73.438999999999993</v>
      </c>
      <c r="N171" s="43">
        <f>VLOOKUP($D171,PORTE!$A$3:$Z$45,10,0)*$C171+VLOOKUP($E$2,PORTE!$A$3:$Z$45,10,0)*$E171</f>
        <v>80.146000000000001</v>
      </c>
      <c r="O171" s="43">
        <f>VLOOKUP($D171,PORTE!$A$3:$Z$45,11,0)*$C171+VLOOKUP($E$2,PORTE!$A$3:$Z$45,11,0)*$E171</f>
        <v>81.510500000000008</v>
      </c>
      <c r="P171" s="43">
        <f>VLOOKUP($D171,PORTE!$A$3:$Z$45,12,0)*$C171+VLOOKUP($E$2,PORTE!$A$3:$Z$45,12,0)*$E171</f>
        <v>84.887499999999989</v>
      </c>
      <c r="Q171" s="43">
        <f>VLOOKUP($D171,PORTE!$A$3:$Z$45,13,0)*$C171+VLOOKUP($E$2,PORTE!$A$3:$Z$45,13,0)*$E171</f>
        <v>87.679500000000004</v>
      </c>
      <c r="R171" s="43">
        <f>VLOOKUP($D171,PORTE!$A$3:$Z$45,14,0)*$C171+VLOOKUP($E$2,PORTE!$A$3:$Z$45,14,0)*$E171</f>
        <v>91.091499999999996</v>
      </c>
    </row>
    <row r="172" spans="1:18" s="1" customFormat="1" ht="13.5" customHeight="1" x14ac:dyDescent="0.25">
      <c r="A172" s="2" t="s">
        <v>382</v>
      </c>
      <c r="B172" s="3" t="s">
        <v>383</v>
      </c>
      <c r="C172" s="24">
        <v>0.25</v>
      </c>
      <c r="D172" s="4" t="s">
        <v>5</v>
      </c>
      <c r="E172" s="5" t="s">
        <v>384</v>
      </c>
      <c r="F172" s="43">
        <f>VLOOKUP($D172,PORTE!$A$3:$Z$45,2,0)*$C172+VLOOKUP($E$2,PORTE!$A$3:$Z$45,2,0)*$E172</f>
        <v>49.15</v>
      </c>
      <c r="G172" s="43">
        <f>VLOOKUP($D172,PORTE!$A$3:$Z$45,3,0)*$C172+VLOOKUP($E$2,PORTE!$A$3:$Z$45,3,0)*$E172</f>
        <v>51.824999999999996</v>
      </c>
      <c r="H172" s="43">
        <f>VLOOKUP($D172,PORTE!$A$3:$Z$45,4,0)*$C172+VLOOKUP($E$2,PORTE!$A$3:$Z$45,4,0)*$E172</f>
        <v>54.696999999999996</v>
      </c>
      <c r="I172" s="43">
        <f>VLOOKUP($D172,PORTE!$A$3:$Z$45,5,0)*$C172+VLOOKUP($E$2,PORTE!$A$3:$Z$45,5,0)*$E172</f>
        <v>58.581999999999994</v>
      </c>
      <c r="J172" s="43">
        <f>VLOOKUP($D172,PORTE!$A$3:$Z$45,6,0)*$C172+VLOOKUP($E$2,PORTE!$A$3:$Z$45,6,0)*$E172</f>
        <v>61.967999999999989</v>
      </c>
      <c r="K172" s="43">
        <f>VLOOKUP($D172,PORTE!$A$3:$Z$45,7,0)*$C172+VLOOKUP($E$2,PORTE!$A$3:$Z$45,7,0)*$E172</f>
        <v>65.512499999999989</v>
      </c>
      <c r="L172" s="43">
        <f>VLOOKUP($D172,PORTE!$A$3:$Z$45,8,0)*$C172+VLOOKUP($E$2,PORTE!$A$3:$Z$45,8,0)*$E172</f>
        <v>69.837499999999991</v>
      </c>
      <c r="M172" s="43">
        <f>VLOOKUP($D172,PORTE!$A$3:$Z$45,9,0)*$C172+VLOOKUP($E$2,PORTE!$A$3:$Z$45,9,0)*$E172</f>
        <v>76.713999999999984</v>
      </c>
      <c r="N172" s="43">
        <f>VLOOKUP($D172,PORTE!$A$3:$Z$45,10,0)*$C172+VLOOKUP($E$2,PORTE!$A$3:$Z$45,10,0)*$E172</f>
        <v>83.720999999999989</v>
      </c>
      <c r="O172" s="43">
        <f>VLOOKUP($D172,PORTE!$A$3:$Z$45,11,0)*$C172+VLOOKUP($E$2,PORTE!$A$3:$Z$45,11,0)*$E172</f>
        <v>85.144000000000005</v>
      </c>
      <c r="P172" s="43">
        <f>VLOOKUP($D172,PORTE!$A$3:$Z$45,12,0)*$C172+VLOOKUP($E$2,PORTE!$A$3:$Z$45,12,0)*$E172</f>
        <v>88.886999999999986</v>
      </c>
      <c r="Q172" s="43">
        <f>VLOOKUP($D172,PORTE!$A$3:$Z$45,13,0)*$C172+VLOOKUP($E$2,PORTE!$A$3:$Z$45,13,0)*$E172</f>
        <v>92.251999999999995</v>
      </c>
      <c r="R172" s="43">
        <f>VLOOKUP($D172,PORTE!$A$3:$Z$45,14,0)*$C172+VLOOKUP($E$2,PORTE!$A$3:$Z$45,14,0)*$E172</f>
        <v>95.841499999999996</v>
      </c>
    </row>
    <row r="173" spans="1:18" s="1" customFormat="1" ht="13.5" customHeight="1" x14ac:dyDescent="0.25">
      <c r="A173" s="2" t="s">
        <v>385</v>
      </c>
      <c r="B173" s="3" t="s">
        <v>386</v>
      </c>
      <c r="C173" s="24">
        <v>0.04</v>
      </c>
      <c r="D173" s="4" t="s">
        <v>5</v>
      </c>
      <c r="E173" s="5" t="s">
        <v>149</v>
      </c>
      <c r="F173" s="43">
        <f>VLOOKUP($D173,PORTE!$A$3:$Z$45,2,0)*$C173+VLOOKUP($E$2,PORTE!$A$3:$Z$45,2,0)*$E173</f>
        <v>21.02</v>
      </c>
      <c r="G173" s="43">
        <f>VLOOKUP($D173,PORTE!$A$3:$Z$45,3,0)*$C173+VLOOKUP($E$2,PORTE!$A$3:$Z$45,3,0)*$E173</f>
        <v>22.020000000000003</v>
      </c>
      <c r="H173" s="43">
        <f>VLOOKUP($D173,PORTE!$A$3:$Z$45,4,0)*$C173+VLOOKUP($E$2,PORTE!$A$3:$Z$45,4,0)*$E173</f>
        <v>23.246000000000002</v>
      </c>
      <c r="I173" s="43">
        <f>VLOOKUP($D173,PORTE!$A$3:$Z$45,5,0)*$C173+VLOOKUP($E$2,PORTE!$A$3:$Z$45,5,0)*$E173</f>
        <v>24.897200000000002</v>
      </c>
      <c r="J173" s="43">
        <f>VLOOKUP($D173,PORTE!$A$3:$Z$45,6,0)*$C173+VLOOKUP($E$2,PORTE!$A$3:$Z$45,6,0)*$E173</f>
        <v>26.308399999999999</v>
      </c>
      <c r="K173" s="43">
        <f>VLOOKUP($D173,PORTE!$A$3:$Z$45,7,0)*$C173+VLOOKUP($E$2,PORTE!$A$3:$Z$45,7,0)*$E173</f>
        <v>27.813600000000001</v>
      </c>
      <c r="L173" s="43">
        <f>VLOOKUP($D173,PORTE!$A$3:$Z$45,8,0)*$C173+VLOOKUP($E$2,PORTE!$A$3:$Z$45,8,0)*$E173</f>
        <v>29.649599999999996</v>
      </c>
      <c r="M173" s="43">
        <f>VLOOKUP($D173,PORTE!$A$3:$Z$45,9,0)*$C173+VLOOKUP($E$2,PORTE!$A$3:$Z$45,9,0)*$E173</f>
        <v>32.568799999999996</v>
      </c>
      <c r="N173" s="43">
        <f>VLOOKUP($D173,PORTE!$A$3:$Z$45,10,0)*$C173+VLOOKUP($E$2,PORTE!$A$3:$Z$45,10,0)*$E173</f>
        <v>35.543199999999999</v>
      </c>
      <c r="O173" s="43">
        <f>VLOOKUP($D173,PORTE!$A$3:$Z$45,11,0)*$C173+VLOOKUP($E$2,PORTE!$A$3:$Z$45,11,0)*$E173</f>
        <v>36.148400000000002</v>
      </c>
      <c r="P173" s="43">
        <f>VLOOKUP($D173,PORTE!$A$3:$Z$45,12,0)*$C173+VLOOKUP($E$2,PORTE!$A$3:$Z$45,12,0)*$E173</f>
        <v>37.639599999999994</v>
      </c>
      <c r="Q173" s="43">
        <f>VLOOKUP($D173,PORTE!$A$3:$Z$45,13,0)*$C173+VLOOKUP($E$2,PORTE!$A$3:$Z$45,13,0)*$E173</f>
        <v>38.864400000000003</v>
      </c>
      <c r="R173" s="43">
        <f>VLOOKUP($D173,PORTE!$A$3:$Z$45,14,0)*$C173+VLOOKUP($E$2,PORTE!$A$3:$Z$45,14,0)*$E173</f>
        <v>40.376800000000003</v>
      </c>
    </row>
    <row r="174" spans="1:18" s="1" customFormat="1" ht="13.5" customHeight="1" x14ac:dyDescent="0.25">
      <c r="A174" s="2" t="s">
        <v>387</v>
      </c>
      <c r="B174" s="3" t="s">
        <v>388</v>
      </c>
      <c r="C174" s="24">
        <v>0.04</v>
      </c>
      <c r="D174" s="4" t="s">
        <v>5</v>
      </c>
      <c r="E174" s="5" t="s">
        <v>178</v>
      </c>
      <c r="F174" s="43">
        <f>VLOOKUP($D174,PORTE!$A$3:$Z$45,2,0)*$C174+VLOOKUP($E$2,PORTE!$A$3:$Z$45,2,0)*$E174</f>
        <v>16.569500000000001</v>
      </c>
      <c r="G174" s="43">
        <f>VLOOKUP($D174,PORTE!$A$3:$Z$45,3,0)*$C174+VLOOKUP($E$2,PORTE!$A$3:$Z$45,3,0)*$E174</f>
        <v>17.376000000000001</v>
      </c>
      <c r="H174" s="43">
        <f>VLOOKUP($D174,PORTE!$A$3:$Z$45,4,0)*$C174+VLOOKUP($E$2,PORTE!$A$3:$Z$45,4,0)*$E174</f>
        <v>18.34271</v>
      </c>
      <c r="I174" s="43">
        <f>VLOOKUP($D174,PORTE!$A$3:$Z$45,5,0)*$C174+VLOOKUP($E$2,PORTE!$A$3:$Z$45,5,0)*$E174</f>
        <v>19.645610000000001</v>
      </c>
      <c r="J174" s="43">
        <f>VLOOKUP($D174,PORTE!$A$3:$Z$45,6,0)*$C174+VLOOKUP($E$2,PORTE!$A$3:$Z$45,6,0)*$E174</f>
        <v>20.762689999999999</v>
      </c>
      <c r="K174" s="43">
        <f>VLOOKUP($D174,PORTE!$A$3:$Z$45,7,0)*$C174+VLOOKUP($E$2,PORTE!$A$3:$Z$45,7,0)*$E174</f>
        <v>21.950550000000003</v>
      </c>
      <c r="L174" s="43">
        <f>VLOOKUP($D174,PORTE!$A$3:$Z$45,8,0)*$C174+VLOOKUP($E$2,PORTE!$A$3:$Z$45,8,0)*$E174</f>
        <v>23.399549999999998</v>
      </c>
      <c r="M174" s="43">
        <f>VLOOKUP($D174,PORTE!$A$3:$Z$45,9,0)*$C174+VLOOKUP($E$2,PORTE!$A$3:$Z$45,9,0)*$E174</f>
        <v>25.703419999999998</v>
      </c>
      <c r="N174" s="43">
        <f>VLOOKUP($D174,PORTE!$A$3:$Z$45,10,0)*$C174+VLOOKUP($E$2,PORTE!$A$3:$Z$45,10,0)*$E174</f>
        <v>28.050879999999999</v>
      </c>
      <c r="O174" s="43">
        <f>VLOOKUP($D174,PORTE!$A$3:$Z$45,11,0)*$C174+VLOOKUP($E$2,PORTE!$A$3:$Z$45,11,0)*$E174</f>
        <v>28.528370000000002</v>
      </c>
      <c r="P174" s="43">
        <f>VLOOKUP($D174,PORTE!$A$3:$Z$45,12,0)*$C174+VLOOKUP($E$2,PORTE!$A$3:$Z$45,12,0)*$E174</f>
        <v>29.71771</v>
      </c>
      <c r="Q174" s="43">
        <f>VLOOKUP($D174,PORTE!$A$3:$Z$45,13,0)*$C174+VLOOKUP($E$2,PORTE!$A$3:$Z$45,13,0)*$E174</f>
        <v>30.710310000000003</v>
      </c>
      <c r="R174" s="43">
        <f>VLOOKUP($D174,PORTE!$A$3:$Z$45,14,0)*$C174+VLOOKUP($E$2,PORTE!$A$3:$Z$45,14,0)*$E174</f>
        <v>31.905370000000005</v>
      </c>
    </row>
    <row r="175" spans="1:18" s="1" customFormat="1" ht="13.5" customHeight="1" x14ac:dyDescent="0.25">
      <c r="A175" s="2" t="s">
        <v>389</v>
      </c>
      <c r="B175" s="3" t="s">
        <v>390</v>
      </c>
      <c r="C175" s="24">
        <v>0.04</v>
      </c>
      <c r="D175" s="4" t="s">
        <v>5</v>
      </c>
      <c r="E175" s="5" t="s">
        <v>149</v>
      </c>
      <c r="F175" s="43">
        <f>VLOOKUP($D175,PORTE!$A$3:$Z$45,2,0)*$C175+VLOOKUP($E$2,PORTE!$A$3:$Z$45,2,0)*$E175</f>
        <v>21.02</v>
      </c>
      <c r="G175" s="43">
        <f>VLOOKUP($D175,PORTE!$A$3:$Z$45,3,0)*$C175+VLOOKUP($E$2,PORTE!$A$3:$Z$45,3,0)*$E175</f>
        <v>22.020000000000003</v>
      </c>
      <c r="H175" s="43">
        <f>VLOOKUP($D175,PORTE!$A$3:$Z$45,4,0)*$C175+VLOOKUP($E$2,PORTE!$A$3:$Z$45,4,0)*$E175</f>
        <v>23.246000000000002</v>
      </c>
      <c r="I175" s="43">
        <f>VLOOKUP($D175,PORTE!$A$3:$Z$45,5,0)*$C175+VLOOKUP($E$2,PORTE!$A$3:$Z$45,5,0)*$E175</f>
        <v>24.897200000000002</v>
      </c>
      <c r="J175" s="43">
        <f>VLOOKUP($D175,PORTE!$A$3:$Z$45,6,0)*$C175+VLOOKUP($E$2,PORTE!$A$3:$Z$45,6,0)*$E175</f>
        <v>26.308399999999999</v>
      </c>
      <c r="K175" s="43">
        <f>VLOOKUP($D175,PORTE!$A$3:$Z$45,7,0)*$C175+VLOOKUP($E$2,PORTE!$A$3:$Z$45,7,0)*$E175</f>
        <v>27.813600000000001</v>
      </c>
      <c r="L175" s="43">
        <f>VLOOKUP($D175,PORTE!$A$3:$Z$45,8,0)*$C175+VLOOKUP($E$2,PORTE!$A$3:$Z$45,8,0)*$E175</f>
        <v>29.649599999999996</v>
      </c>
      <c r="M175" s="43">
        <f>VLOOKUP($D175,PORTE!$A$3:$Z$45,9,0)*$C175+VLOOKUP($E$2,PORTE!$A$3:$Z$45,9,0)*$E175</f>
        <v>32.568799999999996</v>
      </c>
      <c r="N175" s="43">
        <f>VLOOKUP($D175,PORTE!$A$3:$Z$45,10,0)*$C175+VLOOKUP($E$2,PORTE!$A$3:$Z$45,10,0)*$E175</f>
        <v>35.543199999999999</v>
      </c>
      <c r="O175" s="43">
        <f>VLOOKUP($D175,PORTE!$A$3:$Z$45,11,0)*$C175+VLOOKUP($E$2,PORTE!$A$3:$Z$45,11,0)*$E175</f>
        <v>36.148400000000002</v>
      </c>
      <c r="P175" s="43">
        <f>VLOOKUP($D175,PORTE!$A$3:$Z$45,12,0)*$C175+VLOOKUP($E$2,PORTE!$A$3:$Z$45,12,0)*$E175</f>
        <v>37.639599999999994</v>
      </c>
      <c r="Q175" s="43">
        <f>VLOOKUP($D175,PORTE!$A$3:$Z$45,13,0)*$C175+VLOOKUP($E$2,PORTE!$A$3:$Z$45,13,0)*$E175</f>
        <v>38.864400000000003</v>
      </c>
      <c r="R175" s="43">
        <f>VLOOKUP($D175,PORTE!$A$3:$Z$45,14,0)*$C175+VLOOKUP($E$2,PORTE!$A$3:$Z$45,14,0)*$E175</f>
        <v>40.376800000000003</v>
      </c>
    </row>
    <row r="176" spans="1:18" s="1" customFormat="1" ht="13.5" customHeight="1" x14ac:dyDescent="0.25">
      <c r="A176" s="2" t="s">
        <v>391</v>
      </c>
      <c r="B176" s="3" t="s">
        <v>392</v>
      </c>
      <c r="C176" s="24">
        <v>0.04</v>
      </c>
      <c r="D176" s="4" t="s">
        <v>5</v>
      </c>
      <c r="E176" s="5" t="s">
        <v>393</v>
      </c>
      <c r="F176" s="43">
        <f>VLOOKUP($D176,PORTE!$A$3:$Z$45,2,0)*$C176+VLOOKUP($E$2,PORTE!$A$3:$Z$45,2,0)*$E176</f>
        <v>98.437999999999988</v>
      </c>
      <c r="G176" s="43">
        <f>VLOOKUP($D176,PORTE!$A$3:$Z$45,3,0)*$C176+VLOOKUP($E$2,PORTE!$A$3:$Z$45,3,0)*$E176</f>
        <v>102.804</v>
      </c>
      <c r="H176" s="43">
        <f>VLOOKUP($D176,PORTE!$A$3:$Z$45,4,0)*$C176+VLOOKUP($E$2,PORTE!$A$3:$Z$45,4,0)*$E176</f>
        <v>108.54044</v>
      </c>
      <c r="I176" s="43">
        <f>VLOOKUP($D176,PORTE!$A$3:$Z$45,5,0)*$C176+VLOOKUP($E$2,PORTE!$A$3:$Z$45,5,0)*$E176</f>
        <v>116.25044</v>
      </c>
      <c r="J176" s="43">
        <f>VLOOKUP($D176,PORTE!$A$3:$Z$45,6,0)*$C176+VLOOKUP($E$2,PORTE!$A$3:$Z$45,6,0)*$E176</f>
        <v>122.77795999999999</v>
      </c>
      <c r="K176" s="43">
        <f>VLOOKUP($D176,PORTE!$A$3:$Z$45,7,0)*$C176+VLOOKUP($E$2,PORTE!$A$3:$Z$45,7,0)*$E176</f>
        <v>129.80340000000001</v>
      </c>
      <c r="L176" s="43">
        <f>VLOOKUP($D176,PORTE!$A$3:$Z$45,8,0)*$C176+VLOOKUP($E$2,PORTE!$A$3:$Z$45,8,0)*$E176</f>
        <v>138.37139999999999</v>
      </c>
      <c r="M176" s="43">
        <f>VLOOKUP($D176,PORTE!$A$3:$Z$45,9,0)*$C176+VLOOKUP($E$2,PORTE!$A$3:$Z$45,9,0)*$E176</f>
        <v>151.99447999999998</v>
      </c>
      <c r="N176" s="43">
        <f>VLOOKUP($D176,PORTE!$A$3:$Z$45,10,0)*$C176+VLOOKUP($E$2,PORTE!$A$3:$Z$45,10,0)*$E176</f>
        <v>165.87472</v>
      </c>
      <c r="O176" s="43">
        <f>VLOOKUP($D176,PORTE!$A$3:$Z$45,11,0)*$C176+VLOOKUP($E$2,PORTE!$A$3:$Z$45,11,0)*$E176</f>
        <v>168.70148</v>
      </c>
      <c r="P176" s="43">
        <f>VLOOKUP($D176,PORTE!$A$3:$Z$45,12,0)*$C176+VLOOKUP($E$2,PORTE!$A$3:$Z$45,12,0)*$E176</f>
        <v>175.44363999999999</v>
      </c>
      <c r="Q176" s="43">
        <f>VLOOKUP($D176,PORTE!$A$3:$Z$45,13,0)*$C176+VLOOKUP($E$2,PORTE!$A$3:$Z$45,13,0)*$E176</f>
        <v>180.70764</v>
      </c>
      <c r="R176" s="43">
        <f>VLOOKUP($D176,PORTE!$A$3:$Z$45,14,0)*$C176+VLOOKUP($E$2,PORTE!$A$3:$Z$45,14,0)*$E176</f>
        <v>187.74027999999998</v>
      </c>
    </row>
    <row r="177" spans="1:18" s="1" customFormat="1" ht="13.5" customHeight="1" x14ac:dyDescent="0.25">
      <c r="A177" s="2" t="s">
        <v>394</v>
      </c>
      <c r="B177" s="3" t="s">
        <v>395</v>
      </c>
      <c r="C177" s="24">
        <v>0.5</v>
      </c>
      <c r="D177" s="4" t="s">
        <v>5</v>
      </c>
      <c r="E177" s="5" t="s">
        <v>396</v>
      </c>
      <c r="F177" s="43">
        <f>VLOOKUP($D177,PORTE!$A$3:$Z$45,2,0)*$C177+VLOOKUP($E$2,PORTE!$A$3:$Z$45,2,0)*$E177</f>
        <v>68.399999999999991</v>
      </c>
      <c r="G177" s="43">
        <f>VLOOKUP($D177,PORTE!$A$3:$Z$45,3,0)*$C177+VLOOKUP($E$2,PORTE!$A$3:$Z$45,3,0)*$E177</f>
        <v>72.449999999999989</v>
      </c>
      <c r="H177" s="43">
        <f>VLOOKUP($D177,PORTE!$A$3:$Z$45,4,0)*$C177+VLOOKUP($E$2,PORTE!$A$3:$Z$45,4,0)*$E177</f>
        <v>76.451999999999998</v>
      </c>
      <c r="I177" s="43">
        <f>VLOOKUP($D177,PORTE!$A$3:$Z$45,5,0)*$C177+VLOOKUP($E$2,PORTE!$A$3:$Z$45,5,0)*$E177</f>
        <v>81.881999999999991</v>
      </c>
      <c r="J177" s="43">
        <f>VLOOKUP($D177,PORTE!$A$3:$Z$45,6,0)*$C177+VLOOKUP($E$2,PORTE!$A$3:$Z$45,6,0)*$E177</f>
        <v>86.677999999999997</v>
      </c>
      <c r="K177" s="43">
        <f>VLOOKUP($D177,PORTE!$A$3:$Z$45,7,0)*$C177+VLOOKUP($E$2,PORTE!$A$3:$Z$45,7,0)*$E177</f>
        <v>91.635000000000005</v>
      </c>
      <c r="L177" s="43">
        <f>VLOOKUP($D177,PORTE!$A$3:$Z$45,8,0)*$C177+VLOOKUP($E$2,PORTE!$A$3:$Z$45,8,0)*$E177</f>
        <v>97.684999999999988</v>
      </c>
      <c r="M177" s="43">
        <f>VLOOKUP($D177,PORTE!$A$3:$Z$45,9,0)*$C177+VLOOKUP($E$2,PORTE!$A$3:$Z$45,9,0)*$E177</f>
        <v>107.30399999999997</v>
      </c>
      <c r="N177" s="43">
        <f>VLOOKUP($D177,PORTE!$A$3:$Z$45,10,0)*$C177+VLOOKUP($E$2,PORTE!$A$3:$Z$45,10,0)*$E177</f>
        <v>117.10599999999999</v>
      </c>
      <c r="O177" s="43">
        <f>VLOOKUP($D177,PORTE!$A$3:$Z$45,11,0)*$C177+VLOOKUP($E$2,PORTE!$A$3:$Z$45,11,0)*$E177</f>
        <v>119.09399999999999</v>
      </c>
      <c r="P177" s="43">
        <f>VLOOKUP($D177,PORTE!$A$3:$Z$45,12,0)*$C177+VLOOKUP($E$2,PORTE!$A$3:$Z$45,12,0)*$E177</f>
        <v>124.55199999999999</v>
      </c>
      <c r="Q177" s="43">
        <f>VLOOKUP($D177,PORTE!$A$3:$Z$45,13,0)*$C177+VLOOKUP($E$2,PORTE!$A$3:$Z$45,13,0)*$E177</f>
        <v>129.72199999999998</v>
      </c>
      <c r="R177" s="43">
        <f>VLOOKUP($D177,PORTE!$A$3:$Z$45,14,0)*$C177+VLOOKUP($E$2,PORTE!$A$3:$Z$45,14,0)*$E177</f>
        <v>134.76899999999998</v>
      </c>
    </row>
    <row r="178" spans="1:18" s="1" customFormat="1" ht="13.5" customHeight="1" x14ac:dyDescent="0.25">
      <c r="A178" s="2" t="s">
        <v>397</v>
      </c>
      <c r="B178" s="3" t="s">
        <v>398</v>
      </c>
      <c r="C178" s="24">
        <v>0.25</v>
      </c>
      <c r="D178" s="4" t="s">
        <v>5</v>
      </c>
      <c r="E178" s="5" t="s">
        <v>399</v>
      </c>
      <c r="F178" s="43">
        <f>VLOOKUP($D178,PORTE!$A$3:$Z$45,2,0)*$C178+VLOOKUP($E$2,PORTE!$A$3:$Z$45,2,0)*$E178</f>
        <v>292.3175</v>
      </c>
      <c r="G178" s="43">
        <f>VLOOKUP($D178,PORTE!$A$3:$Z$45,3,0)*$C178+VLOOKUP($E$2,PORTE!$A$3:$Z$45,3,0)*$E178</f>
        <v>305.565</v>
      </c>
      <c r="H178" s="43">
        <f>VLOOKUP($D178,PORTE!$A$3:$Z$45,4,0)*$C178+VLOOKUP($E$2,PORTE!$A$3:$Z$45,4,0)*$E178</f>
        <v>322.60415</v>
      </c>
      <c r="I178" s="43">
        <f>VLOOKUP($D178,PORTE!$A$3:$Z$45,5,0)*$C178+VLOOKUP($E$2,PORTE!$A$3:$Z$45,5,0)*$E178</f>
        <v>345.51965000000001</v>
      </c>
      <c r="J178" s="43">
        <f>VLOOKUP($D178,PORTE!$A$3:$Z$45,6,0)*$C178+VLOOKUP($E$2,PORTE!$A$3:$Z$45,6,0)*$E178</f>
        <v>364.97584999999998</v>
      </c>
      <c r="K178" s="43">
        <f>VLOOKUP($D178,PORTE!$A$3:$Z$45,7,0)*$C178+VLOOKUP($E$2,PORTE!$A$3:$Z$45,7,0)*$E178</f>
        <v>385.85925000000003</v>
      </c>
      <c r="L178" s="43">
        <f>VLOOKUP($D178,PORTE!$A$3:$Z$45,8,0)*$C178+VLOOKUP($E$2,PORTE!$A$3:$Z$45,8,0)*$E178</f>
        <v>411.32925</v>
      </c>
      <c r="M178" s="43">
        <f>VLOOKUP($D178,PORTE!$A$3:$Z$45,9,0)*$C178+VLOOKUP($E$2,PORTE!$A$3:$Z$45,9,0)*$E178</f>
        <v>451.8263</v>
      </c>
      <c r="N178" s="43">
        <f>VLOOKUP($D178,PORTE!$A$3:$Z$45,10,0)*$C178+VLOOKUP($E$2,PORTE!$A$3:$Z$45,10,0)*$E178</f>
        <v>493.08820000000003</v>
      </c>
      <c r="O178" s="43">
        <f>VLOOKUP($D178,PORTE!$A$3:$Z$45,11,0)*$C178+VLOOKUP($E$2,PORTE!$A$3:$Z$45,11,0)*$E178</f>
        <v>501.48905000000008</v>
      </c>
      <c r="P178" s="43">
        <f>VLOOKUP($D178,PORTE!$A$3:$Z$45,12,0)*$C178+VLOOKUP($E$2,PORTE!$A$3:$Z$45,12,0)*$E178</f>
        <v>521.72514999999999</v>
      </c>
      <c r="Q178" s="43">
        <f>VLOOKUP($D178,PORTE!$A$3:$Z$45,13,0)*$C178+VLOOKUP($E$2,PORTE!$A$3:$Z$45,13,0)*$E178</f>
        <v>537.77715000000001</v>
      </c>
      <c r="R178" s="43">
        <f>VLOOKUP($D178,PORTE!$A$3:$Z$45,14,0)*$C178+VLOOKUP($E$2,PORTE!$A$3:$Z$45,14,0)*$E178</f>
        <v>558.70555000000002</v>
      </c>
    </row>
    <row r="179" spans="1:18" s="1" customFormat="1" ht="13.5" customHeight="1" x14ac:dyDescent="0.25">
      <c r="A179" s="2" t="s">
        <v>400</v>
      </c>
      <c r="B179" s="3" t="s">
        <v>401</v>
      </c>
      <c r="C179" s="24">
        <v>0.04</v>
      </c>
      <c r="D179" s="4" t="s">
        <v>5</v>
      </c>
      <c r="E179" s="5" t="s">
        <v>402</v>
      </c>
      <c r="F179" s="43">
        <f>VLOOKUP($D179,PORTE!$A$3:$Z$45,2,0)*$C179+VLOOKUP($E$2,PORTE!$A$3:$Z$45,2,0)*$E179</f>
        <v>30.220000000000002</v>
      </c>
      <c r="G179" s="43">
        <f>VLOOKUP($D179,PORTE!$A$3:$Z$45,3,0)*$C179+VLOOKUP($E$2,PORTE!$A$3:$Z$45,3,0)*$E179</f>
        <v>31.620000000000005</v>
      </c>
      <c r="H179" s="43">
        <f>VLOOKUP($D179,PORTE!$A$3:$Z$45,4,0)*$C179+VLOOKUP($E$2,PORTE!$A$3:$Z$45,4,0)*$E179</f>
        <v>33.381999999999998</v>
      </c>
      <c r="I179" s="43">
        <f>VLOOKUP($D179,PORTE!$A$3:$Z$45,5,0)*$C179+VLOOKUP($E$2,PORTE!$A$3:$Z$45,5,0)*$E179</f>
        <v>35.753200000000007</v>
      </c>
      <c r="J179" s="43">
        <f>VLOOKUP($D179,PORTE!$A$3:$Z$45,6,0)*$C179+VLOOKUP($E$2,PORTE!$A$3:$Z$45,6,0)*$E179</f>
        <v>37.772400000000005</v>
      </c>
      <c r="K179" s="43">
        <f>VLOOKUP($D179,PORTE!$A$3:$Z$45,7,0)*$C179+VLOOKUP($E$2,PORTE!$A$3:$Z$45,7,0)*$E179</f>
        <v>39.933599999999998</v>
      </c>
      <c r="L179" s="43">
        <f>VLOOKUP($D179,PORTE!$A$3:$Z$45,8,0)*$C179+VLOOKUP($E$2,PORTE!$A$3:$Z$45,8,0)*$E179</f>
        <v>42.569599999999994</v>
      </c>
      <c r="M179" s="43">
        <f>VLOOKUP($D179,PORTE!$A$3:$Z$45,9,0)*$C179+VLOOKUP($E$2,PORTE!$A$3:$Z$45,9,0)*$E179</f>
        <v>46.760799999999996</v>
      </c>
      <c r="N179" s="43">
        <f>VLOOKUP($D179,PORTE!$A$3:$Z$45,10,0)*$C179+VLOOKUP($E$2,PORTE!$A$3:$Z$45,10,0)*$E179</f>
        <v>51.031199999999998</v>
      </c>
      <c r="O179" s="43">
        <f>VLOOKUP($D179,PORTE!$A$3:$Z$45,11,0)*$C179+VLOOKUP($E$2,PORTE!$A$3:$Z$45,11,0)*$E179</f>
        <v>51.900400000000005</v>
      </c>
      <c r="P179" s="43">
        <f>VLOOKUP($D179,PORTE!$A$3:$Z$45,12,0)*$C179+VLOOKUP($E$2,PORTE!$A$3:$Z$45,12,0)*$E179</f>
        <v>54.015599999999999</v>
      </c>
      <c r="Q179" s="43">
        <f>VLOOKUP($D179,PORTE!$A$3:$Z$45,13,0)*$C179+VLOOKUP($E$2,PORTE!$A$3:$Z$45,13,0)*$E179</f>
        <v>55.720400000000005</v>
      </c>
      <c r="R179" s="43">
        <f>VLOOKUP($D179,PORTE!$A$3:$Z$45,14,0)*$C179+VLOOKUP($E$2,PORTE!$A$3:$Z$45,14,0)*$E179</f>
        <v>57.888800000000003</v>
      </c>
    </row>
    <row r="180" spans="1:18" s="1" customFormat="1" ht="13.5" customHeight="1" x14ac:dyDescent="0.25">
      <c r="A180" s="2" t="s">
        <v>403</v>
      </c>
      <c r="B180" s="3" t="s">
        <v>404</v>
      </c>
      <c r="C180" s="24">
        <v>0.1</v>
      </c>
      <c r="D180" s="4" t="s">
        <v>5</v>
      </c>
      <c r="E180" s="5" t="s">
        <v>330</v>
      </c>
      <c r="F180" s="43">
        <f>VLOOKUP($D180,PORTE!$A$3:$Z$45,2,0)*$C180+VLOOKUP($E$2,PORTE!$A$3:$Z$45,2,0)*$E180</f>
        <v>38.680999999999997</v>
      </c>
      <c r="G180" s="43">
        <f>VLOOKUP($D180,PORTE!$A$3:$Z$45,3,0)*$C180+VLOOKUP($E$2,PORTE!$A$3:$Z$45,3,0)*$E180</f>
        <v>40.577999999999996</v>
      </c>
      <c r="H180" s="43">
        <f>VLOOKUP($D180,PORTE!$A$3:$Z$45,4,0)*$C180+VLOOKUP($E$2,PORTE!$A$3:$Z$45,4,0)*$E180</f>
        <v>42.834980000000002</v>
      </c>
      <c r="I180" s="43">
        <f>VLOOKUP($D180,PORTE!$A$3:$Z$45,5,0)*$C180+VLOOKUP($E$2,PORTE!$A$3:$Z$45,5,0)*$E180</f>
        <v>45.877580000000002</v>
      </c>
      <c r="J180" s="43">
        <f>VLOOKUP($D180,PORTE!$A$3:$Z$45,6,0)*$C180+VLOOKUP($E$2,PORTE!$A$3:$Z$45,6,0)*$E180</f>
        <v>48.489020000000004</v>
      </c>
      <c r="K180" s="43">
        <f>VLOOKUP($D180,PORTE!$A$3:$Z$45,7,0)*$C180+VLOOKUP($E$2,PORTE!$A$3:$Z$45,7,0)*$E180</f>
        <v>51.263100000000001</v>
      </c>
      <c r="L180" s="43">
        <f>VLOOKUP($D180,PORTE!$A$3:$Z$45,8,0)*$C180+VLOOKUP($E$2,PORTE!$A$3:$Z$45,8,0)*$E180</f>
        <v>54.647099999999995</v>
      </c>
      <c r="M180" s="43">
        <f>VLOOKUP($D180,PORTE!$A$3:$Z$45,9,0)*$C180+VLOOKUP($E$2,PORTE!$A$3:$Z$45,9,0)*$E180</f>
        <v>60.027559999999994</v>
      </c>
      <c r="N180" s="43">
        <f>VLOOKUP($D180,PORTE!$A$3:$Z$45,10,0)*$C180+VLOOKUP($E$2,PORTE!$A$3:$Z$45,10,0)*$E180</f>
        <v>65.509839999999997</v>
      </c>
      <c r="O180" s="43">
        <f>VLOOKUP($D180,PORTE!$A$3:$Z$45,11,0)*$C180+VLOOKUP($E$2,PORTE!$A$3:$Z$45,11,0)*$E180</f>
        <v>66.624860000000012</v>
      </c>
      <c r="P180" s="43">
        <f>VLOOKUP($D180,PORTE!$A$3:$Z$45,12,0)*$C180+VLOOKUP($E$2,PORTE!$A$3:$Z$45,12,0)*$E180</f>
        <v>69.412179999999992</v>
      </c>
      <c r="Q180" s="43">
        <f>VLOOKUP($D180,PORTE!$A$3:$Z$45,13,0)*$C180+VLOOKUP($E$2,PORTE!$A$3:$Z$45,13,0)*$E180</f>
        <v>71.750579999999999</v>
      </c>
      <c r="R180" s="43">
        <f>VLOOKUP($D180,PORTE!$A$3:$Z$45,14,0)*$C180+VLOOKUP($E$2,PORTE!$A$3:$Z$45,14,0)*$E180</f>
        <v>74.542659999999998</v>
      </c>
    </row>
    <row r="181" spans="1:18" s="1" customFormat="1" ht="13.5" customHeight="1" x14ac:dyDescent="0.25">
      <c r="A181" s="2" t="s">
        <v>405</v>
      </c>
      <c r="B181" s="3" t="s">
        <v>406</v>
      </c>
      <c r="C181" s="24">
        <v>0.04</v>
      </c>
      <c r="D181" s="4" t="s">
        <v>5</v>
      </c>
      <c r="E181" s="5" t="s">
        <v>407</v>
      </c>
      <c r="F181" s="43">
        <f>VLOOKUP($D181,PORTE!$A$3:$Z$45,2,0)*$C181+VLOOKUP($E$2,PORTE!$A$3:$Z$45,2,0)*$E181</f>
        <v>36.660000000000004</v>
      </c>
      <c r="G181" s="43">
        <f>VLOOKUP($D181,PORTE!$A$3:$Z$45,3,0)*$C181+VLOOKUP($E$2,PORTE!$A$3:$Z$45,3,0)*$E181</f>
        <v>38.340000000000003</v>
      </c>
      <c r="H181" s="43">
        <f>VLOOKUP($D181,PORTE!$A$3:$Z$45,4,0)*$C181+VLOOKUP($E$2,PORTE!$A$3:$Z$45,4,0)*$E181</f>
        <v>40.477199999999996</v>
      </c>
      <c r="I181" s="43">
        <f>VLOOKUP($D181,PORTE!$A$3:$Z$45,5,0)*$C181+VLOOKUP($E$2,PORTE!$A$3:$Z$45,5,0)*$E181</f>
        <v>43.352400000000003</v>
      </c>
      <c r="J181" s="43">
        <f>VLOOKUP($D181,PORTE!$A$3:$Z$45,6,0)*$C181+VLOOKUP($E$2,PORTE!$A$3:$Z$45,6,0)*$E181</f>
        <v>45.797200000000004</v>
      </c>
      <c r="K181" s="43">
        <f>VLOOKUP($D181,PORTE!$A$3:$Z$45,7,0)*$C181+VLOOKUP($E$2,PORTE!$A$3:$Z$45,7,0)*$E181</f>
        <v>48.4176</v>
      </c>
      <c r="L181" s="43">
        <f>VLOOKUP($D181,PORTE!$A$3:$Z$45,8,0)*$C181+VLOOKUP($E$2,PORTE!$A$3:$Z$45,8,0)*$E181</f>
        <v>51.613599999999998</v>
      </c>
      <c r="M181" s="43">
        <f>VLOOKUP($D181,PORTE!$A$3:$Z$45,9,0)*$C181+VLOOKUP($E$2,PORTE!$A$3:$Z$45,9,0)*$E181</f>
        <v>56.6952</v>
      </c>
      <c r="N181" s="43">
        <f>VLOOKUP($D181,PORTE!$A$3:$Z$45,10,0)*$C181+VLOOKUP($E$2,PORTE!$A$3:$Z$45,10,0)*$E181</f>
        <v>61.872799999999998</v>
      </c>
      <c r="O181" s="43">
        <f>VLOOKUP($D181,PORTE!$A$3:$Z$45,11,0)*$C181+VLOOKUP($E$2,PORTE!$A$3:$Z$45,11,0)*$E181</f>
        <v>62.926800000000007</v>
      </c>
      <c r="P181" s="43">
        <f>VLOOKUP($D181,PORTE!$A$3:$Z$45,12,0)*$C181+VLOOKUP($E$2,PORTE!$A$3:$Z$45,12,0)*$E181</f>
        <v>65.478799999999993</v>
      </c>
      <c r="Q181" s="43">
        <f>VLOOKUP($D181,PORTE!$A$3:$Z$45,13,0)*$C181+VLOOKUP($E$2,PORTE!$A$3:$Z$45,13,0)*$E181</f>
        <v>67.519600000000011</v>
      </c>
      <c r="R181" s="43">
        <f>VLOOKUP($D181,PORTE!$A$3:$Z$45,14,0)*$C181+VLOOKUP($E$2,PORTE!$A$3:$Z$45,14,0)*$E181</f>
        <v>70.147200000000012</v>
      </c>
    </row>
    <row r="182" spans="1:18" s="1" customFormat="1" ht="13.5" customHeight="1" x14ac:dyDescent="0.25">
      <c r="A182" s="2" t="s">
        <v>408</v>
      </c>
      <c r="B182" s="3" t="s">
        <v>409</v>
      </c>
      <c r="C182" s="24">
        <v>0.04</v>
      </c>
      <c r="D182" s="4" t="s">
        <v>5</v>
      </c>
      <c r="E182" s="5" t="s">
        <v>410</v>
      </c>
      <c r="F182" s="43">
        <f>VLOOKUP($D182,PORTE!$A$3:$Z$45,2,0)*$C182+VLOOKUP($E$2,PORTE!$A$3:$Z$45,2,0)*$E182</f>
        <v>28.265000000000001</v>
      </c>
      <c r="G182" s="43">
        <f>VLOOKUP($D182,PORTE!$A$3:$Z$45,3,0)*$C182+VLOOKUP($E$2,PORTE!$A$3:$Z$45,3,0)*$E182</f>
        <v>29.580000000000005</v>
      </c>
      <c r="H182" s="43">
        <f>VLOOKUP($D182,PORTE!$A$3:$Z$45,4,0)*$C182+VLOOKUP($E$2,PORTE!$A$3:$Z$45,4,0)*$E182</f>
        <v>31.228100000000005</v>
      </c>
      <c r="I182" s="43">
        <f>VLOOKUP($D182,PORTE!$A$3:$Z$45,5,0)*$C182+VLOOKUP($E$2,PORTE!$A$3:$Z$45,5,0)*$E182</f>
        <v>33.446300000000008</v>
      </c>
      <c r="J182" s="43">
        <f>VLOOKUP($D182,PORTE!$A$3:$Z$45,6,0)*$C182+VLOOKUP($E$2,PORTE!$A$3:$Z$45,6,0)*$E182</f>
        <v>35.336300000000001</v>
      </c>
      <c r="K182" s="43">
        <f>VLOOKUP($D182,PORTE!$A$3:$Z$45,7,0)*$C182+VLOOKUP($E$2,PORTE!$A$3:$Z$45,7,0)*$E182</f>
        <v>37.3581</v>
      </c>
      <c r="L182" s="43">
        <f>VLOOKUP($D182,PORTE!$A$3:$Z$45,8,0)*$C182+VLOOKUP($E$2,PORTE!$A$3:$Z$45,8,0)*$E182</f>
        <v>39.824100000000001</v>
      </c>
      <c r="M182" s="43">
        <f>VLOOKUP($D182,PORTE!$A$3:$Z$45,9,0)*$C182+VLOOKUP($E$2,PORTE!$A$3:$Z$45,9,0)*$E182</f>
        <v>43.744999999999997</v>
      </c>
      <c r="N182" s="43">
        <f>VLOOKUP($D182,PORTE!$A$3:$Z$45,10,0)*$C182+VLOOKUP($E$2,PORTE!$A$3:$Z$45,10,0)*$E182</f>
        <v>47.74</v>
      </c>
      <c r="O182" s="43">
        <f>VLOOKUP($D182,PORTE!$A$3:$Z$45,11,0)*$C182+VLOOKUP($E$2,PORTE!$A$3:$Z$45,11,0)*$E182</f>
        <v>48.553100000000008</v>
      </c>
      <c r="P182" s="43">
        <f>VLOOKUP($D182,PORTE!$A$3:$Z$45,12,0)*$C182+VLOOKUP($E$2,PORTE!$A$3:$Z$45,12,0)*$E182</f>
        <v>50.535699999999999</v>
      </c>
      <c r="Q182" s="43">
        <f>VLOOKUP($D182,PORTE!$A$3:$Z$45,13,0)*$C182+VLOOKUP($E$2,PORTE!$A$3:$Z$45,13,0)*$E182</f>
        <v>52.138500000000008</v>
      </c>
      <c r="R182" s="43">
        <f>VLOOKUP($D182,PORTE!$A$3:$Z$45,14,0)*$C182+VLOOKUP($E$2,PORTE!$A$3:$Z$45,14,0)*$E182</f>
        <v>54.167500000000004</v>
      </c>
    </row>
    <row r="183" spans="1:18" s="1" customFormat="1" ht="13.5" customHeight="1" x14ac:dyDescent="0.25">
      <c r="A183" s="2">
        <v>40324192</v>
      </c>
      <c r="B183" s="3" t="s">
        <v>411</v>
      </c>
      <c r="C183" s="24">
        <v>0.1</v>
      </c>
      <c r="D183" s="4" t="s">
        <v>5</v>
      </c>
      <c r="E183" s="5">
        <v>6.202</v>
      </c>
      <c r="F183" s="43">
        <f>VLOOKUP($D183,PORTE!$A$3:$Z$45,2,0)*$C183+VLOOKUP($E$2,PORTE!$A$3:$Z$45,2,0)*$E183</f>
        <v>72.12299999999999</v>
      </c>
      <c r="G183" s="43">
        <f>VLOOKUP($D183,PORTE!$A$3:$Z$45,3,0)*$C183+VLOOKUP($E$2,PORTE!$A$3:$Z$45,3,0)*$E183</f>
        <v>75.474000000000004</v>
      </c>
      <c r="H183" s="43">
        <f>VLOOKUP($D183,PORTE!$A$3:$Z$45,4,0)*$C183+VLOOKUP($E$2,PORTE!$A$3:$Z$45,4,0)*$E183</f>
        <v>79.679339999999996</v>
      </c>
      <c r="I183" s="43">
        <f>VLOOKUP($D183,PORTE!$A$3:$Z$45,5,0)*$C183+VLOOKUP($E$2,PORTE!$A$3:$Z$45,5,0)*$E183</f>
        <v>85.33914</v>
      </c>
      <c r="J183" s="43">
        <f>VLOOKUP($D183,PORTE!$A$3:$Z$45,6,0)*$C183+VLOOKUP($E$2,PORTE!$A$3:$Z$45,6,0)*$E183</f>
        <v>90.160660000000007</v>
      </c>
      <c r="K183" s="43">
        <f>VLOOKUP($D183,PORTE!$A$3:$Z$45,7,0)*$C183+VLOOKUP($E$2,PORTE!$A$3:$Z$45,7,0)*$E183</f>
        <v>95.319299999999998</v>
      </c>
      <c r="L183" s="43">
        <f>VLOOKUP($D183,PORTE!$A$3:$Z$45,8,0)*$C183+VLOOKUP($E$2,PORTE!$A$3:$Z$45,8,0)*$E183</f>
        <v>101.61129999999999</v>
      </c>
      <c r="M183" s="43">
        <f>VLOOKUP($D183,PORTE!$A$3:$Z$45,9,0)*$C183+VLOOKUP($E$2,PORTE!$A$3:$Z$45,9,0)*$E183</f>
        <v>111.61547999999999</v>
      </c>
      <c r="N183" s="43">
        <f>VLOOKUP($D183,PORTE!$A$3:$Z$45,10,0)*$C183+VLOOKUP($E$2,PORTE!$A$3:$Z$45,10,0)*$E183</f>
        <v>121.80871999999999</v>
      </c>
      <c r="O183" s="43">
        <f>VLOOKUP($D183,PORTE!$A$3:$Z$45,11,0)*$C183+VLOOKUP($E$2,PORTE!$A$3:$Z$45,11,0)*$E183</f>
        <v>123.88338000000002</v>
      </c>
      <c r="P183" s="43">
        <f>VLOOKUP($D183,PORTE!$A$3:$Z$45,12,0)*$C183+VLOOKUP($E$2,PORTE!$A$3:$Z$45,12,0)*$E183</f>
        <v>128.93894</v>
      </c>
      <c r="Q183" s="43">
        <f>VLOOKUP($D183,PORTE!$A$3:$Z$45,13,0)*$C183+VLOOKUP($E$2,PORTE!$A$3:$Z$45,13,0)*$E183</f>
        <v>133.02214000000001</v>
      </c>
      <c r="R183" s="43">
        <f>VLOOKUP($D183,PORTE!$A$3:$Z$45,14,0)*$C183+VLOOKUP($E$2,PORTE!$A$3:$Z$45,14,0)*$E183</f>
        <v>138.19878000000003</v>
      </c>
    </row>
    <row r="184" spans="1:18" s="1" customFormat="1" ht="13.5" customHeight="1" x14ac:dyDescent="0.25">
      <c r="A184" s="2">
        <v>40310590</v>
      </c>
      <c r="B184" s="3" t="s">
        <v>412</v>
      </c>
      <c r="C184" s="24">
        <v>0.25</v>
      </c>
      <c r="D184" s="4" t="s">
        <v>5</v>
      </c>
      <c r="E184" s="5">
        <v>14.311999999999999</v>
      </c>
      <c r="F184" s="43">
        <f>VLOOKUP($D184,PORTE!$A$3:$Z$45,2,0)*$C184+VLOOKUP($E$2,PORTE!$A$3:$Z$45,2,0)*$E184</f>
        <v>166.58799999999999</v>
      </c>
      <c r="G184" s="43">
        <f>VLOOKUP($D184,PORTE!$A$3:$Z$45,3,0)*$C184+VLOOKUP($E$2,PORTE!$A$3:$Z$45,3,0)*$E184</f>
        <v>174.369</v>
      </c>
      <c r="H184" s="43">
        <f>VLOOKUP($D184,PORTE!$A$3:$Z$45,4,0)*$C184+VLOOKUP($E$2,PORTE!$A$3:$Z$45,4,0)*$E184</f>
        <v>184.08303999999998</v>
      </c>
      <c r="I184" s="43">
        <f>VLOOKUP($D184,PORTE!$A$3:$Z$45,5,0)*$C184+VLOOKUP($E$2,PORTE!$A$3:$Z$45,5,0)*$E184</f>
        <v>197.15884</v>
      </c>
      <c r="J184" s="43">
        <f>VLOOKUP($D184,PORTE!$A$3:$Z$45,6,0)*$C184+VLOOKUP($E$2,PORTE!$A$3:$Z$45,6,0)*$E184</f>
        <v>208.30596</v>
      </c>
      <c r="K184" s="43">
        <f>VLOOKUP($D184,PORTE!$A$3:$Z$45,7,0)*$C184+VLOOKUP($E$2,PORTE!$A$3:$Z$45,7,0)*$E184</f>
        <v>220.2243</v>
      </c>
      <c r="L184" s="43">
        <f>VLOOKUP($D184,PORTE!$A$3:$Z$45,8,0)*$C184+VLOOKUP($E$2,PORTE!$A$3:$Z$45,8,0)*$E184</f>
        <v>234.76129999999998</v>
      </c>
      <c r="M184" s="43">
        <f>VLOOKUP($D184,PORTE!$A$3:$Z$45,9,0)*$C184+VLOOKUP($E$2,PORTE!$A$3:$Z$45,9,0)*$E184</f>
        <v>257.87487999999996</v>
      </c>
      <c r="N184" s="43">
        <f>VLOOKUP($D184,PORTE!$A$3:$Z$45,10,0)*$C184+VLOOKUP($E$2,PORTE!$A$3:$Z$45,10,0)*$E184</f>
        <v>281.42532</v>
      </c>
      <c r="O184" s="43">
        <f>VLOOKUP($D184,PORTE!$A$3:$Z$45,11,0)*$C184+VLOOKUP($E$2,PORTE!$A$3:$Z$45,11,0)*$E184</f>
        <v>286.21828000000005</v>
      </c>
      <c r="P184" s="43">
        <f>VLOOKUP($D184,PORTE!$A$3:$Z$45,12,0)*$C184+VLOOKUP($E$2,PORTE!$A$3:$Z$45,12,0)*$E184</f>
        <v>297.92663999999996</v>
      </c>
      <c r="Q184" s="43">
        <f>VLOOKUP($D184,PORTE!$A$3:$Z$45,13,0)*$C184+VLOOKUP($E$2,PORTE!$A$3:$Z$45,13,0)*$E184</f>
        <v>307.41883999999999</v>
      </c>
      <c r="R184" s="43">
        <f>VLOOKUP($D184,PORTE!$A$3:$Z$45,14,0)*$C184+VLOOKUP($E$2,PORTE!$A$3:$Z$45,14,0)*$E184</f>
        <v>319.38217999999995</v>
      </c>
    </row>
    <row r="185" spans="1:18" s="1" customFormat="1" ht="13.5" customHeight="1" x14ac:dyDescent="0.25">
      <c r="A185" s="2" t="s">
        <v>413</v>
      </c>
      <c r="B185" s="3" t="s">
        <v>414</v>
      </c>
      <c r="C185" s="24">
        <v>0.1</v>
      </c>
      <c r="D185" s="4" t="s">
        <v>5</v>
      </c>
      <c r="E185" s="5" t="s">
        <v>152</v>
      </c>
      <c r="F185" s="43">
        <f>VLOOKUP($D185,PORTE!$A$3:$Z$45,2,0)*$C185+VLOOKUP($E$2,PORTE!$A$3:$Z$45,2,0)*$E185</f>
        <v>29.366</v>
      </c>
      <c r="G185" s="43">
        <f>VLOOKUP($D185,PORTE!$A$3:$Z$45,3,0)*$C185+VLOOKUP($E$2,PORTE!$A$3:$Z$45,3,0)*$E185</f>
        <v>30.858000000000001</v>
      </c>
      <c r="H185" s="43">
        <f>VLOOKUP($D185,PORTE!$A$3:$Z$45,4,0)*$C185+VLOOKUP($E$2,PORTE!$A$3:$Z$45,4,0)*$E185</f>
        <v>32.572279999999999</v>
      </c>
      <c r="I185" s="43">
        <f>VLOOKUP($D185,PORTE!$A$3:$Z$45,5,0)*$C185+VLOOKUP($E$2,PORTE!$A$3:$Z$45,5,0)*$E185</f>
        <v>34.88588</v>
      </c>
      <c r="J185" s="43">
        <f>VLOOKUP($D185,PORTE!$A$3:$Z$45,6,0)*$C185+VLOOKUP($E$2,PORTE!$A$3:$Z$45,6,0)*$E185</f>
        <v>36.881720000000001</v>
      </c>
      <c r="K185" s="43">
        <f>VLOOKUP($D185,PORTE!$A$3:$Z$45,7,0)*$C185+VLOOKUP($E$2,PORTE!$A$3:$Z$45,7,0)*$E185</f>
        <v>38.991600000000005</v>
      </c>
      <c r="L185" s="43">
        <f>VLOOKUP($D185,PORTE!$A$3:$Z$45,8,0)*$C185+VLOOKUP($E$2,PORTE!$A$3:$Z$45,8,0)*$E185</f>
        <v>41.565599999999996</v>
      </c>
      <c r="M185" s="43">
        <f>VLOOKUP($D185,PORTE!$A$3:$Z$45,9,0)*$C185+VLOOKUP($E$2,PORTE!$A$3:$Z$45,9,0)*$E185</f>
        <v>45.658159999999995</v>
      </c>
      <c r="N185" s="43">
        <f>VLOOKUP($D185,PORTE!$A$3:$Z$45,10,0)*$C185+VLOOKUP($E$2,PORTE!$A$3:$Z$45,10,0)*$E185</f>
        <v>49.828240000000001</v>
      </c>
      <c r="O185" s="43">
        <f>VLOOKUP($D185,PORTE!$A$3:$Z$45,11,0)*$C185+VLOOKUP($E$2,PORTE!$A$3:$Z$45,11,0)*$E185</f>
        <v>50.675960000000003</v>
      </c>
      <c r="P185" s="43">
        <f>VLOOKUP($D185,PORTE!$A$3:$Z$45,12,0)*$C185+VLOOKUP($E$2,PORTE!$A$3:$Z$45,12,0)*$E185</f>
        <v>52.831479999999999</v>
      </c>
      <c r="Q185" s="43">
        <f>VLOOKUP($D185,PORTE!$A$3:$Z$45,13,0)*$C185+VLOOKUP($E$2,PORTE!$A$3:$Z$45,13,0)*$E185</f>
        <v>54.683880000000002</v>
      </c>
      <c r="R185" s="43">
        <f>VLOOKUP($D185,PORTE!$A$3:$Z$45,14,0)*$C185+VLOOKUP($E$2,PORTE!$A$3:$Z$45,14,0)*$E185</f>
        <v>56.81176</v>
      </c>
    </row>
    <row r="186" spans="1:18" s="1" customFormat="1" ht="13.5" customHeight="1" x14ac:dyDescent="0.25">
      <c r="A186" s="2" t="s">
        <v>415</v>
      </c>
      <c r="B186" s="3" t="s">
        <v>416</v>
      </c>
      <c r="C186" s="24">
        <v>0.01</v>
      </c>
      <c r="D186" s="4" t="s">
        <v>5</v>
      </c>
      <c r="E186" s="5" t="s">
        <v>417</v>
      </c>
      <c r="F186" s="43">
        <f>VLOOKUP($D186,PORTE!$A$3:$Z$45,2,0)*$C186+VLOOKUP($E$2,PORTE!$A$3:$Z$45,2,0)*$E186</f>
        <v>17.491</v>
      </c>
      <c r="G186" s="43">
        <f>VLOOKUP($D186,PORTE!$A$3:$Z$45,3,0)*$C186+VLOOKUP($E$2,PORTE!$A$3:$Z$45,3,0)*$E186</f>
        <v>18.273</v>
      </c>
      <c r="H186" s="43">
        <f>VLOOKUP($D186,PORTE!$A$3:$Z$45,4,0)*$C186+VLOOKUP($E$2,PORTE!$A$3:$Z$45,4,0)*$E186</f>
        <v>19.292379999999998</v>
      </c>
      <c r="I186" s="43">
        <f>VLOOKUP($D186,PORTE!$A$3:$Z$45,5,0)*$C186+VLOOKUP($E$2,PORTE!$A$3:$Z$45,5,0)*$E186</f>
        <v>20.662779999999998</v>
      </c>
      <c r="J186" s="43">
        <f>VLOOKUP($D186,PORTE!$A$3:$Z$45,6,0)*$C186+VLOOKUP($E$2,PORTE!$A$3:$Z$45,6,0)*$E186</f>
        <v>21.82422</v>
      </c>
      <c r="K186" s="43">
        <f>VLOOKUP($D186,PORTE!$A$3:$Z$45,7,0)*$C186+VLOOKUP($E$2,PORTE!$A$3:$Z$45,7,0)*$E186</f>
        <v>23.073</v>
      </c>
      <c r="L186" s="43">
        <f>VLOOKUP($D186,PORTE!$A$3:$Z$45,8,0)*$C186+VLOOKUP($E$2,PORTE!$A$3:$Z$45,8,0)*$E186</f>
        <v>24.595999999999997</v>
      </c>
      <c r="M186" s="43">
        <f>VLOOKUP($D186,PORTE!$A$3:$Z$45,9,0)*$C186+VLOOKUP($E$2,PORTE!$A$3:$Z$45,9,0)*$E186</f>
        <v>27.017559999999996</v>
      </c>
      <c r="N186" s="43">
        <f>VLOOKUP($D186,PORTE!$A$3:$Z$45,10,0)*$C186+VLOOKUP($E$2,PORTE!$A$3:$Z$45,10,0)*$E186</f>
        <v>29.484839999999998</v>
      </c>
      <c r="O186" s="43">
        <f>VLOOKUP($D186,PORTE!$A$3:$Z$45,11,0)*$C186+VLOOKUP($E$2,PORTE!$A$3:$Z$45,11,0)*$E186</f>
        <v>29.987260000000003</v>
      </c>
      <c r="P186" s="43">
        <f>VLOOKUP($D186,PORTE!$A$3:$Z$45,12,0)*$C186+VLOOKUP($E$2,PORTE!$A$3:$Z$45,12,0)*$E186</f>
        <v>31.189979999999998</v>
      </c>
      <c r="Q186" s="43">
        <f>VLOOKUP($D186,PORTE!$A$3:$Z$45,13,0)*$C186+VLOOKUP($E$2,PORTE!$A$3:$Z$45,13,0)*$E186</f>
        <v>32.13458</v>
      </c>
      <c r="R186" s="43">
        <f>VLOOKUP($D186,PORTE!$A$3:$Z$45,14,0)*$C186+VLOOKUP($E$2,PORTE!$A$3:$Z$45,14,0)*$E186</f>
        <v>33.385159999999999</v>
      </c>
    </row>
    <row r="187" spans="1:18" s="1" customFormat="1" ht="13.5" customHeight="1" x14ac:dyDescent="0.25">
      <c r="A187" s="2" t="s">
        <v>418</v>
      </c>
      <c r="B187" s="3" t="s">
        <v>419</v>
      </c>
      <c r="C187" s="24">
        <v>0.04</v>
      </c>
      <c r="D187" s="4" t="s">
        <v>5</v>
      </c>
      <c r="E187" s="5" t="s">
        <v>152</v>
      </c>
      <c r="F187" s="43">
        <f>VLOOKUP($D187,PORTE!$A$3:$Z$45,2,0)*$C187+VLOOKUP($E$2,PORTE!$A$3:$Z$45,2,0)*$E187</f>
        <v>28.885999999999999</v>
      </c>
      <c r="G187" s="43">
        <f>VLOOKUP($D187,PORTE!$A$3:$Z$45,3,0)*$C187+VLOOKUP($E$2,PORTE!$A$3:$Z$45,3,0)*$E187</f>
        <v>30.228000000000002</v>
      </c>
      <c r="H187" s="43">
        <f>VLOOKUP($D187,PORTE!$A$3:$Z$45,4,0)*$C187+VLOOKUP($E$2,PORTE!$A$3:$Z$45,4,0)*$E187</f>
        <v>31.912280000000003</v>
      </c>
      <c r="I187" s="43">
        <f>VLOOKUP($D187,PORTE!$A$3:$Z$45,5,0)*$C187+VLOOKUP($E$2,PORTE!$A$3:$Z$45,5,0)*$E187</f>
        <v>34.179080000000006</v>
      </c>
      <c r="J187" s="43">
        <f>VLOOKUP($D187,PORTE!$A$3:$Z$45,6,0)*$C187+VLOOKUP($E$2,PORTE!$A$3:$Z$45,6,0)*$E187</f>
        <v>36.110120000000002</v>
      </c>
      <c r="K187" s="43">
        <f>VLOOKUP($D187,PORTE!$A$3:$Z$45,7,0)*$C187+VLOOKUP($E$2,PORTE!$A$3:$Z$45,7,0)*$E187</f>
        <v>38.176200000000001</v>
      </c>
      <c r="L187" s="43">
        <f>VLOOKUP($D187,PORTE!$A$3:$Z$45,8,0)*$C187+VLOOKUP($E$2,PORTE!$A$3:$Z$45,8,0)*$E187</f>
        <v>40.696199999999997</v>
      </c>
      <c r="M187" s="43">
        <f>VLOOKUP($D187,PORTE!$A$3:$Z$45,9,0)*$C187+VLOOKUP($E$2,PORTE!$A$3:$Z$45,9,0)*$E187</f>
        <v>44.702959999999997</v>
      </c>
      <c r="N187" s="43">
        <f>VLOOKUP($D187,PORTE!$A$3:$Z$45,10,0)*$C187+VLOOKUP($E$2,PORTE!$A$3:$Z$45,10,0)*$E187</f>
        <v>48.785440000000001</v>
      </c>
      <c r="O187" s="43">
        <f>VLOOKUP($D187,PORTE!$A$3:$Z$45,11,0)*$C187+VLOOKUP($E$2,PORTE!$A$3:$Z$45,11,0)*$E187</f>
        <v>49.616360000000007</v>
      </c>
      <c r="P187" s="43">
        <f>VLOOKUP($D187,PORTE!$A$3:$Z$45,12,0)*$C187+VLOOKUP($E$2,PORTE!$A$3:$Z$45,12,0)*$E187</f>
        <v>51.641079999999995</v>
      </c>
      <c r="Q187" s="43">
        <f>VLOOKUP($D187,PORTE!$A$3:$Z$45,13,0)*$C187+VLOOKUP($E$2,PORTE!$A$3:$Z$45,13,0)*$E187</f>
        <v>53.27628</v>
      </c>
      <c r="R187" s="43">
        <f>VLOOKUP($D187,PORTE!$A$3:$Z$45,14,0)*$C187+VLOOKUP($E$2,PORTE!$A$3:$Z$45,14,0)*$E187</f>
        <v>55.349560000000004</v>
      </c>
    </row>
    <row r="188" spans="1:18" s="1" customFormat="1" ht="13.5" customHeight="1" x14ac:dyDescent="0.25">
      <c r="A188" s="2" t="s">
        <v>420</v>
      </c>
      <c r="B188" s="3" t="s">
        <v>421</v>
      </c>
      <c r="C188" s="24">
        <v>0.04</v>
      </c>
      <c r="D188" s="4" t="s">
        <v>5</v>
      </c>
      <c r="E188" s="5" t="s">
        <v>149</v>
      </c>
      <c r="F188" s="43">
        <f>VLOOKUP($D188,PORTE!$A$3:$Z$45,2,0)*$C188+VLOOKUP($E$2,PORTE!$A$3:$Z$45,2,0)*$E188</f>
        <v>21.02</v>
      </c>
      <c r="G188" s="43">
        <f>VLOOKUP($D188,PORTE!$A$3:$Z$45,3,0)*$C188+VLOOKUP($E$2,PORTE!$A$3:$Z$45,3,0)*$E188</f>
        <v>22.020000000000003</v>
      </c>
      <c r="H188" s="43">
        <f>VLOOKUP($D188,PORTE!$A$3:$Z$45,4,0)*$C188+VLOOKUP($E$2,PORTE!$A$3:$Z$45,4,0)*$E188</f>
        <v>23.246000000000002</v>
      </c>
      <c r="I188" s="43">
        <f>VLOOKUP($D188,PORTE!$A$3:$Z$45,5,0)*$C188+VLOOKUP($E$2,PORTE!$A$3:$Z$45,5,0)*$E188</f>
        <v>24.897200000000002</v>
      </c>
      <c r="J188" s="43">
        <f>VLOOKUP($D188,PORTE!$A$3:$Z$45,6,0)*$C188+VLOOKUP($E$2,PORTE!$A$3:$Z$45,6,0)*$E188</f>
        <v>26.308399999999999</v>
      </c>
      <c r="K188" s="43">
        <f>VLOOKUP($D188,PORTE!$A$3:$Z$45,7,0)*$C188+VLOOKUP($E$2,PORTE!$A$3:$Z$45,7,0)*$E188</f>
        <v>27.813600000000001</v>
      </c>
      <c r="L188" s="43">
        <f>VLOOKUP($D188,PORTE!$A$3:$Z$45,8,0)*$C188+VLOOKUP($E$2,PORTE!$A$3:$Z$45,8,0)*$E188</f>
        <v>29.649599999999996</v>
      </c>
      <c r="M188" s="43">
        <f>VLOOKUP($D188,PORTE!$A$3:$Z$45,9,0)*$C188+VLOOKUP($E$2,PORTE!$A$3:$Z$45,9,0)*$E188</f>
        <v>32.568799999999996</v>
      </c>
      <c r="N188" s="43">
        <f>VLOOKUP($D188,PORTE!$A$3:$Z$45,10,0)*$C188+VLOOKUP($E$2,PORTE!$A$3:$Z$45,10,0)*$E188</f>
        <v>35.543199999999999</v>
      </c>
      <c r="O188" s="43">
        <f>VLOOKUP($D188,PORTE!$A$3:$Z$45,11,0)*$C188+VLOOKUP($E$2,PORTE!$A$3:$Z$45,11,0)*$E188</f>
        <v>36.148400000000002</v>
      </c>
      <c r="P188" s="43">
        <f>VLOOKUP($D188,PORTE!$A$3:$Z$45,12,0)*$C188+VLOOKUP($E$2,PORTE!$A$3:$Z$45,12,0)*$E188</f>
        <v>37.639599999999994</v>
      </c>
      <c r="Q188" s="43">
        <f>VLOOKUP($D188,PORTE!$A$3:$Z$45,13,0)*$C188+VLOOKUP($E$2,PORTE!$A$3:$Z$45,13,0)*$E188</f>
        <v>38.864400000000003</v>
      </c>
      <c r="R188" s="43">
        <f>VLOOKUP($D188,PORTE!$A$3:$Z$45,14,0)*$C188+VLOOKUP($E$2,PORTE!$A$3:$Z$45,14,0)*$E188</f>
        <v>40.376800000000003</v>
      </c>
    </row>
    <row r="189" spans="1:18" s="1" customFormat="1" ht="13.5" customHeight="1" x14ac:dyDescent="0.25">
      <c r="A189" s="2" t="s">
        <v>422</v>
      </c>
      <c r="B189" s="3" t="s">
        <v>423</v>
      </c>
      <c r="C189" s="24">
        <v>0.04</v>
      </c>
      <c r="D189" s="4" t="s">
        <v>5</v>
      </c>
      <c r="E189" s="5" t="s">
        <v>152</v>
      </c>
      <c r="F189" s="43">
        <f>VLOOKUP($D189,PORTE!$A$3:$Z$45,2,0)*$C189+VLOOKUP($E$2,PORTE!$A$3:$Z$45,2,0)*$E189</f>
        <v>28.885999999999999</v>
      </c>
      <c r="G189" s="43">
        <f>VLOOKUP($D189,PORTE!$A$3:$Z$45,3,0)*$C189+VLOOKUP($E$2,PORTE!$A$3:$Z$45,3,0)*$E189</f>
        <v>30.228000000000002</v>
      </c>
      <c r="H189" s="43">
        <f>VLOOKUP($D189,PORTE!$A$3:$Z$45,4,0)*$C189+VLOOKUP($E$2,PORTE!$A$3:$Z$45,4,0)*$E189</f>
        <v>31.912280000000003</v>
      </c>
      <c r="I189" s="43">
        <f>VLOOKUP($D189,PORTE!$A$3:$Z$45,5,0)*$C189+VLOOKUP($E$2,PORTE!$A$3:$Z$45,5,0)*$E189</f>
        <v>34.179080000000006</v>
      </c>
      <c r="J189" s="43">
        <f>VLOOKUP($D189,PORTE!$A$3:$Z$45,6,0)*$C189+VLOOKUP($E$2,PORTE!$A$3:$Z$45,6,0)*$E189</f>
        <v>36.110120000000002</v>
      </c>
      <c r="K189" s="43">
        <f>VLOOKUP($D189,PORTE!$A$3:$Z$45,7,0)*$C189+VLOOKUP($E$2,PORTE!$A$3:$Z$45,7,0)*$E189</f>
        <v>38.176200000000001</v>
      </c>
      <c r="L189" s="43">
        <f>VLOOKUP($D189,PORTE!$A$3:$Z$45,8,0)*$C189+VLOOKUP($E$2,PORTE!$A$3:$Z$45,8,0)*$E189</f>
        <v>40.696199999999997</v>
      </c>
      <c r="M189" s="43">
        <f>VLOOKUP($D189,PORTE!$A$3:$Z$45,9,0)*$C189+VLOOKUP($E$2,PORTE!$A$3:$Z$45,9,0)*$E189</f>
        <v>44.702959999999997</v>
      </c>
      <c r="N189" s="43">
        <f>VLOOKUP($D189,PORTE!$A$3:$Z$45,10,0)*$C189+VLOOKUP($E$2,PORTE!$A$3:$Z$45,10,0)*$E189</f>
        <v>48.785440000000001</v>
      </c>
      <c r="O189" s="43">
        <f>VLOOKUP($D189,PORTE!$A$3:$Z$45,11,0)*$C189+VLOOKUP($E$2,PORTE!$A$3:$Z$45,11,0)*$E189</f>
        <v>49.616360000000007</v>
      </c>
      <c r="P189" s="43">
        <f>VLOOKUP($D189,PORTE!$A$3:$Z$45,12,0)*$C189+VLOOKUP($E$2,PORTE!$A$3:$Z$45,12,0)*$E189</f>
        <v>51.641079999999995</v>
      </c>
      <c r="Q189" s="43">
        <f>VLOOKUP($D189,PORTE!$A$3:$Z$45,13,0)*$C189+VLOOKUP($E$2,PORTE!$A$3:$Z$45,13,0)*$E189</f>
        <v>53.27628</v>
      </c>
      <c r="R189" s="43">
        <f>VLOOKUP($D189,PORTE!$A$3:$Z$45,14,0)*$C189+VLOOKUP($E$2,PORTE!$A$3:$Z$45,14,0)*$E189</f>
        <v>55.349560000000004</v>
      </c>
    </row>
    <row r="190" spans="1:18" s="1" customFormat="1" ht="13.5" customHeight="1" x14ac:dyDescent="0.25">
      <c r="A190" s="2" t="s">
        <v>424</v>
      </c>
      <c r="B190" s="3" t="s">
        <v>425</v>
      </c>
      <c r="C190" s="24">
        <v>0.1</v>
      </c>
      <c r="D190" s="4" t="s">
        <v>5</v>
      </c>
      <c r="E190" s="5" t="s">
        <v>426</v>
      </c>
      <c r="F190" s="43">
        <f>VLOOKUP($D190,PORTE!$A$3:$Z$45,2,0)*$C190+VLOOKUP($E$2,PORTE!$A$3:$Z$45,2,0)*$E190</f>
        <v>69.995500000000007</v>
      </c>
      <c r="G190" s="43">
        <f>VLOOKUP($D190,PORTE!$A$3:$Z$45,3,0)*$C190+VLOOKUP($E$2,PORTE!$A$3:$Z$45,3,0)*$E190</f>
        <v>73.254000000000005</v>
      </c>
      <c r="H190" s="43">
        <f>VLOOKUP($D190,PORTE!$A$3:$Z$45,4,0)*$C190+VLOOKUP($E$2,PORTE!$A$3:$Z$45,4,0)*$E190</f>
        <v>77.335390000000004</v>
      </c>
      <c r="I190" s="43">
        <f>VLOOKUP($D190,PORTE!$A$3:$Z$45,5,0)*$C190+VLOOKUP($E$2,PORTE!$A$3:$Z$45,5,0)*$E190</f>
        <v>82.828690000000009</v>
      </c>
      <c r="J190" s="43">
        <f>VLOOKUP($D190,PORTE!$A$3:$Z$45,6,0)*$C190+VLOOKUP($E$2,PORTE!$A$3:$Z$45,6,0)*$E190</f>
        <v>87.509610000000009</v>
      </c>
      <c r="K190" s="43">
        <f>VLOOKUP($D190,PORTE!$A$3:$Z$45,7,0)*$C190+VLOOKUP($E$2,PORTE!$A$3:$Z$45,7,0)*$E190</f>
        <v>92.516549999999995</v>
      </c>
      <c r="L190" s="43">
        <f>VLOOKUP($D190,PORTE!$A$3:$Z$45,8,0)*$C190+VLOOKUP($E$2,PORTE!$A$3:$Z$45,8,0)*$E190</f>
        <v>98.623549999999994</v>
      </c>
      <c r="M190" s="43">
        <f>VLOOKUP($D190,PORTE!$A$3:$Z$45,9,0)*$C190+VLOOKUP($E$2,PORTE!$A$3:$Z$45,9,0)*$E190</f>
        <v>108.33358</v>
      </c>
      <c r="N190" s="43">
        <f>VLOOKUP($D190,PORTE!$A$3:$Z$45,10,0)*$C190+VLOOKUP($E$2,PORTE!$A$3:$Z$45,10,0)*$E190</f>
        <v>118.22712</v>
      </c>
      <c r="O190" s="43">
        <f>VLOOKUP($D190,PORTE!$A$3:$Z$45,11,0)*$C190+VLOOKUP($E$2,PORTE!$A$3:$Z$45,11,0)*$E190</f>
        <v>120.24073000000001</v>
      </c>
      <c r="P190" s="43">
        <f>VLOOKUP($D190,PORTE!$A$3:$Z$45,12,0)*$C190+VLOOKUP($E$2,PORTE!$A$3:$Z$45,12,0)*$E190</f>
        <v>125.15199</v>
      </c>
      <c r="Q190" s="43">
        <f>VLOOKUP($D190,PORTE!$A$3:$Z$45,13,0)*$C190+VLOOKUP($E$2,PORTE!$A$3:$Z$45,13,0)*$E190</f>
        <v>129.12419</v>
      </c>
      <c r="R190" s="43">
        <f>VLOOKUP($D190,PORTE!$A$3:$Z$45,14,0)*$C190+VLOOKUP($E$2,PORTE!$A$3:$Z$45,14,0)*$E190</f>
        <v>134.14913000000001</v>
      </c>
    </row>
    <row r="191" spans="1:18" s="1" customFormat="1" ht="13.5" customHeight="1" x14ac:dyDescent="0.25">
      <c r="A191" s="2" t="s">
        <v>427</v>
      </c>
      <c r="B191" s="3" t="s">
        <v>428</v>
      </c>
      <c r="C191" s="24">
        <v>0.04</v>
      </c>
      <c r="D191" s="4" t="s">
        <v>5</v>
      </c>
      <c r="E191" s="5" t="s">
        <v>149</v>
      </c>
      <c r="F191" s="43">
        <f>VLOOKUP($D191,PORTE!$A$3:$Z$45,2,0)*$C191+VLOOKUP($E$2,PORTE!$A$3:$Z$45,2,0)*$E191</f>
        <v>21.02</v>
      </c>
      <c r="G191" s="43">
        <f>VLOOKUP($D191,PORTE!$A$3:$Z$45,3,0)*$C191+VLOOKUP($E$2,PORTE!$A$3:$Z$45,3,0)*$E191</f>
        <v>22.020000000000003</v>
      </c>
      <c r="H191" s="43">
        <f>VLOOKUP($D191,PORTE!$A$3:$Z$45,4,0)*$C191+VLOOKUP($E$2,PORTE!$A$3:$Z$45,4,0)*$E191</f>
        <v>23.246000000000002</v>
      </c>
      <c r="I191" s="43">
        <f>VLOOKUP($D191,PORTE!$A$3:$Z$45,5,0)*$C191+VLOOKUP($E$2,PORTE!$A$3:$Z$45,5,0)*$E191</f>
        <v>24.897200000000002</v>
      </c>
      <c r="J191" s="43">
        <f>VLOOKUP($D191,PORTE!$A$3:$Z$45,6,0)*$C191+VLOOKUP($E$2,PORTE!$A$3:$Z$45,6,0)*$E191</f>
        <v>26.308399999999999</v>
      </c>
      <c r="K191" s="43">
        <f>VLOOKUP($D191,PORTE!$A$3:$Z$45,7,0)*$C191+VLOOKUP($E$2,PORTE!$A$3:$Z$45,7,0)*$E191</f>
        <v>27.813600000000001</v>
      </c>
      <c r="L191" s="43">
        <f>VLOOKUP($D191,PORTE!$A$3:$Z$45,8,0)*$C191+VLOOKUP($E$2,PORTE!$A$3:$Z$45,8,0)*$E191</f>
        <v>29.649599999999996</v>
      </c>
      <c r="M191" s="43">
        <f>VLOOKUP($D191,PORTE!$A$3:$Z$45,9,0)*$C191+VLOOKUP($E$2,PORTE!$A$3:$Z$45,9,0)*$E191</f>
        <v>32.568799999999996</v>
      </c>
      <c r="N191" s="43">
        <f>VLOOKUP($D191,PORTE!$A$3:$Z$45,10,0)*$C191+VLOOKUP($E$2,PORTE!$A$3:$Z$45,10,0)*$E191</f>
        <v>35.543199999999999</v>
      </c>
      <c r="O191" s="43">
        <f>VLOOKUP($D191,PORTE!$A$3:$Z$45,11,0)*$C191+VLOOKUP($E$2,PORTE!$A$3:$Z$45,11,0)*$E191</f>
        <v>36.148400000000002</v>
      </c>
      <c r="P191" s="43">
        <f>VLOOKUP($D191,PORTE!$A$3:$Z$45,12,0)*$C191+VLOOKUP($E$2,PORTE!$A$3:$Z$45,12,0)*$E191</f>
        <v>37.639599999999994</v>
      </c>
      <c r="Q191" s="43">
        <f>VLOOKUP($D191,PORTE!$A$3:$Z$45,13,0)*$C191+VLOOKUP($E$2,PORTE!$A$3:$Z$45,13,0)*$E191</f>
        <v>38.864400000000003</v>
      </c>
      <c r="R191" s="43">
        <f>VLOOKUP($D191,PORTE!$A$3:$Z$45,14,0)*$C191+VLOOKUP($E$2,PORTE!$A$3:$Z$45,14,0)*$E191</f>
        <v>40.376800000000003</v>
      </c>
    </row>
    <row r="192" spans="1:18" s="1" customFormat="1" ht="13.5" customHeight="1" x14ac:dyDescent="0.25">
      <c r="A192" s="2" t="s">
        <v>429</v>
      </c>
      <c r="B192" s="3" t="s">
        <v>430</v>
      </c>
      <c r="C192" s="24">
        <v>0.04</v>
      </c>
      <c r="D192" s="4" t="s">
        <v>5</v>
      </c>
      <c r="E192" s="5" t="s">
        <v>149</v>
      </c>
      <c r="F192" s="43">
        <f>VLOOKUP($D192,PORTE!$A$3:$Z$45,2,0)*$C192+VLOOKUP($E$2,PORTE!$A$3:$Z$45,2,0)*$E192</f>
        <v>21.02</v>
      </c>
      <c r="G192" s="43">
        <f>VLOOKUP($D192,PORTE!$A$3:$Z$45,3,0)*$C192+VLOOKUP($E$2,PORTE!$A$3:$Z$45,3,0)*$E192</f>
        <v>22.020000000000003</v>
      </c>
      <c r="H192" s="43">
        <f>VLOOKUP($D192,PORTE!$A$3:$Z$45,4,0)*$C192+VLOOKUP($E$2,PORTE!$A$3:$Z$45,4,0)*$E192</f>
        <v>23.246000000000002</v>
      </c>
      <c r="I192" s="43">
        <f>VLOOKUP($D192,PORTE!$A$3:$Z$45,5,0)*$C192+VLOOKUP($E$2,PORTE!$A$3:$Z$45,5,0)*$E192</f>
        <v>24.897200000000002</v>
      </c>
      <c r="J192" s="43">
        <f>VLOOKUP($D192,PORTE!$A$3:$Z$45,6,0)*$C192+VLOOKUP($E$2,PORTE!$A$3:$Z$45,6,0)*$E192</f>
        <v>26.308399999999999</v>
      </c>
      <c r="K192" s="43">
        <f>VLOOKUP($D192,PORTE!$A$3:$Z$45,7,0)*$C192+VLOOKUP($E$2,PORTE!$A$3:$Z$45,7,0)*$E192</f>
        <v>27.813600000000001</v>
      </c>
      <c r="L192" s="43">
        <f>VLOOKUP($D192,PORTE!$A$3:$Z$45,8,0)*$C192+VLOOKUP($E$2,PORTE!$A$3:$Z$45,8,0)*$E192</f>
        <v>29.649599999999996</v>
      </c>
      <c r="M192" s="43">
        <f>VLOOKUP($D192,PORTE!$A$3:$Z$45,9,0)*$C192+VLOOKUP($E$2,PORTE!$A$3:$Z$45,9,0)*$E192</f>
        <v>32.568799999999996</v>
      </c>
      <c r="N192" s="43">
        <f>VLOOKUP($D192,PORTE!$A$3:$Z$45,10,0)*$C192+VLOOKUP($E$2,PORTE!$A$3:$Z$45,10,0)*$E192</f>
        <v>35.543199999999999</v>
      </c>
      <c r="O192" s="43">
        <f>VLOOKUP($D192,PORTE!$A$3:$Z$45,11,0)*$C192+VLOOKUP($E$2,PORTE!$A$3:$Z$45,11,0)*$E192</f>
        <v>36.148400000000002</v>
      </c>
      <c r="P192" s="43">
        <f>VLOOKUP($D192,PORTE!$A$3:$Z$45,12,0)*$C192+VLOOKUP($E$2,PORTE!$A$3:$Z$45,12,0)*$E192</f>
        <v>37.639599999999994</v>
      </c>
      <c r="Q192" s="43">
        <f>VLOOKUP($D192,PORTE!$A$3:$Z$45,13,0)*$C192+VLOOKUP($E$2,PORTE!$A$3:$Z$45,13,0)*$E192</f>
        <v>38.864400000000003</v>
      </c>
      <c r="R192" s="43">
        <f>VLOOKUP($D192,PORTE!$A$3:$Z$45,14,0)*$C192+VLOOKUP($E$2,PORTE!$A$3:$Z$45,14,0)*$E192</f>
        <v>40.376800000000003</v>
      </c>
    </row>
    <row r="193" spans="1:18" s="1" customFormat="1" ht="13.5" customHeight="1" x14ac:dyDescent="0.25">
      <c r="A193" s="2" t="s">
        <v>431</v>
      </c>
      <c r="B193" s="3" t="s">
        <v>432</v>
      </c>
      <c r="C193" s="24">
        <v>0.1</v>
      </c>
      <c r="D193" s="4" t="s">
        <v>5</v>
      </c>
      <c r="E193" s="5" t="s">
        <v>191</v>
      </c>
      <c r="F193" s="43">
        <f>VLOOKUP($D193,PORTE!$A$3:$Z$45,2,0)*$C193+VLOOKUP($E$2,PORTE!$A$3:$Z$45,2,0)*$E193</f>
        <v>33.505999999999993</v>
      </c>
      <c r="G193" s="43">
        <f>VLOOKUP($D193,PORTE!$A$3:$Z$45,3,0)*$C193+VLOOKUP($E$2,PORTE!$A$3:$Z$45,3,0)*$E193</f>
        <v>35.177999999999997</v>
      </c>
      <c r="H193" s="43">
        <f>VLOOKUP($D193,PORTE!$A$3:$Z$45,4,0)*$C193+VLOOKUP($E$2,PORTE!$A$3:$Z$45,4,0)*$E193</f>
        <v>37.133479999999999</v>
      </c>
      <c r="I193" s="43">
        <f>VLOOKUP($D193,PORTE!$A$3:$Z$45,5,0)*$C193+VLOOKUP($E$2,PORTE!$A$3:$Z$45,5,0)*$E193</f>
        <v>39.771079999999998</v>
      </c>
      <c r="J193" s="43">
        <f>VLOOKUP($D193,PORTE!$A$3:$Z$45,6,0)*$C193+VLOOKUP($E$2,PORTE!$A$3:$Z$45,6,0)*$E193</f>
        <v>42.040520000000001</v>
      </c>
      <c r="K193" s="43">
        <f>VLOOKUP($D193,PORTE!$A$3:$Z$45,7,0)*$C193+VLOOKUP($E$2,PORTE!$A$3:$Z$45,7,0)*$E193</f>
        <v>44.445599999999999</v>
      </c>
      <c r="L193" s="43">
        <f>VLOOKUP($D193,PORTE!$A$3:$Z$45,8,0)*$C193+VLOOKUP($E$2,PORTE!$A$3:$Z$45,8,0)*$E193</f>
        <v>47.379599999999989</v>
      </c>
      <c r="M193" s="43">
        <f>VLOOKUP($D193,PORTE!$A$3:$Z$45,9,0)*$C193+VLOOKUP($E$2,PORTE!$A$3:$Z$45,9,0)*$E193</f>
        <v>52.04455999999999</v>
      </c>
      <c r="N193" s="43">
        <f>VLOOKUP($D193,PORTE!$A$3:$Z$45,10,0)*$C193+VLOOKUP($E$2,PORTE!$A$3:$Z$45,10,0)*$E193</f>
        <v>56.797839999999994</v>
      </c>
      <c r="O193" s="43">
        <f>VLOOKUP($D193,PORTE!$A$3:$Z$45,11,0)*$C193+VLOOKUP($E$2,PORTE!$A$3:$Z$45,11,0)*$E193</f>
        <v>57.764359999999996</v>
      </c>
      <c r="P193" s="43">
        <f>VLOOKUP($D193,PORTE!$A$3:$Z$45,12,0)*$C193+VLOOKUP($E$2,PORTE!$A$3:$Z$45,12,0)*$E193</f>
        <v>60.200679999999998</v>
      </c>
      <c r="Q193" s="43">
        <f>VLOOKUP($D193,PORTE!$A$3:$Z$45,13,0)*$C193+VLOOKUP($E$2,PORTE!$A$3:$Z$45,13,0)*$E193</f>
        <v>62.269080000000002</v>
      </c>
      <c r="R193" s="43">
        <f>VLOOKUP($D193,PORTE!$A$3:$Z$45,14,0)*$C193+VLOOKUP($E$2,PORTE!$A$3:$Z$45,14,0)*$E193</f>
        <v>64.692160000000001</v>
      </c>
    </row>
    <row r="194" spans="1:18" s="1" customFormat="1" ht="13.5" customHeight="1" x14ac:dyDescent="0.25">
      <c r="A194" s="2" t="s">
        <v>433</v>
      </c>
      <c r="B194" s="3" t="s">
        <v>434</v>
      </c>
      <c r="C194" s="24">
        <v>0.04</v>
      </c>
      <c r="D194" s="4" t="s">
        <v>5</v>
      </c>
      <c r="E194" s="5" t="s">
        <v>152</v>
      </c>
      <c r="F194" s="43">
        <f>VLOOKUP($D194,PORTE!$A$3:$Z$45,2,0)*$C194+VLOOKUP($E$2,PORTE!$A$3:$Z$45,2,0)*$E194</f>
        <v>28.885999999999999</v>
      </c>
      <c r="G194" s="43">
        <f>VLOOKUP($D194,PORTE!$A$3:$Z$45,3,0)*$C194+VLOOKUP($E$2,PORTE!$A$3:$Z$45,3,0)*$E194</f>
        <v>30.228000000000002</v>
      </c>
      <c r="H194" s="43">
        <f>VLOOKUP($D194,PORTE!$A$3:$Z$45,4,0)*$C194+VLOOKUP($E$2,PORTE!$A$3:$Z$45,4,0)*$E194</f>
        <v>31.912280000000003</v>
      </c>
      <c r="I194" s="43">
        <f>VLOOKUP($D194,PORTE!$A$3:$Z$45,5,0)*$C194+VLOOKUP($E$2,PORTE!$A$3:$Z$45,5,0)*$E194</f>
        <v>34.179080000000006</v>
      </c>
      <c r="J194" s="43">
        <f>VLOOKUP($D194,PORTE!$A$3:$Z$45,6,0)*$C194+VLOOKUP($E$2,PORTE!$A$3:$Z$45,6,0)*$E194</f>
        <v>36.110120000000002</v>
      </c>
      <c r="K194" s="43">
        <f>VLOOKUP($D194,PORTE!$A$3:$Z$45,7,0)*$C194+VLOOKUP($E$2,PORTE!$A$3:$Z$45,7,0)*$E194</f>
        <v>38.176200000000001</v>
      </c>
      <c r="L194" s="43">
        <f>VLOOKUP($D194,PORTE!$A$3:$Z$45,8,0)*$C194+VLOOKUP($E$2,PORTE!$A$3:$Z$45,8,0)*$E194</f>
        <v>40.696199999999997</v>
      </c>
      <c r="M194" s="43">
        <f>VLOOKUP($D194,PORTE!$A$3:$Z$45,9,0)*$C194+VLOOKUP($E$2,PORTE!$A$3:$Z$45,9,0)*$E194</f>
        <v>44.702959999999997</v>
      </c>
      <c r="N194" s="43">
        <f>VLOOKUP($D194,PORTE!$A$3:$Z$45,10,0)*$C194+VLOOKUP($E$2,PORTE!$A$3:$Z$45,10,0)*$E194</f>
        <v>48.785440000000001</v>
      </c>
      <c r="O194" s="43">
        <f>VLOOKUP($D194,PORTE!$A$3:$Z$45,11,0)*$C194+VLOOKUP($E$2,PORTE!$A$3:$Z$45,11,0)*$E194</f>
        <v>49.616360000000007</v>
      </c>
      <c r="P194" s="43">
        <f>VLOOKUP($D194,PORTE!$A$3:$Z$45,12,0)*$C194+VLOOKUP($E$2,PORTE!$A$3:$Z$45,12,0)*$E194</f>
        <v>51.641079999999995</v>
      </c>
      <c r="Q194" s="43">
        <f>VLOOKUP($D194,PORTE!$A$3:$Z$45,13,0)*$C194+VLOOKUP($E$2,PORTE!$A$3:$Z$45,13,0)*$E194</f>
        <v>53.27628</v>
      </c>
      <c r="R194" s="43">
        <f>VLOOKUP($D194,PORTE!$A$3:$Z$45,14,0)*$C194+VLOOKUP($E$2,PORTE!$A$3:$Z$45,14,0)*$E194</f>
        <v>55.349560000000004</v>
      </c>
    </row>
    <row r="195" spans="1:18" s="1" customFormat="1" ht="13.5" customHeight="1" x14ac:dyDescent="0.25">
      <c r="A195" s="2" t="s">
        <v>435</v>
      </c>
      <c r="B195" s="3" t="s">
        <v>436</v>
      </c>
      <c r="C195" s="24">
        <v>0.04</v>
      </c>
      <c r="D195" s="4" t="s">
        <v>5</v>
      </c>
      <c r="E195" s="5" t="s">
        <v>314</v>
      </c>
      <c r="F195" s="43">
        <f>VLOOKUP($D195,PORTE!$A$3:$Z$45,2,0)*$C195+VLOOKUP($E$2,PORTE!$A$3:$Z$45,2,0)*$E195</f>
        <v>25.470499999999998</v>
      </c>
      <c r="G195" s="43">
        <f>VLOOKUP($D195,PORTE!$A$3:$Z$45,3,0)*$C195+VLOOKUP($E$2,PORTE!$A$3:$Z$45,3,0)*$E195</f>
        <v>26.664000000000001</v>
      </c>
      <c r="H195" s="43">
        <f>VLOOKUP($D195,PORTE!$A$3:$Z$45,4,0)*$C195+VLOOKUP($E$2,PORTE!$A$3:$Z$45,4,0)*$E195</f>
        <v>28.149290000000001</v>
      </c>
      <c r="I195" s="43">
        <f>VLOOKUP($D195,PORTE!$A$3:$Z$45,5,0)*$C195+VLOOKUP($E$2,PORTE!$A$3:$Z$45,5,0)*$E195</f>
        <v>30.148789999999998</v>
      </c>
      <c r="J195" s="43">
        <f>VLOOKUP($D195,PORTE!$A$3:$Z$45,6,0)*$C195+VLOOKUP($E$2,PORTE!$A$3:$Z$45,6,0)*$E195</f>
        <v>31.854109999999995</v>
      </c>
      <c r="K195" s="43">
        <f>VLOOKUP($D195,PORTE!$A$3:$Z$45,7,0)*$C195+VLOOKUP($E$2,PORTE!$A$3:$Z$45,7,0)*$E195</f>
        <v>33.676649999999995</v>
      </c>
      <c r="L195" s="43">
        <f>VLOOKUP($D195,PORTE!$A$3:$Z$45,8,0)*$C195+VLOOKUP($E$2,PORTE!$A$3:$Z$45,8,0)*$E195</f>
        <v>35.899649999999994</v>
      </c>
      <c r="M195" s="43">
        <f>VLOOKUP($D195,PORTE!$A$3:$Z$45,9,0)*$C195+VLOOKUP($E$2,PORTE!$A$3:$Z$45,9,0)*$E195</f>
        <v>39.434179999999998</v>
      </c>
      <c r="N195" s="43">
        <f>VLOOKUP($D195,PORTE!$A$3:$Z$45,10,0)*$C195+VLOOKUP($E$2,PORTE!$A$3:$Z$45,10,0)*$E195</f>
        <v>43.035519999999998</v>
      </c>
      <c r="O195" s="43">
        <f>VLOOKUP($D195,PORTE!$A$3:$Z$45,11,0)*$C195+VLOOKUP($E$2,PORTE!$A$3:$Z$45,11,0)*$E195</f>
        <v>43.768430000000002</v>
      </c>
      <c r="P195" s="43">
        <f>VLOOKUP($D195,PORTE!$A$3:$Z$45,12,0)*$C195+VLOOKUP($E$2,PORTE!$A$3:$Z$45,12,0)*$E195</f>
        <v>45.561489999999992</v>
      </c>
      <c r="Q195" s="43">
        <f>VLOOKUP($D195,PORTE!$A$3:$Z$45,13,0)*$C195+VLOOKUP($E$2,PORTE!$A$3:$Z$45,13,0)*$E195</f>
        <v>47.01849</v>
      </c>
      <c r="R195" s="43">
        <f>VLOOKUP($D195,PORTE!$A$3:$Z$45,14,0)*$C195+VLOOKUP($E$2,PORTE!$A$3:$Z$45,14,0)*$E195</f>
        <v>48.848230000000001</v>
      </c>
    </row>
    <row r="196" spans="1:18" s="1" customFormat="1" ht="13.5" customHeight="1" x14ac:dyDescent="0.25">
      <c r="A196" s="2" t="s">
        <v>437</v>
      </c>
      <c r="B196" s="3" t="s">
        <v>438</v>
      </c>
      <c r="C196" s="24">
        <v>0.04</v>
      </c>
      <c r="D196" s="4" t="s">
        <v>5</v>
      </c>
      <c r="E196" s="5" t="s">
        <v>178</v>
      </c>
      <c r="F196" s="43">
        <f>VLOOKUP($D196,PORTE!$A$3:$Z$45,2,0)*$C196+VLOOKUP($E$2,PORTE!$A$3:$Z$45,2,0)*$E196</f>
        <v>16.569500000000001</v>
      </c>
      <c r="G196" s="43">
        <f>VLOOKUP($D196,PORTE!$A$3:$Z$45,3,0)*$C196+VLOOKUP($E$2,PORTE!$A$3:$Z$45,3,0)*$E196</f>
        <v>17.376000000000001</v>
      </c>
      <c r="H196" s="43">
        <f>VLOOKUP($D196,PORTE!$A$3:$Z$45,4,0)*$C196+VLOOKUP($E$2,PORTE!$A$3:$Z$45,4,0)*$E196</f>
        <v>18.34271</v>
      </c>
      <c r="I196" s="43">
        <f>VLOOKUP($D196,PORTE!$A$3:$Z$45,5,0)*$C196+VLOOKUP($E$2,PORTE!$A$3:$Z$45,5,0)*$E196</f>
        <v>19.645610000000001</v>
      </c>
      <c r="J196" s="43">
        <f>VLOOKUP($D196,PORTE!$A$3:$Z$45,6,0)*$C196+VLOOKUP($E$2,PORTE!$A$3:$Z$45,6,0)*$E196</f>
        <v>20.762689999999999</v>
      </c>
      <c r="K196" s="43">
        <f>VLOOKUP($D196,PORTE!$A$3:$Z$45,7,0)*$C196+VLOOKUP($E$2,PORTE!$A$3:$Z$45,7,0)*$E196</f>
        <v>21.950550000000003</v>
      </c>
      <c r="L196" s="43">
        <f>VLOOKUP($D196,PORTE!$A$3:$Z$45,8,0)*$C196+VLOOKUP($E$2,PORTE!$A$3:$Z$45,8,0)*$E196</f>
        <v>23.399549999999998</v>
      </c>
      <c r="M196" s="43">
        <f>VLOOKUP($D196,PORTE!$A$3:$Z$45,9,0)*$C196+VLOOKUP($E$2,PORTE!$A$3:$Z$45,9,0)*$E196</f>
        <v>25.703419999999998</v>
      </c>
      <c r="N196" s="43">
        <f>VLOOKUP($D196,PORTE!$A$3:$Z$45,10,0)*$C196+VLOOKUP($E$2,PORTE!$A$3:$Z$45,10,0)*$E196</f>
        <v>28.050879999999999</v>
      </c>
      <c r="O196" s="43">
        <f>VLOOKUP($D196,PORTE!$A$3:$Z$45,11,0)*$C196+VLOOKUP($E$2,PORTE!$A$3:$Z$45,11,0)*$E196</f>
        <v>28.528370000000002</v>
      </c>
      <c r="P196" s="43">
        <f>VLOOKUP($D196,PORTE!$A$3:$Z$45,12,0)*$C196+VLOOKUP($E$2,PORTE!$A$3:$Z$45,12,0)*$E196</f>
        <v>29.71771</v>
      </c>
      <c r="Q196" s="43">
        <f>VLOOKUP($D196,PORTE!$A$3:$Z$45,13,0)*$C196+VLOOKUP($E$2,PORTE!$A$3:$Z$45,13,0)*$E196</f>
        <v>30.710310000000003</v>
      </c>
      <c r="R196" s="43">
        <f>VLOOKUP($D196,PORTE!$A$3:$Z$45,14,0)*$C196+VLOOKUP($E$2,PORTE!$A$3:$Z$45,14,0)*$E196</f>
        <v>31.905370000000005</v>
      </c>
    </row>
    <row r="197" spans="1:18" s="1" customFormat="1" ht="13.5" customHeight="1" x14ac:dyDescent="0.25">
      <c r="A197" s="2" t="s">
        <v>439</v>
      </c>
      <c r="B197" s="3" t="s">
        <v>440</v>
      </c>
      <c r="C197" s="24">
        <v>0.04</v>
      </c>
      <c r="D197" s="4" t="s">
        <v>5</v>
      </c>
      <c r="E197" s="5" t="s">
        <v>149</v>
      </c>
      <c r="F197" s="43">
        <f>VLOOKUP($D197,PORTE!$A$3:$Z$45,2,0)*$C197+VLOOKUP($E$2,PORTE!$A$3:$Z$45,2,0)*$E197</f>
        <v>21.02</v>
      </c>
      <c r="G197" s="43">
        <f>VLOOKUP($D197,PORTE!$A$3:$Z$45,3,0)*$C197+VLOOKUP($E$2,PORTE!$A$3:$Z$45,3,0)*$E197</f>
        <v>22.020000000000003</v>
      </c>
      <c r="H197" s="43">
        <f>VLOOKUP($D197,PORTE!$A$3:$Z$45,4,0)*$C197+VLOOKUP($E$2,PORTE!$A$3:$Z$45,4,0)*$E197</f>
        <v>23.246000000000002</v>
      </c>
      <c r="I197" s="43">
        <f>VLOOKUP($D197,PORTE!$A$3:$Z$45,5,0)*$C197+VLOOKUP($E$2,PORTE!$A$3:$Z$45,5,0)*$E197</f>
        <v>24.897200000000002</v>
      </c>
      <c r="J197" s="43">
        <f>VLOOKUP($D197,PORTE!$A$3:$Z$45,6,0)*$C197+VLOOKUP($E$2,PORTE!$A$3:$Z$45,6,0)*$E197</f>
        <v>26.308399999999999</v>
      </c>
      <c r="K197" s="43">
        <f>VLOOKUP($D197,PORTE!$A$3:$Z$45,7,0)*$C197+VLOOKUP($E$2,PORTE!$A$3:$Z$45,7,0)*$E197</f>
        <v>27.813600000000001</v>
      </c>
      <c r="L197" s="43">
        <f>VLOOKUP($D197,PORTE!$A$3:$Z$45,8,0)*$C197+VLOOKUP($E$2,PORTE!$A$3:$Z$45,8,0)*$E197</f>
        <v>29.649599999999996</v>
      </c>
      <c r="M197" s="43">
        <f>VLOOKUP($D197,PORTE!$A$3:$Z$45,9,0)*$C197+VLOOKUP($E$2,PORTE!$A$3:$Z$45,9,0)*$E197</f>
        <v>32.568799999999996</v>
      </c>
      <c r="N197" s="43">
        <f>VLOOKUP($D197,PORTE!$A$3:$Z$45,10,0)*$C197+VLOOKUP($E$2,PORTE!$A$3:$Z$45,10,0)*$E197</f>
        <v>35.543199999999999</v>
      </c>
      <c r="O197" s="43">
        <f>VLOOKUP($D197,PORTE!$A$3:$Z$45,11,0)*$C197+VLOOKUP($E$2,PORTE!$A$3:$Z$45,11,0)*$E197</f>
        <v>36.148400000000002</v>
      </c>
      <c r="P197" s="43">
        <f>VLOOKUP($D197,PORTE!$A$3:$Z$45,12,0)*$C197+VLOOKUP($E$2,PORTE!$A$3:$Z$45,12,0)*$E197</f>
        <v>37.639599999999994</v>
      </c>
      <c r="Q197" s="43">
        <f>VLOOKUP($D197,PORTE!$A$3:$Z$45,13,0)*$C197+VLOOKUP($E$2,PORTE!$A$3:$Z$45,13,0)*$E197</f>
        <v>38.864400000000003</v>
      </c>
      <c r="R197" s="43">
        <f>VLOOKUP($D197,PORTE!$A$3:$Z$45,14,0)*$C197+VLOOKUP($E$2,PORTE!$A$3:$Z$45,14,0)*$E197</f>
        <v>40.376800000000003</v>
      </c>
    </row>
    <row r="198" spans="1:18" s="1" customFormat="1" ht="13.5" customHeight="1" x14ac:dyDescent="0.25">
      <c r="A198" s="2" t="s">
        <v>441</v>
      </c>
      <c r="B198" s="3" t="s">
        <v>442</v>
      </c>
      <c r="C198" s="24">
        <v>0.04</v>
      </c>
      <c r="D198" s="4" t="s">
        <v>5</v>
      </c>
      <c r="E198" s="5" t="s">
        <v>149</v>
      </c>
      <c r="F198" s="43">
        <f>VLOOKUP($D198,PORTE!$A$3:$Z$45,2,0)*$C198+VLOOKUP($E$2,PORTE!$A$3:$Z$45,2,0)*$E198</f>
        <v>21.02</v>
      </c>
      <c r="G198" s="43">
        <f>VLOOKUP($D198,PORTE!$A$3:$Z$45,3,0)*$C198+VLOOKUP($E$2,PORTE!$A$3:$Z$45,3,0)*$E198</f>
        <v>22.020000000000003</v>
      </c>
      <c r="H198" s="43">
        <f>VLOOKUP($D198,PORTE!$A$3:$Z$45,4,0)*$C198+VLOOKUP($E$2,PORTE!$A$3:$Z$45,4,0)*$E198</f>
        <v>23.246000000000002</v>
      </c>
      <c r="I198" s="43">
        <f>VLOOKUP($D198,PORTE!$A$3:$Z$45,5,0)*$C198+VLOOKUP($E$2,PORTE!$A$3:$Z$45,5,0)*$E198</f>
        <v>24.897200000000002</v>
      </c>
      <c r="J198" s="43">
        <f>VLOOKUP($D198,PORTE!$A$3:$Z$45,6,0)*$C198+VLOOKUP($E$2,PORTE!$A$3:$Z$45,6,0)*$E198</f>
        <v>26.308399999999999</v>
      </c>
      <c r="K198" s="43">
        <f>VLOOKUP($D198,PORTE!$A$3:$Z$45,7,0)*$C198+VLOOKUP($E$2,PORTE!$A$3:$Z$45,7,0)*$E198</f>
        <v>27.813600000000001</v>
      </c>
      <c r="L198" s="43">
        <f>VLOOKUP($D198,PORTE!$A$3:$Z$45,8,0)*$C198+VLOOKUP($E$2,PORTE!$A$3:$Z$45,8,0)*$E198</f>
        <v>29.649599999999996</v>
      </c>
      <c r="M198" s="43">
        <f>VLOOKUP($D198,PORTE!$A$3:$Z$45,9,0)*$C198+VLOOKUP($E$2,PORTE!$A$3:$Z$45,9,0)*$E198</f>
        <v>32.568799999999996</v>
      </c>
      <c r="N198" s="43">
        <f>VLOOKUP($D198,PORTE!$A$3:$Z$45,10,0)*$C198+VLOOKUP($E$2,PORTE!$A$3:$Z$45,10,0)*$E198</f>
        <v>35.543199999999999</v>
      </c>
      <c r="O198" s="43">
        <f>VLOOKUP($D198,PORTE!$A$3:$Z$45,11,0)*$C198+VLOOKUP($E$2,PORTE!$A$3:$Z$45,11,0)*$E198</f>
        <v>36.148400000000002</v>
      </c>
      <c r="P198" s="43">
        <f>VLOOKUP($D198,PORTE!$A$3:$Z$45,12,0)*$C198+VLOOKUP($E$2,PORTE!$A$3:$Z$45,12,0)*$E198</f>
        <v>37.639599999999994</v>
      </c>
      <c r="Q198" s="43">
        <f>VLOOKUP($D198,PORTE!$A$3:$Z$45,13,0)*$C198+VLOOKUP($E$2,PORTE!$A$3:$Z$45,13,0)*$E198</f>
        <v>38.864400000000003</v>
      </c>
      <c r="R198" s="43">
        <f>VLOOKUP($D198,PORTE!$A$3:$Z$45,14,0)*$C198+VLOOKUP($E$2,PORTE!$A$3:$Z$45,14,0)*$E198</f>
        <v>40.376800000000003</v>
      </c>
    </row>
    <row r="199" spans="1:18" s="1" customFormat="1" ht="13.5" customHeight="1" x14ac:dyDescent="0.25">
      <c r="A199" s="2" t="s">
        <v>443</v>
      </c>
      <c r="B199" s="3" t="s">
        <v>444</v>
      </c>
      <c r="C199" s="24">
        <v>0.04</v>
      </c>
      <c r="D199" s="4" t="s">
        <v>5</v>
      </c>
      <c r="E199" s="5" t="s">
        <v>149</v>
      </c>
      <c r="F199" s="43">
        <f>VLOOKUP($D199,PORTE!$A$3:$Z$45,2,0)*$C199+VLOOKUP($E$2,PORTE!$A$3:$Z$45,2,0)*$E199</f>
        <v>21.02</v>
      </c>
      <c r="G199" s="43">
        <f>VLOOKUP($D199,PORTE!$A$3:$Z$45,3,0)*$C199+VLOOKUP($E$2,PORTE!$A$3:$Z$45,3,0)*$E199</f>
        <v>22.020000000000003</v>
      </c>
      <c r="H199" s="43">
        <f>VLOOKUP($D199,PORTE!$A$3:$Z$45,4,0)*$C199+VLOOKUP($E$2,PORTE!$A$3:$Z$45,4,0)*$E199</f>
        <v>23.246000000000002</v>
      </c>
      <c r="I199" s="43">
        <f>VLOOKUP($D199,PORTE!$A$3:$Z$45,5,0)*$C199+VLOOKUP($E$2,PORTE!$A$3:$Z$45,5,0)*$E199</f>
        <v>24.897200000000002</v>
      </c>
      <c r="J199" s="43">
        <f>VLOOKUP($D199,PORTE!$A$3:$Z$45,6,0)*$C199+VLOOKUP($E$2,PORTE!$A$3:$Z$45,6,0)*$E199</f>
        <v>26.308399999999999</v>
      </c>
      <c r="K199" s="43">
        <f>VLOOKUP($D199,PORTE!$A$3:$Z$45,7,0)*$C199+VLOOKUP($E$2,PORTE!$A$3:$Z$45,7,0)*$E199</f>
        <v>27.813600000000001</v>
      </c>
      <c r="L199" s="43">
        <f>VLOOKUP($D199,PORTE!$A$3:$Z$45,8,0)*$C199+VLOOKUP($E$2,PORTE!$A$3:$Z$45,8,0)*$E199</f>
        <v>29.649599999999996</v>
      </c>
      <c r="M199" s="43">
        <f>VLOOKUP($D199,PORTE!$A$3:$Z$45,9,0)*$C199+VLOOKUP($E$2,PORTE!$A$3:$Z$45,9,0)*$E199</f>
        <v>32.568799999999996</v>
      </c>
      <c r="N199" s="43">
        <f>VLOOKUP($D199,PORTE!$A$3:$Z$45,10,0)*$C199+VLOOKUP($E$2,PORTE!$A$3:$Z$45,10,0)*$E199</f>
        <v>35.543199999999999</v>
      </c>
      <c r="O199" s="43">
        <f>VLOOKUP($D199,PORTE!$A$3:$Z$45,11,0)*$C199+VLOOKUP($E$2,PORTE!$A$3:$Z$45,11,0)*$E199</f>
        <v>36.148400000000002</v>
      </c>
      <c r="P199" s="43">
        <f>VLOOKUP($D199,PORTE!$A$3:$Z$45,12,0)*$C199+VLOOKUP($E$2,PORTE!$A$3:$Z$45,12,0)*$E199</f>
        <v>37.639599999999994</v>
      </c>
      <c r="Q199" s="43">
        <f>VLOOKUP($D199,PORTE!$A$3:$Z$45,13,0)*$C199+VLOOKUP($E$2,PORTE!$A$3:$Z$45,13,0)*$E199</f>
        <v>38.864400000000003</v>
      </c>
      <c r="R199" s="43">
        <f>VLOOKUP($D199,PORTE!$A$3:$Z$45,14,0)*$C199+VLOOKUP($E$2,PORTE!$A$3:$Z$45,14,0)*$E199</f>
        <v>40.376800000000003</v>
      </c>
    </row>
    <row r="200" spans="1:18" s="1" customFormat="1" ht="13.5" customHeight="1" x14ac:dyDescent="0.25">
      <c r="A200" s="2" t="s">
        <v>445</v>
      </c>
      <c r="B200" s="3" t="s">
        <v>446</v>
      </c>
      <c r="C200" s="24">
        <v>0.04</v>
      </c>
      <c r="D200" s="4" t="s">
        <v>5</v>
      </c>
      <c r="E200" s="5" t="s">
        <v>152</v>
      </c>
      <c r="F200" s="43">
        <f>VLOOKUP($D200,PORTE!$A$3:$Z$45,2,0)*$C200+VLOOKUP($E$2,PORTE!$A$3:$Z$45,2,0)*$E200</f>
        <v>28.885999999999999</v>
      </c>
      <c r="G200" s="43">
        <f>VLOOKUP($D200,PORTE!$A$3:$Z$45,3,0)*$C200+VLOOKUP($E$2,PORTE!$A$3:$Z$45,3,0)*$E200</f>
        <v>30.228000000000002</v>
      </c>
      <c r="H200" s="43">
        <f>VLOOKUP($D200,PORTE!$A$3:$Z$45,4,0)*$C200+VLOOKUP($E$2,PORTE!$A$3:$Z$45,4,0)*$E200</f>
        <v>31.912280000000003</v>
      </c>
      <c r="I200" s="43">
        <f>VLOOKUP($D200,PORTE!$A$3:$Z$45,5,0)*$C200+VLOOKUP($E$2,PORTE!$A$3:$Z$45,5,0)*$E200</f>
        <v>34.179080000000006</v>
      </c>
      <c r="J200" s="43">
        <f>VLOOKUP($D200,PORTE!$A$3:$Z$45,6,0)*$C200+VLOOKUP($E$2,PORTE!$A$3:$Z$45,6,0)*$E200</f>
        <v>36.110120000000002</v>
      </c>
      <c r="K200" s="43">
        <f>VLOOKUP($D200,PORTE!$A$3:$Z$45,7,0)*$C200+VLOOKUP($E$2,PORTE!$A$3:$Z$45,7,0)*$E200</f>
        <v>38.176200000000001</v>
      </c>
      <c r="L200" s="43">
        <f>VLOOKUP($D200,PORTE!$A$3:$Z$45,8,0)*$C200+VLOOKUP($E$2,PORTE!$A$3:$Z$45,8,0)*$E200</f>
        <v>40.696199999999997</v>
      </c>
      <c r="M200" s="43">
        <f>VLOOKUP($D200,PORTE!$A$3:$Z$45,9,0)*$C200+VLOOKUP($E$2,PORTE!$A$3:$Z$45,9,0)*$E200</f>
        <v>44.702959999999997</v>
      </c>
      <c r="N200" s="43">
        <f>VLOOKUP($D200,PORTE!$A$3:$Z$45,10,0)*$C200+VLOOKUP($E$2,PORTE!$A$3:$Z$45,10,0)*$E200</f>
        <v>48.785440000000001</v>
      </c>
      <c r="O200" s="43">
        <f>VLOOKUP($D200,PORTE!$A$3:$Z$45,11,0)*$C200+VLOOKUP($E$2,PORTE!$A$3:$Z$45,11,0)*$E200</f>
        <v>49.616360000000007</v>
      </c>
      <c r="P200" s="43">
        <f>VLOOKUP($D200,PORTE!$A$3:$Z$45,12,0)*$C200+VLOOKUP($E$2,PORTE!$A$3:$Z$45,12,0)*$E200</f>
        <v>51.641079999999995</v>
      </c>
      <c r="Q200" s="43">
        <f>VLOOKUP($D200,PORTE!$A$3:$Z$45,13,0)*$C200+VLOOKUP($E$2,PORTE!$A$3:$Z$45,13,0)*$E200</f>
        <v>53.27628</v>
      </c>
      <c r="R200" s="43">
        <f>VLOOKUP($D200,PORTE!$A$3:$Z$45,14,0)*$C200+VLOOKUP($E$2,PORTE!$A$3:$Z$45,14,0)*$E200</f>
        <v>55.349560000000004</v>
      </c>
    </row>
    <row r="201" spans="1:18" s="1" customFormat="1" ht="13.5" customHeight="1" x14ac:dyDescent="0.25">
      <c r="A201" s="2" t="s">
        <v>447</v>
      </c>
      <c r="B201" s="3" t="s">
        <v>448</v>
      </c>
      <c r="C201" s="24">
        <v>0.04</v>
      </c>
      <c r="D201" s="4" t="s">
        <v>5</v>
      </c>
      <c r="E201" s="5" t="s">
        <v>152</v>
      </c>
      <c r="F201" s="43">
        <f>VLOOKUP($D201,PORTE!$A$3:$Z$45,2,0)*$C201+VLOOKUP($E$2,PORTE!$A$3:$Z$45,2,0)*$E201</f>
        <v>28.885999999999999</v>
      </c>
      <c r="G201" s="43">
        <f>VLOOKUP($D201,PORTE!$A$3:$Z$45,3,0)*$C201+VLOOKUP($E$2,PORTE!$A$3:$Z$45,3,0)*$E201</f>
        <v>30.228000000000002</v>
      </c>
      <c r="H201" s="43">
        <f>VLOOKUP($D201,PORTE!$A$3:$Z$45,4,0)*$C201+VLOOKUP($E$2,PORTE!$A$3:$Z$45,4,0)*$E201</f>
        <v>31.912280000000003</v>
      </c>
      <c r="I201" s="43">
        <f>VLOOKUP($D201,PORTE!$A$3:$Z$45,5,0)*$C201+VLOOKUP($E$2,PORTE!$A$3:$Z$45,5,0)*$E201</f>
        <v>34.179080000000006</v>
      </c>
      <c r="J201" s="43">
        <f>VLOOKUP($D201,PORTE!$A$3:$Z$45,6,0)*$C201+VLOOKUP($E$2,PORTE!$A$3:$Z$45,6,0)*$E201</f>
        <v>36.110120000000002</v>
      </c>
      <c r="K201" s="43">
        <f>VLOOKUP($D201,PORTE!$A$3:$Z$45,7,0)*$C201+VLOOKUP($E$2,PORTE!$A$3:$Z$45,7,0)*$E201</f>
        <v>38.176200000000001</v>
      </c>
      <c r="L201" s="43">
        <f>VLOOKUP($D201,PORTE!$A$3:$Z$45,8,0)*$C201+VLOOKUP($E$2,PORTE!$A$3:$Z$45,8,0)*$E201</f>
        <v>40.696199999999997</v>
      </c>
      <c r="M201" s="43">
        <f>VLOOKUP($D201,PORTE!$A$3:$Z$45,9,0)*$C201+VLOOKUP($E$2,PORTE!$A$3:$Z$45,9,0)*$E201</f>
        <v>44.702959999999997</v>
      </c>
      <c r="N201" s="43">
        <f>VLOOKUP($D201,PORTE!$A$3:$Z$45,10,0)*$C201+VLOOKUP($E$2,PORTE!$A$3:$Z$45,10,0)*$E201</f>
        <v>48.785440000000001</v>
      </c>
      <c r="O201" s="43">
        <f>VLOOKUP($D201,PORTE!$A$3:$Z$45,11,0)*$C201+VLOOKUP($E$2,PORTE!$A$3:$Z$45,11,0)*$E201</f>
        <v>49.616360000000007</v>
      </c>
      <c r="P201" s="43">
        <f>VLOOKUP($D201,PORTE!$A$3:$Z$45,12,0)*$C201+VLOOKUP($E$2,PORTE!$A$3:$Z$45,12,0)*$E201</f>
        <v>51.641079999999995</v>
      </c>
      <c r="Q201" s="43">
        <f>VLOOKUP($D201,PORTE!$A$3:$Z$45,13,0)*$C201+VLOOKUP($E$2,PORTE!$A$3:$Z$45,13,0)*$E201</f>
        <v>53.27628</v>
      </c>
      <c r="R201" s="43">
        <f>VLOOKUP($D201,PORTE!$A$3:$Z$45,14,0)*$C201+VLOOKUP($E$2,PORTE!$A$3:$Z$45,14,0)*$E201</f>
        <v>55.349560000000004</v>
      </c>
    </row>
    <row r="202" spans="1:18" s="1" customFormat="1" ht="13.5" customHeight="1" x14ac:dyDescent="0.25">
      <c r="A202" s="2" t="s">
        <v>449</v>
      </c>
      <c r="B202" s="3" t="s">
        <v>450</v>
      </c>
      <c r="C202" s="24">
        <v>0.04</v>
      </c>
      <c r="D202" s="4" t="s">
        <v>5</v>
      </c>
      <c r="E202" s="5" t="s">
        <v>149</v>
      </c>
      <c r="F202" s="43">
        <f>VLOOKUP($D202,PORTE!$A$3:$Z$45,2,0)*$C202+VLOOKUP($E$2,PORTE!$A$3:$Z$45,2,0)*$E202</f>
        <v>21.02</v>
      </c>
      <c r="G202" s="43">
        <f>VLOOKUP($D202,PORTE!$A$3:$Z$45,3,0)*$C202+VLOOKUP($E$2,PORTE!$A$3:$Z$45,3,0)*$E202</f>
        <v>22.020000000000003</v>
      </c>
      <c r="H202" s="43">
        <f>VLOOKUP($D202,PORTE!$A$3:$Z$45,4,0)*$C202+VLOOKUP($E$2,PORTE!$A$3:$Z$45,4,0)*$E202</f>
        <v>23.246000000000002</v>
      </c>
      <c r="I202" s="43">
        <f>VLOOKUP($D202,PORTE!$A$3:$Z$45,5,0)*$C202+VLOOKUP($E$2,PORTE!$A$3:$Z$45,5,0)*$E202</f>
        <v>24.897200000000002</v>
      </c>
      <c r="J202" s="43">
        <f>VLOOKUP($D202,PORTE!$A$3:$Z$45,6,0)*$C202+VLOOKUP($E$2,PORTE!$A$3:$Z$45,6,0)*$E202</f>
        <v>26.308399999999999</v>
      </c>
      <c r="K202" s="43">
        <f>VLOOKUP($D202,PORTE!$A$3:$Z$45,7,0)*$C202+VLOOKUP($E$2,PORTE!$A$3:$Z$45,7,0)*$E202</f>
        <v>27.813600000000001</v>
      </c>
      <c r="L202" s="43">
        <f>VLOOKUP($D202,PORTE!$A$3:$Z$45,8,0)*$C202+VLOOKUP($E$2,PORTE!$A$3:$Z$45,8,0)*$E202</f>
        <v>29.649599999999996</v>
      </c>
      <c r="M202" s="43">
        <f>VLOOKUP($D202,PORTE!$A$3:$Z$45,9,0)*$C202+VLOOKUP($E$2,PORTE!$A$3:$Z$45,9,0)*$E202</f>
        <v>32.568799999999996</v>
      </c>
      <c r="N202" s="43">
        <f>VLOOKUP($D202,PORTE!$A$3:$Z$45,10,0)*$C202+VLOOKUP($E$2,PORTE!$A$3:$Z$45,10,0)*$E202</f>
        <v>35.543199999999999</v>
      </c>
      <c r="O202" s="43">
        <f>VLOOKUP($D202,PORTE!$A$3:$Z$45,11,0)*$C202+VLOOKUP($E$2,PORTE!$A$3:$Z$45,11,0)*$E202</f>
        <v>36.148400000000002</v>
      </c>
      <c r="P202" s="43">
        <f>VLOOKUP($D202,PORTE!$A$3:$Z$45,12,0)*$C202+VLOOKUP($E$2,PORTE!$A$3:$Z$45,12,0)*$E202</f>
        <v>37.639599999999994</v>
      </c>
      <c r="Q202" s="43">
        <f>VLOOKUP($D202,PORTE!$A$3:$Z$45,13,0)*$C202+VLOOKUP($E$2,PORTE!$A$3:$Z$45,13,0)*$E202</f>
        <v>38.864400000000003</v>
      </c>
      <c r="R202" s="43">
        <f>VLOOKUP($D202,PORTE!$A$3:$Z$45,14,0)*$C202+VLOOKUP($E$2,PORTE!$A$3:$Z$45,14,0)*$E202</f>
        <v>40.376800000000003</v>
      </c>
    </row>
    <row r="203" spans="1:18" s="1" customFormat="1" ht="13.5" customHeight="1" x14ac:dyDescent="0.25">
      <c r="A203" s="2" t="s">
        <v>451</v>
      </c>
      <c r="B203" s="3" t="s">
        <v>452</v>
      </c>
      <c r="C203" s="24">
        <v>0.04</v>
      </c>
      <c r="D203" s="4" t="s">
        <v>5</v>
      </c>
      <c r="E203" s="5" t="s">
        <v>453</v>
      </c>
      <c r="F203" s="43">
        <f>VLOOKUP($D203,PORTE!$A$3:$Z$45,2,0)*$C203+VLOOKUP($E$2,PORTE!$A$3:$Z$45,2,0)*$E203</f>
        <v>36.314999999999998</v>
      </c>
      <c r="G203" s="43">
        <f>VLOOKUP($D203,PORTE!$A$3:$Z$45,3,0)*$C203+VLOOKUP($E$2,PORTE!$A$3:$Z$45,3,0)*$E203</f>
        <v>37.980000000000004</v>
      </c>
      <c r="H203" s="43">
        <f>VLOOKUP($D203,PORTE!$A$3:$Z$45,4,0)*$C203+VLOOKUP($E$2,PORTE!$A$3:$Z$45,4,0)*$E203</f>
        <v>40.097099999999998</v>
      </c>
      <c r="I203" s="43">
        <f>VLOOKUP($D203,PORTE!$A$3:$Z$45,5,0)*$C203+VLOOKUP($E$2,PORTE!$A$3:$Z$45,5,0)*$E203</f>
        <v>42.945300000000003</v>
      </c>
      <c r="J203" s="43">
        <f>VLOOKUP($D203,PORTE!$A$3:$Z$45,6,0)*$C203+VLOOKUP($E$2,PORTE!$A$3:$Z$45,6,0)*$E203</f>
        <v>45.3673</v>
      </c>
      <c r="K203" s="43">
        <f>VLOOKUP($D203,PORTE!$A$3:$Z$45,7,0)*$C203+VLOOKUP($E$2,PORTE!$A$3:$Z$45,7,0)*$E203</f>
        <v>47.963099999999997</v>
      </c>
      <c r="L203" s="43">
        <f>VLOOKUP($D203,PORTE!$A$3:$Z$45,8,0)*$C203+VLOOKUP($E$2,PORTE!$A$3:$Z$45,8,0)*$E203</f>
        <v>51.129099999999994</v>
      </c>
      <c r="M203" s="43">
        <f>VLOOKUP($D203,PORTE!$A$3:$Z$45,9,0)*$C203+VLOOKUP($E$2,PORTE!$A$3:$Z$45,9,0)*$E203</f>
        <v>56.162999999999997</v>
      </c>
      <c r="N203" s="43">
        <f>VLOOKUP($D203,PORTE!$A$3:$Z$45,10,0)*$C203+VLOOKUP($E$2,PORTE!$A$3:$Z$45,10,0)*$E203</f>
        <v>61.291999999999994</v>
      </c>
      <c r="O203" s="43">
        <f>VLOOKUP($D203,PORTE!$A$3:$Z$45,11,0)*$C203+VLOOKUP($E$2,PORTE!$A$3:$Z$45,11,0)*$E203</f>
        <v>62.336100000000002</v>
      </c>
      <c r="P203" s="43">
        <f>VLOOKUP($D203,PORTE!$A$3:$Z$45,12,0)*$C203+VLOOKUP($E$2,PORTE!$A$3:$Z$45,12,0)*$E203</f>
        <v>64.864699999999999</v>
      </c>
      <c r="Q203" s="43">
        <f>VLOOKUP($D203,PORTE!$A$3:$Z$45,13,0)*$C203+VLOOKUP($E$2,PORTE!$A$3:$Z$45,13,0)*$E203</f>
        <v>66.887500000000003</v>
      </c>
      <c r="R203" s="43">
        <f>VLOOKUP($D203,PORTE!$A$3:$Z$45,14,0)*$C203+VLOOKUP($E$2,PORTE!$A$3:$Z$45,14,0)*$E203</f>
        <v>69.490499999999997</v>
      </c>
    </row>
    <row r="204" spans="1:18" s="1" customFormat="1" ht="13.5" customHeight="1" x14ac:dyDescent="0.25">
      <c r="A204" s="2" t="s">
        <v>454</v>
      </c>
      <c r="B204" s="3" t="s">
        <v>455</v>
      </c>
      <c r="C204" s="24">
        <v>0.04</v>
      </c>
      <c r="D204" s="4" t="s">
        <v>5</v>
      </c>
      <c r="E204" s="5" t="s">
        <v>149</v>
      </c>
      <c r="F204" s="43">
        <f>VLOOKUP($D204,PORTE!$A$3:$Z$45,2,0)*$C204+VLOOKUP($E$2,PORTE!$A$3:$Z$45,2,0)*$E204</f>
        <v>21.02</v>
      </c>
      <c r="G204" s="43">
        <f>VLOOKUP($D204,PORTE!$A$3:$Z$45,3,0)*$C204+VLOOKUP($E$2,PORTE!$A$3:$Z$45,3,0)*$E204</f>
        <v>22.020000000000003</v>
      </c>
      <c r="H204" s="43">
        <f>VLOOKUP($D204,PORTE!$A$3:$Z$45,4,0)*$C204+VLOOKUP($E$2,PORTE!$A$3:$Z$45,4,0)*$E204</f>
        <v>23.246000000000002</v>
      </c>
      <c r="I204" s="43">
        <f>VLOOKUP($D204,PORTE!$A$3:$Z$45,5,0)*$C204+VLOOKUP($E$2,PORTE!$A$3:$Z$45,5,0)*$E204</f>
        <v>24.897200000000002</v>
      </c>
      <c r="J204" s="43">
        <f>VLOOKUP($D204,PORTE!$A$3:$Z$45,6,0)*$C204+VLOOKUP($E$2,PORTE!$A$3:$Z$45,6,0)*$E204</f>
        <v>26.308399999999999</v>
      </c>
      <c r="K204" s="43">
        <f>VLOOKUP($D204,PORTE!$A$3:$Z$45,7,0)*$C204+VLOOKUP($E$2,PORTE!$A$3:$Z$45,7,0)*$E204</f>
        <v>27.813600000000001</v>
      </c>
      <c r="L204" s="43">
        <f>VLOOKUP($D204,PORTE!$A$3:$Z$45,8,0)*$C204+VLOOKUP($E$2,PORTE!$A$3:$Z$45,8,0)*$E204</f>
        <v>29.649599999999996</v>
      </c>
      <c r="M204" s="43">
        <f>VLOOKUP($D204,PORTE!$A$3:$Z$45,9,0)*$C204+VLOOKUP($E$2,PORTE!$A$3:$Z$45,9,0)*$E204</f>
        <v>32.568799999999996</v>
      </c>
      <c r="N204" s="43">
        <f>VLOOKUP($D204,PORTE!$A$3:$Z$45,10,0)*$C204+VLOOKUP($E$2,PORTE!$A$3:$Z$45,10,0)*$E204</f>
        <v>35.543199999999999</v>
      </c>
      <c r="O204" s="43">
        <f>VLOOKUP($D204,PORTE!$A$3:$Z$45,11,0)*$C204+VLOOKUP($E$2,PORTE!$A$3:$Z$45,11,0)*$E204</f>
        <v>36.148400000000002</v>
      </c>
      <c r="P204" s="43">
        <f>VLOOKUP($D204,PORTE!$A$3:$Z$45,12,0)*$C204+VLOOKUP($E$2,PORTE!$A$3:$Z$45,12,0)*$E204</f>
        <v>37.639599999999994</v>
      </c>
      <c r="Q204" s="43">
        <f>VLOOKUP($D204,PORTE!$A$3:$Z$45,13,0)*$C204+VLOOKUP($E$2,PORTE!$A$3:$Z$45,13,0)*$E204</f>
        <v>38.864400000000003</v>
      </c>
      <c r="R204" s="43">
        <f>VLOOKUP($D204,PORTE!$A$3:$Z$45,14,0)*$C204+VLOOKUP($E$2,PORTE!$A$3:$Z$45,14,0)*$E204</f>
        <v>40.376800000000003</v>
      </c>
    </row>
    <row r="205" spans="1:18" s="1" customFormat="1" ht="13.5" customHeight="1" x14ac:dyDescent="0.25">
      <c r="A205" s="2" t="s">
        <v>456</v>
      </c>
      <c r="B205" s="3" t="s">
        <v>457</v>
      </c>
      <c r="C205" s="24">
        <v>0.04</v>
      </c>
      <c r="D205" s="4" t="s">
        <v>5</v>
      </c>
      <c r="E205" s="5" t="s">
        <v>149</v>
      </c>
      <c r="F205" s="43">
        <f>VLOOKUP($D205,PORTE!$A$3:$Z$45,2,0)*$C205+VLOOKUP($E$2,PORTE!$A$3:$Z$45,2,0)*$E205</f>
        <v>21.02</v>
      </c>
      <c r="G205" s="43">
        <f>VLOOKUP($D205,PORTE!$A$3:$Z$45,3,0)*$C205+VLOOKUP($E$2,PORTE!$A$3:$Z$45,3,0)*$E205</f>
        <v>22.020000000000003</v>
      </c>
      <c r="H205" s="43">
        <f>VLOOKUP($D205,PORTE!$A$3:$Z$45,4,0)*$C205+VLOOKUP($E$2,PORTE!$A$3:$Z$45,4,0)*$E205</f>
        <v>23.246000000000002</v>
      </c>
      <c r="I205" s="43">
        <f>VLOOKUP($D205,PORTE!$A$3:$Z$45,5,0)*$C205+VLOOKUP($E$2,PORTE!$A$3:$Z$45,5,0)*$E205</f>
        <v>24.897200000000002</v>
      </c>
      <c r="J205" s="43">
        <f>VLOOKUP($D205,PORTE!$A$3:$Z$45,6,0)*$C205+VLOOKUP($E$2,PORTE!$A$3:$Z$45,6,0)*$E205</f>
        <v>26.308399999999999</v>
      </c>
      <c r="K205" s="43">
        <f>VLOOKUP($D205,PORTE!$A$3:$Z$45,7,0)*$C205+VLOOKUP($E$2,PORTE!$A$3:$Z$45,7,0)*$E205</f>
        <v>27.813600000000001</v>
      </c>
      <c r="L205" s="43">
        <f>VLOOKUP($D205,PORTE!$A$3:$Z$45,8,0)*$C205+VLOOKUP($E$2,PORTE!$A$3:$Z$45,8,0)*$E205</f>
        <v>29.649599999999996</v>
      </c>
      <c r="M205" s="43">
        <f>VLOOKUP($D205,PORTE!$A$3:$Z$45,9,0)*$C205+VLOOKUP($E$2,PORTE!$A$3:$Z$45,9,0)*$E205</f>
        <v>32.568799999999996</v>
      </c>
      <c r="N205" s="43">
        <f>VLOOKUP($D205,PORTE!$A$3:$Z$45,10,0)*$C205+VLOOKUP($E$2,PORTE!$A$3:$Z$45,10,0)*$E205</f>
        <v>35.543199999999999</v>
      </c>
      <c r="O205" s="43">
        <f>VLOOKUP($D205,PORTE!$A$3:$Z$45,11,0)*$C205+VLOOKUP($E$2,PORTE!$A$3:$Z$45,11,0)*$E205</f>
        <v>36.148400000000002</v>
      </c>
      <c r="P205" s="43">
        <f>VLOOKUP($D205,PORTE!$A$3:$Z$45,12,0)*$C205+VLOOKUP($E$2,PORTE!$A$3:$Z$45,12,0)*$E205</f>
        <v>37.639599999999994</v>
      </c>
      <c r="Q205" s="43">
        <f>VLOOKUP($D205,PORTE!$A$3:$Z$45,13,0)*$C205+VLOOKUP($E$2,PORTE!$A$3:$Z$45,13,0)*$E205</f>
        <v>38.864400000000003</v>
      </c>
      <c r="R205" s="43">
        <f>VLOOKUP($D205,PORTE!$A$3:$Z$45,14,0)*$C205+VLOOKUP($E$2,PORTE!$A$3:$Z$45,14,0)*$E205</f>
        <v>40.376800000000003</v>
      </c>
    </row>
    <row r="206" spans="1:18" s="1" customFormat="1" ht="13.5" customHeight="1" x14ac:dyDescent="0.25">
      <c r="A206" s="2" t="s">
        <v>458</v>
      </c>
      <c r="B206" s="3" t="s">
        <v>459</v>
      </c>
      <c r="C206" s="24">
        <v>0.04</v>
      </c>
      <c r="D206" s="4" t="s">
        <v>5</v>
      </c>
      <c r="E206" s="5" t="s">
        <v>149</v>
      </c>
      <c r="F206" s="43">
        <f>VLOOKUP($D206,PORTE!$A$3:$Z$45,2,0)*$C206+VLOOKUP($E$2,PORTE!$A$3:$Z$45,2,0)*$E206</f>
        <v>21.02</v>
      </c>
      <c r="G206" s="43">
        <f>VLOOKUP($D206,PORTE!$A$3:$Z$45,3,0)*$C206+VLOOKUP($E$2,PORTE!$A$3:$Z$45,3,0)*$E206</f>
        <v>22.020000000000003</v>
      </c>
      <c r="H206" s="43">
        <f>VLOOKUP($D206,PORTE!$A$3:$Z$45,4,0)*$C206+VLOOKUP($E$2,PORTE!$A$3:$Z$45,4,0)*$E206</f>
        <v>23.246000000000002</v>
      </c>
      <c r="I206" s="43">
        <f>VLOOKUP($D206,PORTE!$A$3:$Z$45,5,0)*$C206+VLOOKUP($E$2,PORTE!$A$3:$Z$45,5,0)*$E206</f>
        <v>24.897200000000002</v>
      </c>
      <c r="J206" s="43">
        <f>VLOOKUP($D206,PORTE!$A$3:$Z$45,6,0)*$C206+VLOOKUP($E$2,PORTE!$A$3:$Z$45,6,0)*$E206</f>
        <v>26.308399999999999</v>
      </c>
      <c r="K206" s="43">
        <f>VLOOKUP($D206,PORTE!$A$3:$Z$45,7,0)*$C206+VLOOKUP($E$2,PORTE!$A$3:$Z$45,7,0)*$E206</f>
        <v>27.813600000000001</v>
      </c>
      <c r="L206" s="43">
        <f>VLOOKUP($D206,PORTE!$A$3:$Z$45,8,0)*$C206+VLOOKUP($E$2,PORTE!$A$3:$Z$45,8,0)*$E206</f>
        <v>29.649599999999996</v>
      </c>
      <c r="M206" s="43">
        <f>VLOOKUP($D206,PORTE!$A$3:$Z$45,9,0)*$C206+VLOOKUP($E$2,PORTE!$A$3:$Z$45,9,0)*$E206</f>
        <v>32.568799999999996</v>
      </c>
      <c r="N206" s="43">
        <f>VLOOKUP($D206,PORTE!$A$3:$Z$45,10,0)*$C206+VLOOKUP($E$2,PORTE!$A$3:$Z$45,10,0)*$E206</f>
        <v>35.543199999999999</v>
      </c>
      <c r="O206" s="43">
        <f>VLOOKUP($D206,PORTE!$A$3:$Z$45,11,0)*$C206+VLOOKUP($E$2,PORTE!$A$3:$Z$45,11,0)*$E206</f>
        <v>36.148400000000002</v>
      </c>
      <c r="P206" s="43">
        <f>VLOOKUP($D206,PORTE!$A$3:$Z$45,12,0)*$C206+VLOOKUP($E$2,PORTE!$A$3:$Z$45,12,0)*$E206</f>
        <v>37.639599999999994</v>
      </c>
      <c r="Q206" s="43">
        <f>VLOOKUP($D206,PORTE!$A$3:$Z$45,13,0)*$C206+VLOOKUP($E$2,PORTE!$A$3:$Z$45,13,0)*$E206</f>
        <v>38.864400000000003</v>
      </c>
      <c r="R206" s="43">
        <f>VLOOKUP($D206,PORTE!$A$3:$Z$45,14,0)*$C206+VLOOKUP($E$2,PORTE!$A$3:$Z$45,14,0)*$E206</f>
        <v>40.376800000000003</v>
      </c>
    </row>
    <row r="207" spans="1:18" s="1" customFormat="1" ht="13.5" customHeight="1" x14ac:dyDescent="0.25">
      <c r="A207" s="2" t="s">
        <v>460</v>
      </c>
      <c r="B207" s="3" t="s">
        <v>461</v>
      </c>
      <c r="C207" s="24">
        <v>0.04</v>
      </c>
      <c r="D207" s="4" t="s">
        <v>5</v>
      </c>
      <c r="E207" s="5" t="s">
        <v>453</v>
      </c>
      <c r="F207" s="43">
        <f>VLOOKUP($D207,PORTE!$A$3:$Z$45,2,0)*$C207+VLOOKUP($E$2,PORTE!$A$3:$Z$45,2,0)*$E207</f>
        <v>36.314999999999998</v>
      </c>
      <c r="G207" s="43">
        <f>VLOOKUP($D207,PORTE!$A$3:$Z$45,3,0)*$C207+VLOOKUP($E$2,PORTE!$A$3:$Z$45,3,0)*$E207</f>
        <v>37.980000000000004</v>
      </c>
      <c r="H207" s="43">
        <f>VLOOKUP($D207,PORTE!$A$3:$Z$45,4,0)*$C207+VLOOKUP($E$2,PORTE!$A$3:$Z$45,4,0)*$E207</f>
        <v>40.097099999999998</v>
      </c>
      <c r="I207" s="43">
        <f>VLOOKUP($D207,PORTE!$A$3:$Z$45,5,0)*$C207+VLOOKUP($E$2,PORTE!$A$3:$Z$45,5,0)*$E207</f>
        <v>42.945300000000003</v>
      </c>
      <c r="J207" s="43">
        <f>VLOOKUP($D207,PORTE!$A$3:$Z$45,6,0)*$C207+VLOOKUP($E$2,PORTE!$A$3:$Z$45,6,0)*$E207</f>
        <v>45.3673</v>
      </c>
      <c r="K207" s="43">
        <f>VLOOKUP($D207,PORTE!$A$3:$Z$45,7,0)*$C207+VLOOKUP($E$2,PORTE!$A$3:$Z$45,7,0)*$E207</f>
        <v>47.963099999999997</v>
      </c>
      <c r="L207" s="43">
        <f>VLOOKUP($D207,PORTE!$A$3:$Z$45,8,0)*$C207+VLOOKUP($E$2,PORTE!$A$3:$Z$45,8,0)*$E207</f>
        <v>51.129099999999994</v>
      </c>
      <c r="M207" s="43">
        <f>VLOOKUP($D207,PORTE!$A$3:$Z$45,9,0)*$C207+VLOOKUP($E$2,PORTE!$A$3:$Z$45,9,0)*$E207</f>
        <v>56.162999999999997</v>
      </c>
      <c r="N207" s="43">
        <f>VLOOKUP($D207,PORTE!$A$3:$Z$45,10,0)*$C207+VLOOKUP($E$2,PORTE!$A$3:$Z$45,10,0)*$E207</f>
        <v>61.291999999999994</v>
      </c>
      <c r="O207" s="43">
        <f>VLOOKUP($D207,PORTE!$A$3:$Z$45,11,0)*$C207+VLOOKUP($E$2,PORTE!$A$3:$Z$45,11,0)*$E207</f>
        <v>62.336100000000002</v>
      </c>
      <c r="P207" s="43">
        <f>VLOOKUP($D207,PORTE!$A$3:$Z$45,12,0)*$C207+VLOOKUP($E$2,PORTE!$A$3:$Z$45,12,0)*$E207</f>
        <v>64.864699999999999</v>
      </c>
      <c r="Q207" s="43">
        <f>VLOOKUP($D207,PORTE!$A$3:$Z$45,13,0)*$C207+VLOOKUP($E$2,PORTE!$A$3:$Z$45,13,0)*$E207</f>
        <v>66.887500000000003</v>
      </c>
      <c r="R207" s="43">
        <f>VLOOKUP($D207,PORTE!$A$3:$Z$45,14,0)*$C207+VLOOKUP($E$2,PORTE!$A$3:$Z$45,14,0)*$E207</f>
        <v>69.490499999999997</v>
      </c>
    </row>
    <row r="208" spans="1:18" s="1" customFormat="1" ht="13.5" customHeight="1" x14ac:dyDescent="0.25">
      <c r="A208" s="2" t="s">
        <v>462</v>
      </c>
      <c r="B208" s="3" t="s">
        <v>463</v>
      </c>
      <c r="C208" s="24">
        <v>0.04</v>
      </c>
      <c r="D208" s="4" t="s">
        <v>5</v>
      </c>
      <c r="E208" s="5" t="s">
        <v>356</v>
      </c>
      <c r="F208" s="43">
        <f>VLOOKUP($D208,PORTE!$A$3:$Z$45,2,0)*$C208+VLOOKUP($E$2,PORTE!$A$3:$Z$45,2,0)*$E208</f>
        <v>42.341000000000001</v>
      </c>
      <c r="G208" s="43">
        <f>VLOOKUP($D208,PORTE!$A$3:$Z$45,3,0)*$C208+VLOOKUP($E$2,PORTE!$A$3:$Z$45,3,0)*$E208</f>
        <v>44.268000000000001</v>
      </c>
      <c r="H208" s="43">
        <f>VLOOKUP($D208,PORTE!$A$3:$Z$45,4,0)*$C208+VLOOKUP($E$2,PORTE!$A$3:$Z$45,4,0)*$E208</f>
        <v>46.736179999999997</v>
      </c>
      <c r="I208" s="43">
        <f>VLOOKUP($D208,PORTE!$A$3:$Z$45,5,0)*$C208+VLOOKUP($E$2,PORTE!$A$3:$Z$45,5,0)*$E208</f>
        <v>50.055980000000005</v>
      </c>
      <c r="J208" s="43">
        <f>VLOOKUP($D208,PORTE!$A$3:$Z$45,6,0)*$C208+VLOOKUP($E$2,PORTE!$A$3:$Z$45,6,0)*$E208</f>
        <v>52.876220000000004</v>
      </c>
      <c r="K208" s="43">
        <f>VLOOKUP($D208,PORTE!$A$3:$Z$45,7,0)*$C208+VLOOKUP($E$2,PORTE!$A$3:$Z$45,7,0)*$E208</f>
        <v>55.901699999999998</v>
      </c>
      <c r="L208" s="43">
        <f>VLOOKUP($D208,PORTE!$A$3:$Z$45,8,0)*$C208+VLOOKUP($E$2,PORTE!$A$3:$Z$45,8,0)*$E208</f>
        <v>59.591699999999996</v>
      </c>
      <c r="M208" s="43">
        <f>VLOOKUP($D208,PORTE!$A$3:$Z$45,9,0)*$C208+VLOOKUP($E$2,PORTE!$A$3:$Z$45,9,0)*$E208</f>
        <v>65.458759999999984</v>
      </c>
      <c r="N208" s="43">
        <f>VLOOKUP($D208,PORTE!$A$3:$Z$45,10,0)*$C208+VLOOKUP($E$2,PORTE!$A$3:$Z$45,10,0)*$E208</f>
        <v>71.436639999999997</v>
      </c>
      <c r="O208" s="43">
        <f>VLOOKUP($D208,PORTE!$A$3:$Z$45,11,0)*$C208+VLOOKUP($E$2,PORTE!$A$3:$Z$45,11,0)*$E208</f>
        <v>72.653660000000002</v>
      </c>
      <c r="P208" s="43">
        <f>VLOOKUP($D208,PORTE!$A$3:$Z$45,12,0)*$C208+VLOOKUP($E$2,PORTE!$A$3:$Z$45,12,0)*$E208</f>
        <v>75.590979999999988</v>
      </c>
      <c r="Q208" s="43">
        <f>VLOOKUP($D208,PORTE!$A$3:$Z$45,13,0)*$C208+VLOOKUP($E$2,PORTE!$A$3:$Z$45,13,0)*$E208</f>
        <v>77.928179999999998</v>
      </c>
      <c r="R208" s="43">
        <f>VLOOKUP($D208,PORTE!$A$3:$Z$45,14,0)*$C208+VLOOKUP($E$2,PORTE!$A$3:$Z$45,14,0)*$E208</f>
        <v>80.960859999999997</v>
      </c>
    </row>
    <row r="209" spans="1:18" s="1" customFormat="1" ht="13.5" customHeight="1" x14ac:dyDescent="0.25">
      <c r="A209" s="2" t="s">
        <v>464</v>
      </c>
      <c r="B209" s="3" t="s">
        <v>465</v>
      </c>
      <c r="C209" s="27">
        <v>1</v>
      </c>
      <c r="D209" s="2" t="s">
        <v>144</v>
      </c>
      <c r="E209" s="5" t="s">
        <v>466</v>
      </c>
      <c r="F209" s="43">
        <f>VLOOKUP($D209,PORTE!$A$3:$Z$45,2,0)*$C209+VLOOKUP($E$2,PORTE!$A$3:$Z$45,2,0)*$E209</f>
        <v>168.99</v>
      </c>
      <c r="G209" s="43">
        <f>VLOOKUP($D209,PORTE!$A$3:$Z$45,3,0)*$C209+VLOOKUP($E$2,PORTE!$A$3:$Z$45,3,0)*$E209</f>
        <v>211.12</v>
      </c>
      <c r="H209" s="43">
        <f>VLOOKUP($D209,PORTE!$A$3:$Z$45,4,0)*$C209+VLOOKUP($E$2,PORTE!$A$3:$Z$45,4,0)*$E209</f>
        <v>222.9742</v>
      </c>
      <c r="I209" s="43">
        <f>VLOOKUP($D209,PORTE!$A$3:$Z$45,5,0)*$C209+VLOOKUP($E$2,PORTE!$A$3:$Z$45,5,0)*$E209</f>
        <v>238.75819999999999</v>
      </c>
      <c r="J209" s="43">
        <f>VLOOKUP($D209,PORTE!$A$3:$Z$45,6,0)*$C209+VLOOKUP($E$2,PORTE!$A$3:$Z$45,6,0)*$E209</f>
        <v>252.08580000000001</v>
      </c>
      <c r="K209" s="43">
        <f>VLOOKUP($D209,PORTE!$A$3:$Z$45,7,0)*$C209+VLOOKUP($E$2,PORTE!$A$3:$Z$45,7,0)*$E209</f>
        <v>266.44900000000001</v>
      </c>
      <c r="L209" s="43">
        <f>VLOOKUP($D209,PORTE!$A$3:$Z$45,8,0)*$C209+VLOOKUP($E$2,PORTE!$A$3:$Z$45,8,0)*$E209</f>
        <v>284.01900000000001</v>
      </c>
      <c r="M209" s="43">
        <f>VLOOKUP($D209,PORTE!$A$3:$Z$45,9,0)*$C209+VLOOKUP($E$2,PORTE!$A$3:$Z$45,9,0)*$E209</f>
        <v>312.0924</v>
      </c>
      <c r="N209" s="43">
        <f>VLOOKUP($D209,PORTE!$A$3:$Z$45,10,0)*$C209+VLOOKUP($E$2,PORTE!$A$3:$Z$45,10,0)*$E209</f>
        <v>340.6336</v>
      </c>
      <c r="O209" s="43">
        <f>VLOOKUP($D209,PORTE!$A$3:$Z$45,11,0)*$C209+VLOOKUP($E$2,PORTE!$A$3:$Z$45,11,0)*$E209</f>
        <v>346.24940000000004</v>
      </c>
      <c r="P209" s="43">
        <f>VLOOKUP($D209,PORTE!$A$3:$Z$45,12,0)*$C209+VLOOKUP($E$2,PORTE!$A$3:$Z$45,12,0)*$E209</f>
        <v>457.41219999999998</v>
      </c>
      <c r="Q209" s="43">
        <f>VLOOKUP($D209,PORTE!$A$3:$Z$45,13,0)*$C209+VLOOKUP($E$2,PORTE!$A$3:$Z$45,13,0)*$E209</f>
        <v>671.27819999999997</v>
      </c>
      <c r="R209" s="43">
        <f>VLOOKUP($D209,PORTE!$A$3:$Z$45,14,0)*$C209+VLOOKUP($E$2,PORTE!$A$3:$Z$45,14,0)*$E209</f>
        <v>930.54139999999995</v>
      </c>
    </row>
    <row r="210" spans="1:18" s="1" customFormat="1" ht="13.5" customHeight="1" x14ac:dyDescent="0.25">
      <c r="A210" s="2" t="s">
        <v>467</v>
      </c>
      <c r="B210" s="3" t="s">
        <v>468</v>
      </c>
      <c r="C210" s="24">
        <v>0.01</v>
      </c>
      <c r="D210" s="4" t="s">
        <v>5</v>
      </c>
      <c r="E210" s="5" t="s">
        <v>42</v>
      </c>
      <c r="F210" s="43">
        <f>VLOOKUP($D210,PORTE!$A$3:$Z$45,2,0)*$C210+VLOOKUP($E$2,PORTE!$A$3:$Z$45,2,0)*$E210</f>
        <v>20.366</v>
      </c>
      <c r="G210" s="43">
        <f>VLOOKUP($D210,PORTE!$A$3:$Z$45,3,0)*$C210+VLOOKUP($E$2,PORTE!$A$3:$Z$45,3,0)*$E210</f>
        <v>21.273</v>
      </c>
      <c r="H210" s="43">
        <f>VLOOKUP($D210,PORTE!$A$3:$Z$45,4,0)*$C210+VLOOKUP($E$2,PORTE!$A$3:$Z$45,4,0)*$E210</f>
        <v>22.459879999999998</v>
      </c>
      <c r="I210" s="43">
        <f>VLOOKUP($D210,PORTE!$A$3:$Z$45,5,0)*$C210+VLOOKUP($E$2,PORTE!$A$3:$Z$45,5,0)*$E210</f>
        <v>24.05528</v>
      </c>
      <c r="J210" s="43">
        <f>VLOOKUP($D210,PORTE!$A$3:$Z$45,6,0)*$C210+VLOOKUP($E$2,PORTE!$A$3:$Z$45,6,0)*$E210</f>
        <v>25.40672</v>
      </c>
      <c r="K210" s="43">
        <f>VLOOKUP($D210,PORTE!$A$3:$Z$45,7,0)*$C210+VLOOKUP($E$2,PORTE!$A$3:$Z$45,7,0)*$E210</f>
        <v>26.860500000000002</v>
      </c>
      <c r="L210" s="43">
        <f>VLOOKUP($D210,PORTE!$A$3:$Z$45,8,0)*$C210+VLOOKUP($E$2,PORTE!$A$3:$Z$45,8,0)*$E210</f>
        <v>28.633499999999998</v>
      </c>
      <c r="M210" s="43">
        <f>VLOOKUP($D210,PORTE!$A$3:$Z$45,9,0)*$C210+VLOOKUP($E$2,PORTE!$A$3:$Z$45,9,0)*$E210</f>
        <v>31.452559999999995</v>
      </c>
      <c r="N210" s="43">
        <f>VLOOKUP($D210,PORTE!$A$3:$Z$45,10,0)*$C210+VLOOKUP($E$2,PORTE!$A$3:$Z$45,10,0)*$E210</f>
        <v>34.324840000000002</v>
      </c>
      <c r="O210" s="43">
        <f>VLOOKUP($D210,PORTE!$A$3:$Z$45,11,0)*$C210+VLOOKUP($E$2,PORTE!$A$3:$Z$45,11,0)*$E210</f>
        <v>34.909760000000006</v>
      </c>
      <c r="P210" s="43">
        <f>VLOOKUP($D210,PORTE!$A$3:$Z$45,12,0)*$C210+VLOOKUP($E$2,PORTE!$A$3:$Z$45,12,0)*$E210</f>
        <v>36.307479999999998</v>
      </c>
      <c r="Q210" s="43">
        <f>VLOOKUP($D210,PORTE!$A$3:$Z$45,13,0)*$C210+VLOOKUP($E$2,PORTE!$A$3:$Z$45,13,0)*$E210</f>
        <v>37.402079999999998</v>
      </c>
      <c r="R210" s="43">
        <f>VLOOKUP($D210,PORTE!$A$3:$Z$45,14,0)*$C210+VLOOKUP($E$2,PORTE!$A$3:$Z$45,14,0)*$E210</f>
        <v>38.857659999999996</v>
      </c>
    </row>
    <row r="211" spans="1:18" s="1" customFormat="1" ht="13.5" customHeight="1" x14ac:dyDescent="0.25">
      <c r="A211" s="2" t="s">
        <v>469</v>
      </c>
      <c r="B211" s="3" t="s">
        <v>470</v>
      </c>
      <c r="C211" s="24">
        <v>0.01</v>
      </c>
      <c r="D211" s="4" t="s">
        <v>5</v>
      </c>
      <c r="E211" s="5" t="s">
        <v>42</v>
      </c>
      <c r="F211" s="43">
        <f>VLOOKUP($D211,PORTE!$A$3:$Z$45,2,0)*$C211+VLOOKUP($E$2,PORTE!$A$3:$Z$45,2,0)*$E211</f>
        <v>20.366</v>
      </c>
      <c r="G211" s="43">
        <f>VLOOKUP($D211,PORTE!$A$3:$Z$45,3,0)*$C211+VLOOKUP($E$2,PORTE!$A$3:$Z$45,3,0)*$E211</f>
        <v>21.273</v>
      </c>
      <c r="H211" s="43">
        <f>VLOOKUP($D211,PORTE!$A$3:$Z$45,4,0)*$C211+VLOOKUP($E$2,PORTE!$A$3:$Z$45,4,0)*$E211</f>
        <v>22.459879999999998</v>
      </c>
      <c r="I211" s="43">
        <f>VLOOKUP($D211,PORTE!$A$3:$Z$45,5,0)*$C211+VLOOKUP($E$2,PORTE!$A$3:$Z$45,5,0)*$E211</f>
        <v>24.05528</v>
      </c>
      <c r="J211" s="43">
        <f>VLOOKUP($D211,PORTE!$A$3:$Z$45,6,0)*$C211+VLOOKUP($E$2,PORTE!$A$3:$Z$45,6,0)*$E211</f>
        <v>25.40672</v>
      </c>
      <c r="K211" s="43">
        <f>VLOOKUP($D211,PORTE!$A$3:$Z$45,7,0)*$C211+VLOOKUP($E$2,PORTE!$A$3:$Z$45,7,0)*$E211</f>
        <v>26.860500000000002</v>
      </c>
      <c r="L211" s="43">
        <f>VLOOKUP($D211,PORTE!$A$3:$Z$45,8,0)*$C211+VLOOKUP($E$2,PORTE!$A$3:$Z$45,8,0)*$E211</f>
        <v>28.633499999999998</v>
      </c>
      <c r="M211" s="43">
        <f>VLOOKUP($D211,PORTE!$A$3:$Z$45,9,0)*$C211+VLOOKUP($E$2,PORTE!$A$3:$Z$45,9,0)*$E211</f>
        <v>31.452559999999995</v>
      </c>
      <c r="N211" s="43">
        <f>VLOOKUP($D211,PORTE!$A$3:$Z$45,10,0)*$C211+VLOOKUP($E$2,PORTE!$A$3:$Z$45,10,0)*$E211</f>
        <v>34.324840000000002</v>
      </c>
      <c r="O211" s="43">
        <f>VLOOKUP($D211,PORTE!$A$3:$Z$45,11,0)*$C211+VLOOKUP($E$2,PORTE!$A$3:$Z$45,11,0)*$E211</f>
        <v>34.909760000000006</v>
      </c>
      <c r="P211" s="43">
        <f>VLOOKUP($D211,PORTE!$A$3:$Z$45,12,0)*$C211+VLOOKUP($E$2,PORTE!$A$3:$Z$45,12,0)*$E211</f>
        <v>36.307479999999998</v>
      </c>
      <c r="Q211" s="43">
        <f>VLOOKUP($D211,PORTE!$A$3:$Z$45,13,0)*$C211+VLOOKUP($E$2,PORTE!$A$3:$Z$45,13,0)*$E211</f>
        <v>37.402079999999998</v>
      </c>
      <c r="R211" s="43">
        <f>VLOOKUP($D211,PORTE!$A$3:$Z$45,14,0)*$C211+VLOOKUP($E$2,PORTE!$A$3:$Z$45,14,0)*$E211</f>
        <v>38.857659999999996</v>
      </c>
    </row>
    <row r="212" spans="1:18" s="1" customFormat="1" ht="13.5" customHeight="1" x14ac:dyDescent="0.25">
      <c r="A212" s="2" t="s">
        <v>471</v>
      </c>
      <c r="B212" s="3" t="s">
        <v>472</v>
      </c>
      <c r="C212" s="24">
        <v>0.25</v>
      </c>
      <c r="D212" s="4" t="s">
        <v>5</v>
      </c>
      <c r="E212" s="5" t="s">
        <v>473</v>
      </c>
      <c r="F212" s="43">
        <f>VLOOKUP($D212,PORTE!$A$3:$Z$45,2,0)*$C212+VLOOKUP($E$2,PORTE!$A$3:$Z$45,2,0)*$E212</f>
        <v>253.298</v>
      </c>
      <c r="G212" s="43">
        <f>VLOOKUP($D212,PORTE!$A$3:$Z$45,3,0)*$C212+VLOOKUP($E$2,PORTE!$A$3:$Z$45,3,0)*$E212</f>
        <v>264.84899999999999</v>
      </c>
      <c r="H212" s="43">
        <f>VLOOKUP($D212,PORTE!$A$3:$Z$45,4,0)*$C212+VLOOKUP($E$2,PORTE!$A$3:$Z$45,4,0)*$E212</f>
        <v>279.61484000000002</v>
      </c>
      <c r="I212" s="43">
        <f>VLOOKUP($D212,PORTE!$A$3:$Z$45,5,0)*$C212+VLOOKUP($E$2,PORTE!$A$3:$Z$45,5,0)*$E212</f>
        <v>299.47664000000003</v>
      </c>
      <c r="J212" s="43">
        <f>VLOOKUP($D212,PORTE!$A$3:$Z$45,6,0)*$C212+VLOOKUP($E$2,PORTE!$A$3:$Z$45,6,0)*$E212</f>
        <v>316.35415999999998</v>
      </c>
      <c r="K212" s="43">
        <f>VLOOKUP($D212,PORTE!$A$3:$Z$45,7,0)*$C212+VLOOKUP($E$2,PORTE!$A$3:$Z$45,7,0)*$E212</f>
        <v>334.45529999999997</v>
      </c>
      <c r="L212" s="43">
        <f>VLOOKUP($D212,PORTE!$A$3:$Z$45,8,0)*$C212+VLOOKUP($E$2,PORTE!$A$3:$Z$45,8,0)*$E212</f>
        <v>356.53229999999996</v>
      </c>
      <c r="M212" s="43">
        <f>VLOOKUP($D212,PORTE!$A$3:$Z$45,9,0)*$C212+VLOOKUP($E$2,PORTE!$A$3:$Z$45,9,0)*$E212</f>
        <v>391.63448</v>
      </c>
      <c r="N212" s="43">
        <f>VLOOKUP($D212,PORTE!$A$3:$Z$45,10,0)*$C212+VLOOKUP($E$2,PORTE!$A$3:$Z$45,10,0)*$E212</f>
        <v>427.39972</v>
      </c>
      <c r="O212" s="43">
        <f>VLOOKUP($D212,PORTE!$A$3:$Z$45,11,0)*$C212+VLOOKUP($E$2,PORTE!$A$3:$Z$45,11,0)*$E212</f>
        <v>434.68088000000006</v>
      </c>
      <c r="P212" s="43">
        <f>VLOOKUP($D212,PORTE!$A$3:$Z$45,12,0)*$C212+VLOOKUP($E$2,PORTE!$A$3:$Z$45,12,0)*$E212</f>
        <v>452.27043999999995</v>
      </c>
      <c r="Q212" s="43">
        <f>VLOOKUP($D212,PORTE!$A$3:$Z$45,13,0)*$C212+VLOOKUP($E$2,PORTE!$A$3:$Z$45,13,0)*$E212</f>
        <v>466.28664000000003</v>
      </c>
      <c r="R212" s="43">
        <f>VLOOKUP($D212,PORTE!$A$3:$Z$45,14,0)*$C212+VLOOKUP($E$2,PORTE!$A$3:$Z$45,14,0)*$E212</f>
        <v>484.43277999999998</v>
      </c>
    </row>
    <row r="213" spans="1:18" s="1" customFormat="1" ht="13.5" customHeight="1" x14ac:dyDescent="0.25">
      <c r="A213" s="2">
        <v>40316661</v>
      </c>
      <c r="B213" s="3" t="s">
        <v>474</v>
      </c>
      <c r="C213" s="24">
        <v>0.04</v>
      </c>
      <c r="D213" s="4" t="s">
        <v>5</v>
      </c>
      <c r="E213" s="5">
        <v>15.912000000000001</v>
      </c>
      <c r="F213" s="43">
        <f>VLOOKUP($D213,PORTE!$A$3:$Z$45,2,0)*$C213+VLOOKUP($E$2,PORTE!$A$3:$Z$45,2,0)*$E213</f>
        <v>183.30799999999999</v>
      </c>
      <c r="G213" s="43">
        <f>VLOOKUP($D213,PORTE!$A$3:$Z$45,3,0)*$C213+VLOOKUP($E$2,PORTE!$A$3:$Z$45,3,0)*$E213</f>
        <v>191.364</v>
      </c>
      <c r="H213" s="43">
        <f>VLOOKUP($D213,PORTE!$A$3:$Z$45,4,0)*$C213+VLOOKUP($E$2,PORTE!$A$3:$Z$45,4,0)*$E213</f>
        <v>202.04504</v>
      </c>
      <c r="I213" s="43">
        <f>VLOOKUP($D213,PORTE!$A$3:$Z$45,5,0)*$C213+VLOOKUP($E$2,PORTE!$A$3:$Z$45,5,0)*$E213</f>
        <v>216.39704000000003</v>
      </c>
      <c r="J213" s="43">
        <f>VLOOKUP($D213,PORTE!$A$3:$Z$45,6,0)*$C213+VLOOKUP($E$2,PORTE!$A$3:$Z$45,6,0)*$E213</f>
        <v>228.53336000000002</v>
      </c>
      <c r="K213" s="43">
        <f>VLOOKUP($D213,PORTE!$A$3:$Z$45,7,0)*$C213+VLOOKUP($E$2,PORTE!$A$3:$Z$45,7,0)*$E213</f>
        <v>241.61040000000003</v>
      </c>
      <c r="L213" s="43">
        <f>VLOOKUP($D213,PORTE!$A$3:$Z$45,8,0)*$C213+VLOOKUP($E$2,PORTE!$A$3:$Z$45,8,0)*$E213</f>
        <v>257.55840000000001</v>
      </c>
      <c r="M213" s="43">
        <f>VLOOKUP($D213,PORTE!$A$3:$Z$45,9,0)*$C213+VLOOKUP($E$2,PORTE!$A$3:$Z$45,9,0)*$E213</f>
        <v>282.91568000000001</v>
      </c>
      <c r="N213" s="43">
        <f>VLOOKUP($D213,PORTE!$A$3:$Z$45,10,0)*$C213+VLOOKUP($E$2,PORTE!$A$3:$Z$45,10,0)*$E213</f>
        <v>308.75152000000003</v>
      </c>
      <c r="O213" s="43">
        <f>VLOOKUP($D213,PORTE!$A$3:$Z$45,11,0)*$C213+VLOOKUP($E$2,PORTE!$A$3:$Z$45,11,0)*$E213</f>
        <v>314.01368000000002</v>
      </c>
      <c r="P213" s="43">
        <f>VLOOKUP($D213,PORTE!$A$3:$Z$45,12,0)*$C213+VLOOKUP($E$2,PORTE!$A$3:$Z$45,12,0)*$E213</f>
        <v>326.51224000000002</v>
      </c>
      <c r="Q213" s="43">
        <f>VLOOKUP($D213,PORTE!$A$3:$Z$45,13,0)*$C213+VLOOKUP($E$2,PORTE!$A$3:$Z$45,13,0)*$E213</f>
        <v>336.20424000000003</v>
      </c>
      <c r="R213" s="43">
        <f>VLOOKUP($D213,PORTE!$A$3:$Z$45,14,0)*$C213+VLOOKUP($E$2,PORTE!$A$3:$Z$45,14,0)*$E213</f>
        <v>349.28848000000005</v>
      </c>
    </row>
    <row r="214" spans="1:18" s="1" customFormat="1" ht="13.5" customHeight="1" x14ac:dyDescent="0.25">
      <c r="A214" s="2" t="s">
        <v>475</v>
      </c>
      <c r="B214" s="3" t="s">
        <v>476</v>
      </c>
      <c r="C214" s="24">
        <v>0.04</v>
      </c>
      <c r="D214" s="4" t="s">
        <v>5</v>
      </c>
      <c r="E214" s="5" t="s">
        <v>181</v>
      </c>
      <c r="F214" s="43">
        <f>VLOOKUP($D214,PORTE!$A$3:$Z$45,2,0)*$C214+VLOOKUP($E$2,PORTE!$A$3:$Z$45,2,0)*$E214</f>
        <v>13.774999999999999</v>
      </c>
      <c r="G214" s="43">
        <f>VLOOKUP($D214,PORTE!$A$3:$Z$45,3,0)*$C214+VLOOKUP($E$2,PORTE!$A$3:$Z$45,3,0)*$E214</f>
        <v>14.459999999999999</v>
      </c>
      <c r="H214" s="43">
        <f>VLOOKUP($D214,PORTE!$A$3:$Z$45,4,0)*$C214+VLOOKUP($E$2,PORTE!$A$3:$Z$45,4,0)*$E214</f>
        <v>15.263899999999998</v>
      </c>
      <c r="I214" s="43">
        <f>VLOOKUP($D214,PORTE!$A$3:$Z$45,5,0)*$C214+VLOOKUP($E$2,PORTE!$A$3:$Z$45,5,0)*$E214</f>
        <v>16.348099999999999</v>
      </c>
      <c r="J214" s="43">
        <f>VLOOKUP($D214,PORTE!$A$3:$Z$45,6,0)*$C214+VLOOKUP($E$2,PORTE!$A$3:$Z$45,6,0)*$E214</f>
        <v>17.280499999999996</v>
      </c>
      <c r="K214" s="43">
        <f>VLOOKUP($D214,PORTE!$A$3:$Z$45,7,0)*$C214+VLOOKUP($E$2,PORTE!$A$3:$Z$45,7,0)*$E214</f>
        <v>18.269100000000002</v>
      </c>
      <c r="L214" s="43">
        <f>VLOOKUP($D214,PORTE!$A$3:$Z$45,8,0)*$C214+VLOOKUP($E$2,PORTE!$A$3:$Z$45,8,0)*$E214</f>
        <v>19.475099999999998</v>
      </c>
      <c r="M214" s="43">
        <f>VLOOKUP($D214,PORTE!$A$3:$Z$45,9,0)*$C214+VLOOKUP($E$2,PORTE!$A$3:$Z$45,9,0)*$E214</f>
        <v>21.392599999999998</v>
      </c>
      <c r="N214" s="43">
        <f>VLOOKUP($D214,PORTE!$A$3:$Z$45,10,0)*$C214+VLOOKUP($E$2,PORTE!$A$3:$Z$45,10,0)*$E214</f>
        <v>23.346399999999999</v>
      </c>
      <c r="O214" s="43">
        <f>VLOOKUP($D214,PORTE!$A$3:$Z$45,11,0)*$C214+VLOOKUP($E$2,PORTE!$A$3:$Z$45,11,0)*$E214</f>
        <v>23.743699999999997</v>
      </c>
      <c r="P214" s="43">
        <f>VLOOKUP($D214,PORTE!$A$3:$Z$45,12,0)*$C214+VLOOKUP($E$2,PORTE!$A$3:$Z$45,12,0)*$E214</f>
        <v>24.743499999999997</v>
      </c>
      <c r="Q214" s="43">
        <f>VLOOKUP($D214,PORTE!$A$3:$Z$45,13,0)*$C214+VLOOKUP($E$2,PORTE!$A$3:$Z$45,13,0)*$E214</f>
        <v>25.590299999999999</v>
      </c>
      <c r="R214" s="43">
        <f>VLOOKUP($D214,PORTE!$A$3:$Z$45,14,0)*$C214+VLOOKUP($E$2,PORTE!$A$3:$Z$45,14,0)*$E214</f>
        <v>26.586100000000002</v>
      </c>
    </row>
    <row r="215" spans="1:18" s="1" customFormat="1" ht="13.5" customHeight="1" x14ac:dyDescent="0.25">
      <c r="A215" s="2" t="s">
        <v>477</v>
      </c>
      <c r="B215" s="3" t="s">
        <v>478</v>
      </c>
      <c r="C215" s="24">
        <v>0.04</v>
      </c>
      <c r="D215" s="4" t="s">
        <v>5</v>
      </c>
      <c r="E215" s="5" t="s">
        <v>479</v>
      </c>
      <c r="F215" s="43">
        <f>VLOOKUP($D215,PORTE!$A$3:$Z$45,2,0)*$C215+VLOOKUP($E$2,PORTE!$A$3:$Z$45,2,0)*$E215</f>
        <v>25.228999999999999</v>
      </c>
      <c r="G215" s="43">
        <f>VLOOKUP($D215,PORTE!$A$3:$Z$45,3,0)*$C215+VLOOKUP($E$2,PORTE!$A$3:$Z$45,3,0)*$E215</f>
        <v>26.411999999999999</v>
      </c>
      <c r="H215" s="43">
        <f>VLOOKUP($D215,PORTE!$A$3:$Z$45,4,0)*$C215+VLOOKUP($E$2,PORTE!$A$3:$Z$45,4,0)*$E215</f>
        <v>27.883220000000001</v>
      </c>
      <c r="I215" s="43">
        <f>VLOOKUP($D215,PORTE!$A$3:$Z$45,5,0)*$C215+VLOOKUP($E$2,PORTE!$A$3:$Z$45,5,0)*$E215</f>
        <v>29.86382</v>
      </c>
      <c r="J215" s="43">
        <f>VLOOKUP($D215,PORTE!$A$3:$Z$45,6,0)*$C215+VLOOKUP($E$2,PORTE!$A$3:$Z$45,6,0)*$E215</f>
        <v>31.553179999999998</v>
      </c>
      <c r="K215" s="43">
        <f>VLOOKUP($D215,PORTE!$A$3:$Z$45,7,0)*$C215+VLOOKUP($E$2,PORTE!$A$3:$Z$45,7,0)*$E215</f>
        <v>33.358499999999999</v>
      </c>
      <c r="L215" s="43">
        <f>VLOOKUP($D215,PORTE!$A$3:$Z$45,8,0)*$C215+VLOOKUP($E$2,PORTE!$A$3:$Z$45,8,0)*$E215</f>
        <v>35.560499999999998</v>
      </c>
      <c r="M215" s="43">
        <f>VLOOKUP($D215,PORTE!$A$3:$Z$45,9,0)*$C215+VLOOKUP($E$2,PORTE!$A$3:$Z$45,9,0)*$E215</f>
        <v>39.061639999999997</v>
      </c>
      <c r="N215" s="43">
        <f>VLOOKUP($D215,PORTE!$A$3:$Z$45,10,0)*$C215+VLOOKUP($E$2,PORTE!$A$3:$Z$45,10,0)*$E215</f>
        <v>42.628959999999999</v>
      </c>
      <c r="O215" s="43">
        <f>VLOOKUP($D215,PORTE!$A$3:$Z$45,11,0)*$C215+VLOOKUP($E$2,PORTE!$A$3:$Z$45,11,0)*$E215</f>
        <v>43.354940000000006</v>
      </c>
      <c r="P215" s="43">
        <f>VLOOKUP($D215,PORTE!$A$3:$Z$45,12,0)*$C215+VLOOKUP($E$2,PORTE!$A$3:$Z$45,12,0)*$E215</f>
        <v>45.131619999999991</v>
      </c>
      <c r="Q215" s="43">
        <f>VLOOKUP($D215,PORTE!$A$3:$Z$45,13,0)*$C215+VLOOKUP($E$2,PORTE!$A$3:$Z$45,13,0)*$E215</f>
        <v>46.57602</v>
      </c>
      <c r="R215" s="43">
        <f>VLOOKUP($D215,PORTE!$A$3:$Z$45,14,0)*$C215+VLOOKUP($E$2,PORTE!$A$3:$Z$45,14,0)*$E215</f>
        <v>48.388539999999999</v>
      </c>
    </row>
    <row r="216" spans="1:18" s="1" customFormat="1" ht="13.5" customHeight="1" x14ac:dyDescent="0.25">
      <c r="A216" s="2" t="s">
        <v>480</v>
      </c>
      <c r="B216" s="3" t="s">
        <v>481</v>
      </c>
      <c r="C216" s="24">
        <v>0.04</v>
      </c>
      <c r="D216" s="4" t="s">
        <v>5</v>
      </c>
      <c r="E216" s="5" t="s">
        <v>314</v>
      </c>
      <c r="F216" s="43">
        <f>VLOOKUP($D216,PORTE!$A$3:$Z$45,2,0)*$C216+VLOOKUP($E$2,PORTE!$A$3:$Z$45,2,0)*$E216</f>
        <v>25.470499999999998</v>
      </c>
      <c r="G216" s="43">
        <f>VLOOKUP($D216,PORTE!$A$3:$Z$45,3,0)*$C216+VLOOKUP($E$2,PORTE!$A$3:$Z$45,3,0)*$E216</f>
        <v>26.664000000000001</v>
      </c>
      <c r="H216" s="43">
        <f>VLOOKUP($D216,PORTE!$A$3:$Z$45,4,0)*$C216+VLOOKUP($E$2,PORTE!$A$3:$Z$45,4,0)*$E216</f>
        <v>28.149290000000001</v>
      </c>
      <c r="I216" s="43">
        <f>VLOOKUP($D216,PORTE!$A$3:$Z$45,5,0)*$C216+VLOOKUP($E$2,PORTE!$A$3:$Z$45,5,0)*$E216</f>
        <v>30.148789999999998</v>
      </c>
      <c r="J216" s="43">
        <f>VLOOKUP($D216,PORTE!$A$3:$Z$45,6,0)*$C216+VLOOKUP($E$2,PORTE!$A$3:$Z$45,6,0)*$E216</f>
        <v>31.854109999999995</v>
      </c>
      <c r="K216" s="43">
        <f>VLOOKUP($D216,PORTE!$A$3:$Z$45,7,0)*$C216+VLOOKUP($E$2,PORTE!$A$3:$Z$45,7,0)*$E216</f>
        <v>33.676649999999995</v>
      </c>
      <c r="L216" s="43">
        <f>VLOOKUP($D216,PORTE!$A$3:$Z$45,8,0)*$C216+VLOOKUP($E$2,PORTE!$A$3:$Z$45,8,0)*$E216</f>
        <v>35.899649999999994</v>
      </c>
      <c r="M216" s="43">
        <f>VLOOKUP($D216,PORTE!$A$3:$Z$45,9,0)*$C216+VLOOKUP($E$2,PORTE!$A$3:$Z$45,9,0)*$E216</f>
        <v>39.434179999999998</v>
      </c>
      <c r="N216" s="43">
        <f>VLOOKUP($D216,PORTE!$A$3:$Z$45,10,0)*$C216+VLOOKUP($E$2,PORTE!$A$3:$Z$45,10,0)*$E216</f>
        <v>43.035519999999998</v>
      </c>
      <c r="O216" s="43">
        <f>VLOOKUP($D216,PORTE!$A$3:$Z$45,11,0)*$C216+VLOOKUP($E$2,PORTE!$A$3:$Z$45,11,0)*$E216</f>
        <v>43.768430000000002</v>
      </c>
      <c r="P216" s="43">
        <f>VLOOKUP($D216,PORTE!$A$3:$Z$45,12,0)*$C216+VLOOKUP($E$2,PORTE!$A$3:$Z$45,12,0)*$E216</f>
        <v>45.561489999999992</v>
      </c>
      <c r="Q216" s="43">
        <f>VLOOKUP($D216,PORTE!$A$3:$Z$45,13,0)*$C216+VLOOKUP($E$2,PORTE!$A$3:$Z$45,13,0)*$E216</f>
        <v>47.01849</v>
      </c>
      <c r="R216" s="43">
        <f>VLOOKUP($D216,PORTE!$A$3:$Z$45,14,0)*$C216+VLOOKUP($E$2,PORTE!$A$3:$Z$45,14,0)*$E216</f>
        <v>48.848230000000001</v>
      </c>
    </row>
    <row r="217" spans="1:18" s="1" customFormat="1" ht="13.5" customHeight="1" x14ac:dyDescent="0.25">
      <c r="A217" s="2" t="s">
        <v>482</v>
      </c>
      <c r="B217" s="3" t="s">
        <v>483</v>
      </c>
      <c r="C217" s="24">
        <v>0.5</v>
      </c>
      <c r="D217" s="4" t="s">
        <v>5</v>
      </c>
      <c r="E217" s="5" t="s">
        <v>484</v>
      </c>
      <c r="F217" s="43">
        <f>VLOOKUP($D217,PORTE!$A$3:$Z$45,2,0)*$C217+VLOOKUP($E$2,PORTE!$A$3:$Z$45,2,0)*$E217</f>
        <v>173.53300000000002</v>
      </c>
      <c r="G217" s="43">
        <f>VLOOKUP($D217,PORTE!$A$3:$Z$45,3,0)*$C217+VLOOKUP($E$2,PORTE!$A$3:$Z$45,3,0)*$E217</f>
        <v>182.154</v>
      </c>
      <c r="H217" s="43">
        <f>VLOOKUP($D217,PORTE!$A$3:$Z$45,4,0)*$C217+VLOOKUP($E$2,PORTE!$A$3:$Z$45,4,0)*$E217</f>
        <v>192.28114000000002</v>
      </c>
      <c r="I217" s="43">
        <f>VLOOKUP($D217,PORTE!$A$3:$Z$45,5,0)*$C217+VLOOKUP($E$2,PORTE!$A$3:$Z$45,5,0)*$E217</f>
        <v>205.93894</v>
      </c>
      <c r="J217" s="43">
        <f>VLOOKUP($D217,PORTE!$A$3:$Z$45,6,0)*$C217+VLOOKUP($E$2,PORTE!$A$3:$Z$45,6,0)*$E217</f>
        <v>217.68286000000003</v>
      </c>
      <c r="K217" s="43">
        <f>VLOOKUP($D217,PORTE!$A$3:$Z$45,7,0)*$C217+VLOOKUP($E$2,PORTE!$A$3:$Z$45,7,0)*$E217</f>
        <v>230.13630000000001</v>
      </c>
      <c r="L217" s="43">
        <f>VLOOKUP($D217,PORTE!$A$3:$Z$45,8,0)*$C217+VLOOKUP($E$2,PORTE!$A$3:$Z$45,8,0)*$E217</f>
        <v>245.32829999999998</v>
      </c>
      <c r="M217" s="43">
        <f>VLOOKUP($D217,PORTE!$A$3:$Z$45,9,0)*$C217+VLOOKUP($E$2,PORTE!$A$3:$Z$45,9,0)*$E217</f>
        <v>269.48307999999997</v>
      </c>
      <c r="N217" s="43">
        <f>VLOOKUP($D217,PORTE!$A$3:$Z$45,10,0)*$C217+VLOOKUP($E$2,PORTE!$A$3:$Z$45,10,0)*$E217</f>
        <v>294.09512000000001</v>
      </c>
      <c r="O217" s="43">
        <f>VLOOKUP($D217,PORTE!$A$3:$Z$45,11,0)*$C217+VLOOKUP($E$2,PORTE!$A$3:$Z$45,11,0)*$E217</f>
        <v>299.09998000000002</v>
      </c>
      <c r="P217" s="43">
        <f>VLOOKUP($D217,PORTE!$A$3:$Z$45,12,0)*$C217+VLOOKUP($E$2,PORTE!$A$3:$Z$45,12,0)*$E217</f>
        <v>311.68874</v>
      </c>
      <c r="Q217" s="43">
        <f>VLOOKUP($D217,PORTE!$A$3:$Z$45,13,0)*$C217+VLOOKUP($E$2,PORTE!$A$3:$Z$45,13,0)*$E217</f>
        <v>322.34394000000003</v>
      </c>
      <c r="R217" s="43">
        <f>VLOOKUP($D217,PORTE!$A$3:$Z$45,14,0)*$C217+VLOOKUP($E$2,PORTE!$A$3:$Z$45,14,0)*$E217</f>
        <v>334.88738000000001</v>
      </c>
    </row>
    <row r="218" spans="1:18" s="1" customFormat="1" ht="13.5" customHeight="1" x14ac:dyDescent="0.25">
      <c r="A218" s="2" t="s">
        <v>485</v>
      </c>
      <c r="B218" s="3" t="s">
        <v>486</v>
      </c>
      <c r="C218" s="24">
        <v>0.1</v>
      </c>
      <c r="D218" s="4" t="s">
        <v>5</v>
      </c>
      <c r="E218" s="5" t="s">
        <v>330</v>
      </c>
      <c r="F218" s="43">
        <f>VLOOKUP($D218,PORTE!$A$3:$Z$45,2,0)*$C218+VLOOKUP($E$2,PORTE!$A$3:$Z$45,2,0)*$E218</f>
        <v>38.680999999999997</v>
      </c>
      <c r="G218" s="43">
        <f>VLOOKUP($D218,PORTE!$A$3:$Z$45,3,0)*$C218+VLOOKUP($E$2,PORTE!$A$3:$Z$45,3,0)*$E218</f>
        <v>40.577999999999996</v>
      </c>
      <c r="H218" s="43">
        <f>VLOOKUP($D218,PORTE!$A$3:$Z$45,4,0)*$C218+VLOOKUP($E$2,PORTE!$A$3:$Z$45,4,0)*$E218</f>
        <v>42.834980000000002</v>
      </c>
      <c r="I218" s="43">
        <f>VLOOKUP($D218,PORTE!$A$3:$Z$45,5,0)*$C218+VLOOKUP($E$2,PORTE!$A$3:$Z$45,5,0)*$E218</f>
        <v>45.877580000000002</v>
      </c>
      <c r="J218" s="43">
        <f>VLOOKUP($D218,PORTE!$A$3:$Z$45,6,0)*$C218+VLOOKUP($E$2,PORTE!$A$3:$Z$45,6,0)*$E218</f>
        <v>48.489020000000004</v>
      </c>
      <c r="K218" s="43">
        <f>VLOOKUP($D218,PORTE!$A$3:$Z$45,7,0)*$C218+VLOOKUP($E$2,PORTE!$A$3:$Z$45,7,0)*$E218</f>
        <v>51.263100000000001</v>
      </c>
      <c r="L218" s="43">
        <f>VLOOKUP($D218,PORTE!$A$3:$Z$45,8,0)*$C218+VLOOKUP($E$2,PORTE!$A$3:$Z$45,8,0)*$E218</f>
        <v>54.647099999999995</v>
      </c>
      <c r="M218" s="43">
        <f>VLOOKUP($D218,PORTE!$A$3:$Z$45,9,0)*$C218+VLOOKUP($E$2,PORTE!$A$3:$Z$45,9,0)*$E218</f>
        <v>60.027559999999994</v>
      </c>
      <c r="N218" s="43">
        <f>VLOOKUP($D218,PORTE!$A$3:$Z$45,10,0)*$C218+VLOOKUP($E$2,PORTE!$A$3:$Z$45,10,0)*$E218</f>
        <v>65.509839999999997</v>
      </c>
      <c r="O218" s="43">
        <f>VLOOKUP($D218,PORTE!$A$3:$Z$45,11,0)*$C218+VLOOKUP($E$2,PORTE!$A$3:$Z$45,11,0)*$E218</f>
        <v>66.624860000000012</v>
      </c>
      <c r="P218" s="43">
        <f>VLOOKUP($D218,PORTE!$A$3:$Z$45,12,0)*$C218+VLOOKUP($E$2,PORTE!$A$3:$Z$45,12,0)*$E218</f>
        <v>69.412179999999992</v>
      </c>
      <c r="Q218" s="43">
        <f>VLOOKUP($D218,PORTE!$A$3:$Z$45,13,0)*$C218+VLOOKUP($E$2,PORTE!$A$3:$Z$45,13,0)*$E218</f>
        <v>71.750579999999999</v>
      </c>
      <c r="R218" s="43">
        <f>VLOOKUP($D218,PORTE!$A$3:$Z$45,14,0)*$C218+VLOOKUP($E$2,PORTE!$A$3:$Z$45,14,0)*$E218</f>
        <v>74.542659999999998</v>
      </c>
    </row>
    <row r="219" spans="1:18" s="1" customFormat="1" ht="13.5" customHeight="1" x14ac:dyDescent="0.25">
      <c r="A219" s="2" t="s">
        <v>487</v>
      </c>
      <c r="B219" s="3" t="s">
        <v>488</v>
      </c>
      <c r="C219" s="24">
        <v>0.04</v>
      </c>
      <c r="D219" s="4" t="s">
        <v>5</v>
      </c>
      <c r="E219" s="5" t="s">
        <v>77</v>
      </c>
      <c r="F219" s="43">
        <f>VLOOKUP($D219,PORTE!$A$3:$Z$45,2,0)*$C219+VLOOKUP($E$2,PORTE!$A$3:$Z$45,2,0)*$E219</f>
        <v>12.429499999999999</v>
      </c>
      <c r="G219" s="43">
        <f>VLOOKUP($D219,PORTE!$A$3:$Z$45,3,0)*$C219+VLOOKUP($E$2,PORTE!$A$3:$Z$45,3,0)*$E219</f>
        <v>13.055999999999999</v>
      </c>
      <c r="H219" s="43">
        <f>VLOOKUP($D219,PORTE!$A$3:$Z$45,4,0)*$C219+VLOOKUP($E$2,PORTE!$A$3:$Z$45,4,0)*$E219</f>
        <v>13.781509999999999</v>
      </c>
      <c r="I219" s="43">
        <f>VLOOKUP($D219,PORTE!$A$3:$Z$45,5,0)*$C219+VLOOKUP($E$2,PORTE!$A$3:$Z$45,5,0)*$E219</f>
        <v>14.760409999999998</v>
      </c>
      <c r="J219" s="43">
        <f>VLOOKUP($D219,PORTE!$A$3:$Z$45,6,0)*$C219+VLOOKUP($E$2,PORTE!$A$3:$Z$45,6,0)*$E219</f>
        <v>15.60389</v>
      </c>
      <c r="K219" s="43">
        <f>VLOOKUP($D219,PORTE!$A$3:$Z$45,7,0)*$C219+VLOOKUP($E$2,PORTE!$A$3:$Z$45,7,0)*$E219</f>
        <v>16.496549999999999</v>
      </c>
      <c r="L219" s="43">
        <f>VLOOKUP($D219,PORTE!$A$3:$Z$45,8,0)*$C219+VLOOKUP($E$2,PORTE!$A$3:$Z$45,8,0)*$E219</f>
        <v>17.585549999999998</v>
      </c>
      <c r="M219" s="43">
        <f>VLOOKUP($D219,PORTE!$A$3:$Z$45,9,0)*$C219+VLOOKUP($E$2,PORTE!$A$3:$Z$45,9,0)*$E219</f>
        <v>19.317019999999999</v>
      </c>
      <c r="N219" s="43">
        <f>VLOOKUP($D219,PORTE!$A$3:$Z$45,10,0)*$C219+VLOOKUP($E$2,PORTE!$A$3:$Z$45,10,0)*$E219</f>
        <v>21.08128</v>
      </c>
      <c r="O219" s="43">
        <f>VLOOKUP($D219,PORTE!$A$3:$Z$45,11,0)*$C219+VLOOKUP($E$2,PORTE!$A$3:$Z$45,11,0)*$E219</f>
        <v>21.439969999999999</v>
      </c>
      <c r="P219" s="43">
        <f>VLOOKUP($D219,PORTE!$A$3:$Z$45,12,0)*$C219+VLOOKUP($E$2,PORTE!$A$3:$Z$45,12,0)*$E219</f>
        <v>22.348509999999997</v>
      </c>
      <c r="Q219" s="43">
        <f>VLOOKUP($D219,PORTE!$A$3:$Z$45,13,0)*$C219+VLOOKUP($E$2,PORTE!$A$3:$Z$45,13,0)*$E219</f>
        <v>23.125109999999999</v>
      </c>
      <c r="R219" s="43">
        <f>VLOOKUP($D219,PORTE!$A$3:$Z$45,14,0)*$C219+VLOOKUP($E$2,PORTE!$A$3:$Z$45,14,0)*$E219</f>
        <v>24.024969999999996</v>
      </c>
    </row>
    <row r="220" spans="1:18" s="1" customFormat="1" ht="13.5" customHeight="1" x14ac:dyDescent="0.25">
      <c r="A220" s="2" t="s">
        <v>489</v>
      </c>
      <c r="B220" s="3" t="s">
        <v>490</v>
      </c>
      <c r="C220" s="24">
        <v>0.04</v>
      </c>
      <c r="D220" s="4" t="s">
        <v>5</v>
      </c>
      <c r="E220" s="5" t="s">
        <v>45</v>
      </c>
      <c r="F220" s="43">
        <f>VLOOKUP($D220,PORTE!$A$3:$Z$45,2,0)*$C220+VLOOKUP($E$2,PORTE!$A$3:$Z$45,2,0)*$E220</f>
        <v>8.2894999999999985</v>
      </c>
      <c r="G220" s="43">
        <f>VLOOKUP($D220,PORTE!$A$3:$Z$45,3,0)*$C220+VLOOKUP($E$2,PORTE!$A$3:$Z$45,3,0)*$E220</f>
        <v>8.7359999999999989</v>
      </c>
      <c r="H220" s="43">
        <f>VLOOKUP($D220,PORTE!$A$3:$Z$45,4,0)*$C220+VLOOKUP($E$2,PORTE!$A$3:$Z$45,4,0)*$E220</f>
        <v>9.2203099999999996</v>
      </c>
      <c r="I220" s="43">
        <f>VLOOKUP($D220,PORTE!$A$3:$Z$45,5,0)*$C220+VLOOKUP($E$2,PORTE!$A$3:$Z$45,5,0)*$E220</f>
        <v>9.8752099999999992</v>
      </c>
      <c r="J220" s="43">
        <f>VLOOKUP($D220,PORTE!$A$3:$Z$45,6,0)*$C220+VLOOKUP($E$2,PORTE!$A$3:$Z$45,6,0)*$E220</f>
        <v>10.445089999999999</v>
      </c>
      <c r="K220" s="43">
        <f>VLOOKUP($D220,PORTE!$A$3:$Z$45,7,0)*$C220+VLOOKUP($E$2,PORTE!$A$3:$Z$45,7,0)*$E220</f>
        <v>11.042549999999999</v>
      </c>
      <c r="L220" s="43">
        <f>VLOOKUP($D220,PORTE!$A$3:$Z$45,8,0)*$C220+VLOOKUP($E$2,PORTE!$A$3:$Z$45,8,0)*$E220</f>
        <v>11.771549999999998</v>
      </c>
      <c r="M220" s="43">
        <f>VLOOKUP($D220,PORTE!$A$3:$Z$45,9,0)*$C220+VLOOKUP($E$2,PORTE!$A$3:$Z$45,9,0)*$E220</f>
        <v>12.930619999999998</v>
      </c>
      <c r="N220" s="43">
        <f>VLOOKUP($D220,PORTE!$A$3:$Z$45,10,0)*$C220+VLOOKUP($E$2,PORTE!$A$3:$Z$45,10,0)*$E220</f>
        <v>14.111679999999998</v>
      </c>
      <c r="O220" s="43">
        <f>VLOOKUP($D220,PORTE!$A$3:$Z$45,11,0)*$C220+VLOOKUP($E$2,PORTE!$A$3:$Z$45,11,0)*$E220</f>
        <v>14.351570000000001</v>
      </c>
      <c r="P220" s="43">
        <f>VLOOKUP($D220,PORTE!$A$3:$Z$45,12,0)*$C220+VLOOKUP($E$2,PORTE!$A$3:$Z$45,12,0)*$E220</f>
        <v>14.979309999999998</v>
      </c>
      <c r="Q220" s="43">
        <f>VLOOKUP($D220,PORTE!$A$3:$Z$45,13,0)*$C220+VLOOKUP($E$2,PORTE!$A$3:$Z$45,13,0)*$E220</f>
        <v>15.539909999999999</v>
      </c>
      <c r="R220" s="43">
        <f>VLOOKUP($D220,PORTE!$A$3:$Z$45,14,0)*$C220+VLOOKUP($E$2,PORTE!$A$3:$Z$45,14,0)*$E220</f>
        <v>16.144570000000002</v>
      </c>
    </row>
    <row r="221" spans="1:18" s="1" customFormat="1" ht="13.5" customHeight="1" x14ac:dyDescent="0.25">
      <c r="A221" s="2" t="s">
        <v>491</v>
      </c>
      <c r="B221" s="3" t="s">
        <v>492</v>
      </c>
      <c r="C221" s="27">
        <v>1</v>
      </c>
      <c r="D221" s="2" t="s">
        <v>5</v>
      </c>
      <c r="E221" s="5" t="s">
        <v>493</v>
      </c>
      <c r="F221" s="43">
        <f>VLOOKUP($D221,PORTE!$A$3:$Z$45,2,0)*$C221+VLOOKUP($E$2,PORTE!$A$3:$Z$45,2,0)*$E221</f>
        <v>103.10499999999999</v>
      </c>
      <c r="G221" s="43">
        <f>VLOOKUP($D221,PORTE!$A$3:$Z$45,3,0)*$C221+VLOOKUP($E$2,PORTE!$A$3:$Z$45,3,0)*$E221</f>
        <v>109.74</v>
      </c>
      <c r="H221" s="43">
        <f>VLOOKUP($D221,PORTE!$A$3:$Z$45,4,0)*$C221+VLOOKUP($E$2,PORTE!$A$3:$Z$45,4,0)*$E221</f>
        <v>115.78089999999999</v>
      </c>
      <c r="I221" s="43">
        <f>VLOOKUP($D221,PORTE!$A$3:$Z$45,5,0)*$C221+VLOOKUP($E$2,PORTE!$A$3:$Z$45,5,0)*$E221</f>
        <v>124.0039</v>
      </c>
      <c r="J221" s="43">
        <f>VLOOKUP($D221,PORTE!$A$3:$Z$45,6,0)*$C221+VLOOKUP($E$2,PORTE!$A$3:$Z$45,6,0)*$E221</f>
        <v>131.3691</v>
      </c>
      <c r="K221" s="43">
        <f>VLOOKUP($D221,PORTE!$A$3:$Z$45,7,0)*$C221+VLOOKUP($E$2,PORTE!$A$3:$Z$45,7,0)*$E221</f>
        <v>138.88049999999998</v>
      </c>
      <c r="L221" s="43">
        <f>VLOOKUP($D221,PORTE!$A$3:$Z$45,8,0)*$C221+VLOOKUP($E$2,PORTE!$A$3:$Z$45,8,0)*$E221</f>
        <v>148.0505</v>
      </c>
      <c r="M221" s="43">
        <f>VLOOKUP($D221,PORTE!$A$3:$Z$45,9,0)*$C221+VLOOKUP($E$2,PORTE!$A$3:$Z$45,9,0)*$E221</f>
        <v>162.62979999999996</v>
      </c>
      <c r="N221" s="43">
        <f>VLOOKUP($D221,PORTE!$A$3:$Z$45,10,0)*$C221+VLOOKUP($E$2,PORTE!$A$3:$Z$45,10,0)*$E221</f>
        <v>177.48719999999997</v>
      </c>
      <c r="O221" s="43">
        <f>VLOOKUP($D221,PORTE!$A$3:$Z$45,11,0)*$C221+VLOOKUP($E$2,PORTE!$A$3:$Z$45,11,0)*$E221</f>
        <v>180.49629999999999</v>
      </c>
      <c r="P221" s="43">
        <f>VLOOKUP($D221,PORTE!$A$3:$Z$45,12,0)*$C221+VLOOKUP($E$2,PORTE!$A$3:$Z$45,12,0)*$E221</f>
        <v>189.12689999999998</v>
      </c>
      <c r="Q221" s="43">
        <f>VLOOKUP($D221,PORTE!$A$3:$Z$45,13,0)*$C221+VLOOKUP($E$2,PORTE!$A$3:$Z$45,13,0)*$E221</f>
        <v>197.7089</v>
      </c>
      <c r="R221" s="43">
        <f>VLOOKUP($D221,PORTE!$A$3:$Z$45,14,0)*$C221+VLOOKUP($E$2,PORTE!$A$3:$Z$45,14,0)*$E221</f>
        <v>205.40029999999999</v>
      </c>
    </row>
    <row r="222" spans="1:18" s="1" customFormat="1" ht="13.5" customHeight="1" x14ac:dyDescent="0.25">
      <c r="A222" s="2" t="s">
        <v>494</v>
      </c>
      <c r="B222" s="3" t="s">
        <v>495</v>
      </c>
      <c r="C222" s="24">
        <v>0.04</v>
      </c>
      <c r="D222" s="4" t="s">
        <v>5</v>
      </c>
      <c r="E222" s="5" t="s">
        <v>45</v>
      </c>
      <c r="F222" s="43">
        <f>VLOOKUP($D222,PORTE!$A$3:$Z$45,2,0)*$C222+VLOOKUP($E$2,PORTE!$A$3:$Z$45,2,0)*$E222</f>
        <v>8.2894999999999985</v>
      </c>
      <c r="G222" s="43">
        <f>VLOOKUP($D222,PORTE!$A$3:$Z$45,3,0)*$C222+VLOOKUP($E$2,PORTE!$A$3:$Z$45,3,0)*$E222</f>
        <v>8.7359999999999989</v>
      </c>
      <c r="H222" s="43">
        <f>VLOOKUP($D222,PORTE!$A$3:$Z$45,4,0)*$C222+VLOOKUP($E$2,PORTE!$A$3:$Z$45,4,0)*$E222</f>
        <v>9.2203099999999996</v>
      </c>
      <c r="I222" s="43">
        <f>VLOOKUP($D222,PORTE!$A$3:$Z$45,5,0)*$C222+VLOOKUP($E$2,PORTE!$A$3:$Z$45,5,0)*$E222</f>
        <v>9.8752099999999992</v>
      </c>
      <c r="J222" s="43">
        <f>VLOOKUP($D222,PORTE!$A$3:$Z$45,6,0)*$C222+VLOOKUP($E$2,PORTE!$A$3:$Z$45,6,0)*$E222</f>
        <v>10.445089999999999</v>
      </c>
      <c r="K222" s="43">
        <f>VLOOKUP($D222,PORTE!$A$3:$Z$45,7,0)*$C222+VLOOKUP($E$2,PORTE!$A$3:$Z$45,7,0)*$E222</f>
        <v>11.042549999999999</v>
      </c>
      <c r="L222" s="43">
        <f>VLOOKUP($D222,PORTE!$A$3:$Z$45,8,0)*$C222+VLOOKUP($E$2,PORTE!$A$3:$Z$45,8,0)*$E222</f>
        <v>11.771549999999998</v>
      </c>
      <c r="M222" s="43">
        <f>VLOOKUP($D222,PORTE!$A$3:$Z$45,9,0)*$C222+VLOOKUP($E$2,PORTE!$A$3:$Z$45,9,0)*$E222</f>
        <v>12.930619999999998</v>
      </c>
      <c r="N222" s="43">
        <f>VLOOKUP($D222,PORTE!$A$3:$Z$45,10,0)*$C222+VLOOKUP($E$2,PORTE!$A$3:$Z$45,10,0)*$E222</f>
        <v>14.111679999999998</v>
      </c>
      <c r="O222" s="43">
        <f>VLOOKUP($D222,PORTE!$A$3:$Z$45,11,0)*$C222+VLOOKUP($E$2,PORTE!$A$3:$Z$45,11,0)*$E222</f>
        <v>14.351570000000001</v>
      </c>
      <c r="P222" s="43">
        <f>VLOOKUP($D222,PORTE!$A$3:$Z$45,12,0)*$C222+VLOOKUP($E$2,PORTE!$A$3:$Z$45,12,0)*$E222</f>
        <v>14.979309999999998</v>
      </c>
      <c r="Q222" s="43">
        <f>VLOOKUP($D222,PORTE!$A$3:$Z$45,13,0)*$C222+VLOOKUP($E$2,PORTE!$A$3:$Z$45,13,0)*$E222</f>
        <v>15.539909999999999</v>
      </c>
      <c r="R222" s="43">
        <f>VLOOKUP($D222,PORTE!$A$3:$Z$45,14,0)*$C222+VLOOKUP($E$2,PORTE!$A$3:$Z$45,14,0)*$E222</f>
        <v>16.144570000000002</v>
      </c>
    </row>
    <row r="223" spans="1:18" s="1" customFormat="1" ht="13.5" customHeight="1" x14ac:dyDescent="0.25">
      <c r="A223" s="2" t="s">
        <v>496</v>
      </c>
      <c r="B223" s="3" t="s">
        <v>497</v>
      </c>
      <c r="C223" s="24">
        <v>0.1</v>
      </c>
      <c r="D223" s="4" t="s">
        <v>5</v>
      </c>
      <c r="E223" s="5" t="s">
        <v>39</v>
      </c>
      <c r="F223" s="43">
        <f>VLOOKUP($D223,PORTE!$A$3:$Z$45,2,0)*$C223+VLOOKUP($E$2,PORTE!$A$3:$Z$45,2,0)*$E223</f>
        <v>38.370499999999993</v>
      </c>
      <c r="G223" s="43">
        <f>VLOOKUP($D223,PORTE!$A$3:$Z$45,3,0)*$C223+VLOOKUP($E$2,PORTE!$A$3:$Z$45,3,0)*$E223</f>
        <v>40.253999999999998</v>
      </c>
      <c r="H223" s="43">
        <f>VLOOKUP($D223,PORTE!$A$3:$Z$45,4,0)*$C223+VLOOKUP($E$2,PORTE!$A$3:$Z$45,4,0)*$E223</f>
        <v>42.492890000000003</v>
      </c>
      <c r="I223" s="43">
        <f>VLOOKUP($D223,PORTE!$A$3:$Z$45,5,0)*$C223+VLOOKUP($E$2,PORTE!$A$3:$Z$45,5,0)*$E223</f>
        <v>45.511189999999999</v>
      </c>
      <c r="J223" s="43">
        <f>VLOOKUP($D223,PORTE!$A$3:$Z$45,6,0)*$C223+VLOOKUP($E$2,PORTE!$A$3:$Z$45,6,0)*$E223</f>
        <v>48.102110000000003</v>
      </c>
      <c r="K223" s="43">
        <f>VLOOKUP($D223,PORTE!$A$3:$Z$45,7,0)*$C223+VLOOKUP($E$2,PORTE!$A$3:$Z$45,7,0)*$E223</f>
        <v>50.854050000000001</v>
      </c>
      <c r="L223" s="43">
        <f>VLOOKUP($D223,PORTE!$A$3:$Z$45,8,0)*$C223+VLOOKUP($E$2,PORTE!$A$3:$Z$45,8,0)*$E223</f>
        <v>54.211049999999993</v>
      </c>
      <c r="M223" s="43">
        <f>VLOOKUP($D223,PORTE!$A$3:$Z$45,9,0)*$C223+VLOOKUP($E$2,PORTE!$A$3:$Z$45,9,0)*$E223</f>
        <v>59.548579999999994</v>
      </c>
      <c r="N223" s="43">
        <f>VLOOKUP($D223,PORTE!$A$3:$Z$45,10,0)*$C223+VLOOKUP($E$2,PORTE!$A$3:$Z$45,10,0)*$E223</f>
        <v>64.987120000000004</v>
      </c>
      <c r="O223" s="43">
        <f>VLOOKUP($D223,PORTE!$A$3:$Z$45,11,0)*$C223+VLOOKUP($E$2,PORTE!$A$3:$Z$45,11,0)*$E223</f>
        <v>66.093230000000005</v>
      </c>
      <c r="P223" s="43">
        <f>VLOOKUP($D223,PORTE!$A$3:$Z$45,12,0)*$C223+VLOOKUP($E$2,PORTE!$A$3:$Z$45,12,0)*$E223</f>
        <v>68.859489999999994</v>
      </c>
      <c r="Q223" s="43">
        <f>VLOOKUP($D223,PORTE!$A$3:$Z$45,13,0)*$C223+VLOOKUP($E$2,PORTE!$A$3:$Z$45,13,0)*$E223</f>
        <v>71.181690000000003</v>
      </c>
      <c r="R223" s="43">
        <f>VLOOKUP($D223,PORTE!$A$3:$Z$45,14,0)*$C223+VLOOKUP($E$2,PORTE!$A$3:$Z$45,14,0)*$E223</f>
        <v>73.951629999999994</v>
      </c>
    </row>
    <row r="224" spans="1:18" s="1" customFormat="1" ht="13.5" customHeight="1" x14ac:dyDescent="0.25">
      <c r="A224" s="2" t="s">
        <v>498</v>
      </c>
      <c r="B224" s="3" t="s">
        <v>499</v>
      </c>
      <c r="C224" s="24">
        <v>0.1</v>
      </c>
      <c r="D224" s="4" t="s">
        <v>5</v>
      </c>
      <c r="E224" s="5" t="s">
        <v>39</v>
      </c>
      <c r="F224" s="43">
        <f>VLOOKUP($D224,PORTE!$A$3:$Z$45,2,0)*$C224+VLOOKUP($E$2,PORTE!$A$3:$Z$45,2,0)*$E224</f>
        <v>38.370499999999993</v>
      </c>
      <c r="G224" s="43">
        <f>VLOOKUP($D224,PORTE!$A$3:$Z$45,3,0)*$C224+VLOOKUP($E$2,PORTE!$A$3:$Z$45,3,0)*$E224</f>
        <v>40.253999999999998</v>
      </c>
      <c r="H224" s="43">
        <f>VLOOKUP($D224,PORTE!$A$3:$Z$45,4,0)*$C224+VLOOKUP($E$2,PORTE!$A$3:$Z$45,4,0)*$E224</f>
        <v>42.492890000000003</v>
      </c>
      <c r="I224" s="43">
        <f>VLOOKUP($D224,PORTE!$A$3:$Z$45,5,0)*$C224+VLOOKUP($E$2,PORTE!$A$3:$Z$45,5,0)*$E224</f>
        <v>45.511189999999999</v>
      </c>
      <c r="J224" s="43">
        <f>VLOOKUP($D224,PORTE!$A$3:$Z$45,6,0)*$C224+VLOOKUP($E$2,PORTE!$A$3:$Z$45,6,0)*$E224</f>
        <v>48.102110000000003</v>
      </c>
      <c r="K224" s="43">
        <f>VLOOKUP($D224,PORTE!$A$3:$Z$45,7,0)*$C224+VLOOKUP($E$2,PORTE!$A$3:$Z$45,7,0)*$E224</f>
        <v>50.854050000000001</v>
      </c>
      <c r="L224" s="43">
        <f>VLOOKUP($D224,PORTE!$A$3:$Z$45,8,0)*$C224+VLOOKUP($E$2,PORTE!$A$3:$Z$45,8,0)*$E224</f>
        <v>54.211049999999993</v>
      </c>
      <c r="M224" s="43">
        <f>VLOOKUP($D224,PORTE!$A$3:$Z$45,9,0)*$C224+VLOOKUP($E$2,PORTE!$A$3:$Z$45,9,0)*$E224</f>
        <v>59.548579999999994</v>
      </c>
      <c r="N224" s="43">
        <f>VLOOKUP($D224,PORTE!$A$3:$Z$45,10,0)*$C224+VLOOKUP($E$2,PORTE!$A$3:$Z$45,10,0)*$E224</f>
        <v>64.987120000000004</v>
      </c>
      <c r="O224" s="43">
        <f>VLOOKUP($D224,PORTE!$A$3:$Z$45,11,0)*$C224+VLOOKUP($E$2,PORTE!$A$3:$Z$45,11,0)*$E224</f>
        <v>66.093230000000005</v>
      </c>
      <c r="P224" s="43">
        <f>VLOOKUP($D224,PORTE!$A$3:$Z$45,12,0)*$C224+VLOOKUP($E$2,PORTE!$A$3:$Z$45,12,0)*$E224</f>
        <v>68.859489999999994</v>
      </c>
      <c r="Q224" s="43">
        <f>VLOOKUP($D224,PORTE!$A$3:$Z$45,13,0)*$C224+VLOOKUP($E$2,PORTE!$A$3:$Z$45,13,0)*$E224</f>
        <v>71.181690000000003</v>
      </c>
      <c r="R224" s="43">
        <f>VLOOKUP($D224,PORTE!$A$3:$Z$45,14,0)*$C224+VLOOKUP($E$2,PORTE!$A$3:$Z$45,14,0)*$E224</f>
        <v>73.951629999999994</v>
      </c>
    </row>
    <row r="225" spans="1:18" s="1" customFormat="1" ht="13.5" customHeight="1" x14ac:dyDescent="0.25">
      <c r="A225" s="2" t="s">
        <v>500</v>
      </c>
      <c r="B225" s="3" t="s">
        <v>501</v>
      </c>
      <c r="C225" s="24">
        <v>0.1</v>
      </c>
      <c r="D225" s="4" t="s">
        <v>5</v>
      </c>
      <c r="E225" s="5" t="s">
        <v>39</v>
      </c>
      <c r="F225" s="43">
        <f>VLOOKUP($D225,PORTE!$A$3:$Z$45,2,0)*$C225+VLOOKUP($E$2,PORTE!$A$3:$Z$45,2,0)*$E225</f>
        <v>38.370499999999993</v>
      </c>
      <c r="G225" s="43">
        <f>VLOOKUP($D225,PORTE!$A$3:$Z$45,3,0)*$C225+VLOOKUP($E$2,PORTE!$A$3:$Z$45,3,0)*$E225</f>
        <v>40.253999999999998</v>
      </c>
      <c r="H225" s="43">
        <f>VLOOKUP($D225,PORTE!$A$3:$Z$45,4,0)*$C225+VLOOKUP($E$2,PORTE!$A$3:$Z$45,4,0)*$E225</f>
        <v>42.492890000000003</v>
      </c>
      <c r="I225" s="43">
        <f>VLOOKUP($D225,PORTE!$A$3:$Z$45,5,0)*$C225+VLOOKUP($E$2,PORTE!$A$3:$Z$45,5,0)*$E225</f>
        <v>45.511189999999999</v>
      </c>
      <c r="J225" s="43">
        <f>VLOOKUP($D225,PORTE!$A$3:$Z$45,6,0)*$C225+VLOOKUP($E$2,PORTE!$A$3:$Z$45,6,0)*$E225</f>
        <v>48.102110000000003</v>
      </c>
      <c r="K225" s="43">
        <f>VLOOKUP($D225,PORTE!$A$3:$Z$45,7,0)*$C225+VLOOKUP($E$2,PORTE!$A$3:$Z$45,7,0)*$E225</f>
        <v>50.854050000000001</v>
      </c>
      <c r="L225" s="43">
        <f>VLOOKUP($D225,PORTE!$A$3:$Z$45,8,0)*$C225+VLOOKUP($E$2,PORTE!$A$3:$Z$45,8,0)*$E225</f>
        <v>54.211049999999993</v>
      </c>
      <c r="M225" s="43">
        <f>VLOOKUP($D225,PORTE!$A$3:$Z$45,9,0)*$C225+VLOOKUP($E$2,PORTE!$A$3:$Z$45,9,0)*$E225</f>
        <v>59.548579999999994</v>
      </c>
      <c r="N225" s="43">
        <f>VLOOKUP($D225,PORTE!$A$3:$Z$45,10,0)*$C225+VLOOKUP($E$2,PORTE!$A$3:$Z$45,10,0)*$E225</f>
        <v>64.987120000000004</v>
      </c>
      <c r="O225" s="43">
        <f>VLOOKUP($D225,PORTE!$A$3:$Z$45,11,0)*$C225+VLOOKUP($E$2,PORTE!$A$3:$Z$45,11,0)*$E225</f>
        <v>66.093230000000005</v>
      </c>
      <c r="P225" s="43">
        <f>VLOOKUP($D225,PORTE!$A$3:$Z$45,12,0)*$C225+VLOOKUP($E$2,PORTE!$A$3:$Z$45,12,0)*$E225</f>
        <v>68.859489999999994</v>
      </c>
      <c r="Q225" s="43">
        <f>VLOOKUP($D225,PORTE!$A$3:$Z$45,13,0)*$C225+VLOOKUP($E$2,PORTE!$A$3:$Z$45,13,0)*$E225</f>
        <v>71.181690000000003</v>
      </c>
      <c r="R225" s="43">
        <f>VLOOKUP($D225,PORTE!$A$3:$Z$45,14,0)*$C225+VLOOKUP($E$2,PORTE!$A$3:$Z$45,14,0)*$E225</f>
        <v>73.951629999999994</v>
      </c>
    </row>
    <row r="226" spans="1:18" s="1" customFormat="1" ht="13.5" customHeight="1" x14ac:dyDescent="0.25">
      <c r="A226" s="2" t="s">
        <v>502</v>
      </c>
      <c r="B226" s="3" t="s">
        <v>503</v>
      </c>
      <c r="C226" s="24">
        <v>0.1</v>
      </c>
      <c r="D226" s="4" t="s">
        <v>5</v>
      </c>
      <c r="E226" s="5" t="s">
        <v>62</v>
      </c>
      <c r="F226" s="43">
        <f>VLOOKUP($D226,PORTE!$A$3:$Z$45,2,0)*$C226+VLOOKUP($E$2,PORTE!$A$3:$Z$45,2,0)*$E226</f>
        <v>5.7909999999999995</v>
      </c>
      <c r="G226" s="43">
        <f>VLOOKUP($D226,PORTE!$A$3:$Z$45,3,0)*$C226+VLOOKUP($E$2,PORTE!$A$3:$Z$45,3,0)*$E226</f>
        <v>6.258</v>
      </c>
      <c r="H226" s="43">
        <f>VLOOKUP($D226,PORTE!$A$3:$Z$45,4,0)*$C226+VLOOKUP($E$2,PORTE!$A$3:$Z$45,4,0)*$E226</f>
        <v>6.5987799999999996</v>
      </c>
      <c r="I226" s="43">
        <f>VLOOKUP($D226,PORTE!$A$3:$Z$45,5,0)*$C226+VLOOKUP($E$2,PORTE!$A$3:$Z$45,5,0)*$E226</f>
        <v>7.06738</v>
      </c>
      <c r="J226" s="43">
        <f>VLOOKUP($D226,PORTE!$A$3:$Z$45,6,0)*$C226+VLOOKUP($E$2,PORTE!$A$3:$Z$45,6,0)*$E226</f>
        <v>7.5052199999999996</v>
      </c>
      <c r="K226" s="43">
        <f>VLOOKUP($D226,PORTE!$A$3:$Z$45,7,0)*$C226+VLOOKUP($E$2,PORTE!$A$3:$Z$45,7,0)*$E226</f>
        <v>7.9340999999999999</v>
      </c>
      <c r="L226" s="43">
        <f>VLOOKUP($D226,PORTE!$A$3:$Z$45,8,0)*$C226+VLOOKUP($E$2,PORTE!$A$3:$Z$45,8,0)*$E226</f>
        <v>8.4581</v>
      </c>
      <c r="M226" s="43">
        <f>VLOOKUP($D226,PORTE!$A$3:$Z$45,9,0)*$C226+VLOOKUP($E$2,PORTE!$A$3:$Z$45,9,0)*$E226</f>
        <v>9.2911599999999996</v>
      </c>
      <c r="N226" s="43">
        <f>VLOOKUP($D226,PORTE!$A$3:$Z$45,10,0)*$C226+VLOOKUP($E$2,PORTE!$A$3:$Z$45,10,0)*$E226</f>
        <v>10.140239999999999</v>
      </c>
      <c r="O226" s="43">
        <f>VLOOKUP($D226,PORTE!$A$3:$Z$45,11,0)*$C226+VLOOKUP($E$2,PORTE!$A$3:$Z$45,11,0)*$E226</f>
        <v>10.31146</v>
      </c>
      <c r="P226" s="43">
        <f>VLOOKUP($D226,PORTE!$A$3:$Z$45,12,0)*$C226+VLOOKUP($E$2,PORTE!$A$3:$Z$45,12,0)*$E226</f>
        <v>10.867979999999999</v>
      </c>
      <c r="Q226" s="43">
        <f>VLOOKUP($D226,PORTE!$A$3:$Z$45,13,0)*$C226+VLOOKUP($E$2,PORTE!$A$3:$Z$45,13,0)*$E226</f>
        <v>11.49038</v>
      </c>
      <c r="R226" s="43">
        <f>VLOOKUP($D226,PORTE!$A$3:$Z$45,14,0)*$C226+VLOOKUP($E$2,PORTE!$A$3:$Z$45,14,0)*$E226</f>
        <v>11.937260000000002</v>
      </c>
    </row>
    <row r="227" spans="1:18" s="1" customFormat="1" ht="13.5" customHeight="1" x14ac:dyDescent="0.25">
      <c r="A227" s="2" t="s">
        <v>504</v>
      </c>
      <c r="B227" s="3" t="s">
        <v>505</v>
      </c>
      <c r="C227" s="24">
        <v>0.1</v>
      </c>
      <c r="D227" s="4" t="s">
        <v>5</v>
      </c>
      <c r="E227" s="5" t="s">
        <v>330</v>
      </c>
      <c r="F227" s="43">
        <f>VLOOKUP($D227,PORTE!$A$3:$Z$45,2,0)*$C227+VLOOKUP($E$2,PORTE!$A$3:$Z$45,2,0)*$E227</f>
        <v>38.680999999999997</v>
      </c>
      <c r="G227" s="43">
        <f>VLOOKUP($D227,PORTE!$A$3:$Z$45,3,0)*$C227+VLOOKUP($E$2,PORTE!$A$3:$Z$45,3,0)*$E227</f>
        <v>40.577999999999996</v>
      </c>
      <c r="H227" s="43">
        <f>VLOOKUP($D227,PORTE!$A$3:$Z$45,4,0)*$C227+VLOOKUP($E$2,PORTE!$A$3:$Z$45,4,0)*$E227</f>
        <v>42.834980000000002</v>
      </c>
      <c r="I227" s="43">
        <f>VLOOKUP($D227,PORTE!$A$3:$Z$45,5,0)*$C227+VLOOKUP($E$2,PORTE!$A$3:$Z$45,5,0)*$E227</f>
        <v>45.877580000000002</v>
      </c>
      <c r="J227" s="43">
        <f>VLOOKUP($D227,PORTE!$A$3:$Z$45,6,0)*$C227+VLOOKUP($E$2,PORTE!$A$3:$Z$45,6,0)*$E227</f>
        <v>48.489020000000004</v>
      </c>
      <c r="K227" s="43">
        <f>VLOOKUP($D227,PORTE!$A$3:$Z$45,7,0)*$C227+VLOOKUP($E$2,PORTE!$A$3:$Z$45,7,0)*$E227</f>
        <v>51.263100000000001</v>
      </c>
      <c r="L227" s="43">
        <f>VLOOKUP($D227,PORTE!$A$3:$Z$45,8,0)*$C227+VLOOKUP($E$2,PORTE!$A$3:$Z$45,8,0)*$E227</f>
        <v>54.647099999999995</v>
      </c>
      <c r="M227" s="43">
        <f>VLOOKUP($D227,PORTE!$A$3:$Z$45,9,0)*$C227+VLOOKUP($E$2,PORTE!$A$3:$Z$45,9,0)*$E227</f>
        <v>60.027559999999994</v>
      </c>
      <c r="N227" s="43">
        <f>VLOOKUP($D227,PORTE!$A$3:$Z$45,10,0)*$C227+VLOOKUP($E$2,PORTE!$A$3:$Z$45,10,0)*$E227</f>
        <v>65.509839999999997</v>
      </c>
      <c r="O227" s="43">
        <f>VLOOKUP($D227,PORTE!$A$3:$Z$45,11,0)*$C227+VLOOKUP($E$2,PORTE!$A$3:$Z$45,11,0)*$E227</f>
        <v>66.624860000000012</v>
      </c>
      <c r="P227" s="43">
        <f>VLOOKUP($D227,PORTE!$A$3:$Z$45,12,0)*$C227+VLOOKUP($E$2,PORTE!$A$3:$Z$45,12,0)*$E227</f>
        <v>69.412179999999992</v>
      </c>
      <c r="Q227" s="43">
        <f>VLOOKUP($D227,PORTE!$A$3:$Z$45,13,0)*$C227+VLOOKUP($E$2,PORTE!$A$3:$Z$45,13,0)*$E227</f>
        <v>71.750579999999999</v>
      </c>
      <c r="R227" s="43">
        <f>VLOOKUP($D227,PORTE!$A$3:$Z$45,14,0)*$C227+VLOOKUP($E$2,PORTE!$A$3:$Z$45,14,0)*$E227</f>
        <v>74.542659999999998</v>
      </c>
    </row>
    <row r="228" spans="1:18" s="1" customFormat="1" ht="13.5" customHeight="1" x14ac:dyDescent="0.25">
      <c r="A228" s="2" t="s">
        <v>506</v>
      </c>
      <c r="B228" s="3" t="s">
        <v>507</v>
      </c>
      <c r="C228" s="24">
        <v>0.25</v>
      </c>
      <c r="D228" s="4" t="s">
        <v>5</v>
      </c>
      <c r="E228" s="5" t="s">
        <v>508</v>
      </c>
      <c r="F228" s="43">
        <f>VLOOKUP($D228,PORTE!$A$3:$Z$45,2,0)*$C228+VLOOKUP($E$2,PORTE!$A$3:$Z$45,2,0)*$E228</f>
        <v>22.746000000000002</v>
      </c>
      <c r="G228" s="43">
        <f>VLOOKUP($D228,PORTE!$A$3:$Z$45,3,0)*$C228+VLOOKUP($E$2,PORTE!$A$3:$Z$45,3,0)*$E228</f>
        <v>24.273</v>
      </c>
      <c r="H228" s="43">
        <f>VLOOKUP($D228,PORTE!$A$3:$Z$45,4,0)*$C228+VLOOKUP($E$2,PORTE!$A$3:$Z$45,4,0)*$E228</f>
        <v>25.606680000000001</v>
      </c>
      <c r="I228" s="43">
        <f>VLOOKUP($D228,PORTE!$A$3:$Z$45,5,0)*$C228+VLOOKUP($E$2,PORTE!$A$3:$Z$45,5,0)*$E228</f>
        <v>27.425280000000001</v>
      </c>
      <c r="J228" s="43">
        <f>VLOOKUP($D228,PORTE!$A$3:$Z$45,6,0)*$C228+VLOOKUP($E$2,PORTE!$A$3:$Z$45,6,0)*$E228</f>
        <v>29.066320000000001</v>
      </c>
      <c r="K228" s="43">
        <f>VLOOKUP($D228,PORTE!$A$3:$Z$45,7,0)*$C228+VLOOKUP($E$2,PORTE!$A$3:$Z$45,7,0)*$E228</f>
        <v>30.728100000000001</v>
      </c>
      <c r="L228" s="43">
        <f>VLOOKUP($D228,PORTE!$A$3:$Z$45,8,0)*$C228+VLOOKUP($E$2,PORTE!$A$3:$Z$45,8,0)*$E228</f>
        <v>32.757100000000001</v>
      </c>
      <c r="M228" s="43">
        <f>VLOOKUP($D228,PORTE!$A$3:$Z$45,9,0)*$C228+VLOOKUP($E$2,PORTE!$A$3:$Z$45,9,0)*$E228</f>
        <v>35.982959999999991</v>
      </c>
      <c r="N228" s="43">
        <f>VLOOKUP($D228,PORTE!$A$3:$Z$45,10,0)*$C228+VLOOKUP($E$2,PORTE!$A$3:$Z$45,10,0)*$E228</f>
        <v>39.270440000000001</v>
      </c>
      <c r="O228" s="43">
        <f>VLOOKUP($D228,PORTE!$A$3:$Z$45,11,0)*$C228+VLOOKUP($E$2,PORTE!$A$3:$Z$45,11,0)*$E228</f>
        <v>39.935760000000002</v>
      </c>
      <c r="P228" s="43">
        <f>VLOOKUP($D228,PORTE!$A$3:$Z$45,12,0)*$C228+VLOOKUP($E$2,PORTE!$A$3:$Z$45,12,0)*$E228</f>
        <v>41.887880000000003</v>
      </c>
      <c r="Q228" s="43">
        <f>VLOOKUP($D228,PORTE!$A$3:$Z$45,13,0)*$C228+VLOOKUP($E$2,PORTE!$A$3:$Z$45,13,0)*$E228</f>
        <v>43.875280000000004</v>
      </c>
      <c r="R228" s="43">
        <f>VLOOKUP($D228,PORTE!$A$3:$Z$45,14,0)*$C228+VLOOKUP($E$2,PORTE!$A$3:$Z$45,14,0)*$E228</f>
        <v>45.582060000000006</v>
      </c>
    </row>
    <row r="229" spans="1:18" s="1" customFormat="1" ht="13.5" customHeight="1" x14ac:dyDescent="0.25">
      <c r="A229" s="2">
        <v>40322408</v>
      </c>
      <c r="B229" s="9" t="s">
        <v>509</v>
      </c>
      <c r="C229" s="24">
        <v>0.1</v>
      </c>
      <c r="D229" s="4" t="s">
        <v>5</v>
      </c>
      <c r="E229" s="5">
        <v>9.8209999999999997</v>
      </c>
      <c r="F229" s="43">
        <f>VLOOKUP($D229,PORTE!$A$3:$Z$45,2,0)*$C229+VLOOKUP($E$2,PORTE!$A$3:$Z$45,2,0)*$E229</f>
        <v>113.74149999999999</v>
      </c>
      <c r="G229" s="43">
        <f>VLOOKUP($D229,PORTE!$A$3:$Z$45,3,0)*$C229+VLOOKUP($E$2,PORTE!$A$3:$Z$45,3,0)*$E229</f>
        <v>118.902</v>
      </c>
      <c r="H229" s="43">
        <f>VLOOKUP($D229,PORTE!$A$3:$Z$45,4,0)*$C229+VLOOKUP($E$2,PORTE!$A$3:$Z$45,4,0)*$E229</f>
        <v>125.53206999999999</v>
      </c>
      <c r="I229" s="43">
        <f>VLOOKUP($D229,PORTE!$A$3:$Z$45,5,0)*$C229+VLOOKUP($E$2,PORTE!$A$3:$Z$45,5,0)*$E229</f>
        <v>134.44897</v>
      </c>
      <c r="J229" s="43">
        <f>VLOOKUP($D229,PORTE!$A$3:$Z$45,6,0)*$C229+VLOOKUP($E$2,PORTE!$A$3:$Z$45,6,0)*$E229</f>
        <v>142.02092999999999</v>
      </c>
      <c r="K229" s="43">
        <f>VLOOKUP($D229,PORTE!$A$3:$Z$45,7,0)*$C229+VLOOKUP($E$2,PORTE!$A$3:$Z$45,7,0)*$E229</f>
        <v>150.14715000000001</v>
      </c>
      <c r="L229" s="43">
        <f>VLOOKUP($D229,PORTE!$A$3:$Z$45,8,0)*$C229+VLOOKUP($E$2,PORTE!$A$3:$Z$45,8,0)*$E229</f>
        <v>160.05814999999998</v>
      </c>
      <c r="M229" s="43">
        <f>VLOOKUP($D229,PORTE!$A$3:$Z$45,9,0)*$C229+VLOOKUP($E$2,PORTE!$A$3:$Z$45,9,0)*$E229</f>
        <v>175.81654</v>
      </c>
      <c r="N229" s="43">
        <f>VLOOKUP($D229,PORTE!$A$3:$Z$45,10,0)*$C229+VLOOKUP($E$2,PORTE!$A$3:$Z$45,10,0)*$E229</f>
        <v>191.87255999999999</v>
      </c>
      <c r="O229" s="43">
        <f>VLOOKUP($D229,PORTE!$A$3:$Z$45,11,0)*$C229+VLOOKUP($E$2,PORTE!$A$3:$Z$45,11,0)*$E229</f>
        <v>195.14149</v>
      </c>
      <c r="P229" s="43">
        <f>VLOOKUP($D229,PORTE!$A$3:$Z$45,12,0)*$C229+VLOOKUP($E$2,PORTE!$A$3:$Z$45,12,0)*$E229</f>
        <v>203.01987</v>
      </c>
      <c r="Q229" s="43">
        <f>VLOOKUP($D229,PORTE!$A$3:$Z$45,13,0)*$C229+VLOOKUP($E$2,PORTE!$A$3:$Z$45,13,0)*$E229</f>
        <v>209.27447000000001</v>
      </c>
      <c r="R229" s="43">
        <f>VLOOKUP($D229,PORTE!$A$3:$Z$45,14,0)*$C229+VLOOKUP($E$2,PORTE!$A$3:$Z$45,14,0)*$E229</f>
        <v>217.41869</v>
      </c>
    </row>
    <row r="230" spans="1:18" s="1" customFormat="1" ht="13.5" customHeight="1" x14ac:dyDescent="0.25">
      <c r="A230" s="2" t="s">
        <v>510</v>
      </c>
      <c r="B230" s="3" t="s">
        <v>511</v>
      </c>
      <c r="C230" s="24">
        <v>0.01</v>
      </c>
      <c r="D230" s="4" t="s">
        <v>5</v>
      </c>
      <c r="E230" s="5" t="s">
        <v>122</v>
      </c>
      <c r="F230" s="43">
        <f>VLOOKUP($D230,PORTE!$A$3:$Z$45,2,0)*$C230+VLOOKUP($E$2,PORTE!$A$3:$Z$45,2,0)*$E230</f>
        <v>4.5305</v>
      </c>
      <c r="G230" s="43">
        <f>VLOOKUP($D230,PORTE!$A$3:$Z$45,3,0)*$C230+VLOOKUP($E$2,PORTE!$A$3:$Z$45,3,0)*$E230</f>
        <v>4.7490000000000006</v>
      </c>
      <c r="H230" s="43">
        <f>VLOOKUP($D230,PORTE!$A$3:$Z$45,4,0)*$C230+VLOOKUP($E$2,PORTE!$A$3:$Z$45,4,0)*$E230</f>
        <v>5.0132900000000005</v>
      </c>
      <c r="I230" s="43">
        <f>VLOOKUP($D230,PORTE!$A$3:$Z$45,5,0)*$C230+VLOOKUP($E$2,PORTE!$A$3:$Z$45,5,0)*$E230</f>
        <v>5.3693900000000001</v>
      </c>
      <c r="J230" s="43">
        <f>VLOOKUP($D230,PORTE!$A$3:$Z$45,6,0)*$C230+VLOOKUP($E$2,PORTE!$A$3:$Z$45,6,0)*$E230</f>
        <v>5.6743100000000002</v>
      </c>
      <c r="K230" s="43">
        <f>VLOOKUP($D230,PORTE!$A$3:$Z$45,7,0)*$C230+VLOOKUP($E$2,PORTE!$A$3:$Z$45,7,0)*$E230</f>
        <v>5.9989500000000007</v>
      </c>
      <c r="L230" s="43">
        <f>VLOOKUP($D230,PORTE!$A$3:$Z$45,8,0)*$C230+VLOOKUP($E$2,PORTE!$A$3:$Z$45,8,0)*$E230</f>
        <v>6.3949499999999997</v>
      </c>
      <c r="M230" s="43">
        <f>VLOOKUP($D230,PORTE!$A$3:$Z$45,9,0)*$C230+VLOOKUP($E$2,PORTE!$A$3:$Z$45,9,0)*$E230</f>
        <v>7.0245799999999994</v>
      </c>
      <c r="N230" s="43">
        <f>VLOOKUP($D230,PORTE!$A$3:$Z$45,10,0)*$C230+VLOOKUP($E$2,PORTE!$A$3:$Z$45,10,0)*$E230</f>
        <v>7.6661200000000003</v>
      </c>
      <c r="O230" s="43">
        <f>VLOOKUP($D230,PORTE!$A$3:$Z$45,11,0)*$C230+VLOOKUP($E$2,PORTE!$A$3:$Z$45,11,0)*$E230</f>
        <v>7.7966300000000004</v>
      </c>
      <c r="P230" s="43">
        <f>VLOOKUP($D230,PORTE!$A$3:$Z$45,12,0)*$C230+VLOOKUP($E$2,PORTE!$A$3:$Z$45,12,0)*$E230</f>
        <v>8.1202899999999989</v>
      </c>
      <c r="Q230" s="43">
        <f>VLOOKUP($D230,PORTE!$A$3:$Z$45,13,0)*$C230+VLOOKUP($E$2,PORTE!$A$3:$Z$45,13,0)*$E230</f>
        <v>8.3886900000000004</v>
      </c>
      <c r="R230" s="43">
        <f>VLOOKUP($D230,PORTE!$A$3:$Z$45,14,0)*$C230+VLOOKUP($E$2,PORTE!$A$3:$Z$45,14,0)*$E230</f>
        <v>8.7151300000000003</v>
      </c>
    </row>
    <row r="231" spans="1:18" s="1" customFormat="1" ht="13.5" customHeight="1" x14ac:dyDescent="0.25">
      <c r="A231" s="2" t="s">
        <v>512</v>
      </c>
      <c r="B231" s="3" t="s">
        <v>513</v>
      </c>
      <c r="C231" s="24">
        <v>0.04</v>
      </c>
      <c r="D231" s="4" t="s">
        <v>5</v>
      </c>
      <c r="E231" s="5" t="s">
        <v>181</v>
      </c>
      <c r="F231" s="43">
        <f>VLOOKUP($D231,PORTE!$A$3:$Z$45,2,0)*$C231+VLOOKUP($E$2,PORTE!$A$3:$Z$45,2,0)*$E231</f>
        <v>13.774999999999999</v>
      </c>
      <c r="G231" s="43">
        <f>VLOOKUP($D231,PORTE!$A$3:$Z$45,3,0)*$C231+VLOOKUP($E$2,PORTE!$A$3:$Z$45,3,0)*$E231</f>
        <v>14.459999999999999</v>
      </c>
      <c r="H231" s="43">
        <f>VLOOKUP($D231,PORTE!$A$3:$Z$45,4,0)*$C231+VLOOKUP($E$2,PORTE!$A$3:$Z$45,4,0)*$E231</f>
        <v>15.263899999999998</v>
      </c>
      <c r="I231" s="43">
        <f>VLOOKUP($D231,PORTE!$A$3:$Z$45,5,0)*$C231+VLOOKUP($E$2,PORTE!$A$3:$Z$45,5,0)*$E231</f>
        <v>16.348099999999999</v>
      </c>
      <c r="J231" s="43">
        <f>VLOOKUP($D231,PORTE!$A$3:$Z$45,6,0)*$C231+VLOOKUP($E$2,PORTE!$A$3:$Z$45,6,0)*$E231</f>
        <v>17.280499999999996</v>
      </c>
      <c r="K231" s="43">
        <f>VLOOKUP($D231,PORTE!$A$3:$Z$45,7,0)*$C231+VLOOKUP($E$2,PORTE!$A$3:$Z$45,7,0)*$E231</f>
        <v>18.269100000000002</v>
      </c>
      <c r="L231" s="43">
        <f>VLOOKUP($D231,PORTE!$A$3:$Z$45,8,0)*$C231+VLOOKUP($E$2,PORTE!$A$3:$Z$45,8,0)*$E231</f>
        <v>19.475099999999998</v>
      </c>
      <c r="M231" s="43">
        <f>VLOOKUP($D231,PORTE!$A$3:$Z$45,9,0)*$C231+VLOOKUP($E$2,PORTE!$A$3:$Z$45,9,0)*$E231</f>
        <v>21.392599999999998</v>
      </c>
      <c r="N231" s="43">
        <f>VLOOKUP($D231,PORTE!$A$3:$Z$45,10,0)*$C231+VLOOKUP($E$2,PORTE!$A$3:$Z$45,10,0)*$E231</f>
        <v>23.346399999999999</v>
      </c>
      <c r="O231" s="43">
        <f>VLOOKUP($D231,PORTE!$A$3:$Z$45,11,0)*$C231+VLOOKUP($E$2,PORTE!$A$3:$Z$45,11,0)*$E231</f>
        <v>23.743699999999997</v>
      </c>
      <c r="P231" s="43">
        <f>VLOOKUP($D231,PORTE!$A$3:$Z$45,12,0)*$C231+VLOOKUP($E$2,PORTE!$A$3:$Z$45,12,0)*$E231</f>
        <v>24.743499999999997</v>
      </c>
      <c r="Q231" s="43">
        <f>VLOOKUP($D231,PORTE!$A$3:$Z$45,13,0)*$C231+VLOOKUP($E$2,PORTE!$A$3:$Z$45,13,0)*$E231</f>
        <v>25.590299999999999</v>
      </c>
      <c r="R231" s="43">
        <f>VLOOKUP($D231,PORTE!$A$3:$Z$45,14,0)*$C231+VLOOKUP($E$2,PORTE!$A$3:$Z$45,14,0)*$E231</f>
        <v>26.586100000000002</v>
      </c>
    </row>
    <row r="232" spans="1:18" s="1" customFormat="1" ht="13.5" customHeight="1" x14ac:dyDescent="0.25">
      <c r="A232" s="2" t="s">
        <v>514</v>
      </c>
      <c r="B232" s="3" t="s">
        <v>515</v>
      </c>
      <c r="C232" s="24">
        <v>0.04</v>
      </c>
      <c r="D232" s="4" t="s">
        <v>5</v>
      </c>
      <c r="E232" s="5" t="s">
        <v>92</v>
      </c>
      <c r="F232" s="43">
        <f>VLOOKUP($D232,PORTE!$A$3:$Z$45,2,0)*$C232+VLOOKUP($E$2,PORTE!$A$3:$Z$45,2,0)*$E232</f>
        <v>16.88</v>
      </c>
      <c r="G232" s="43">
        <f>VLOOKUP($D232,PORTE!$A$3:$Z$45,3,0)*$C232+VLOOKUP($E$2,PORTE!$A$3:$Z$45,3,0)*$E232</f>
        <v>17.700000000000003</v>
      </c>
      <c r="H232" s="43">
        <f>VLOOKUP($D232,PORTE!$A$3:$Z$45,4,0)*$C232+VLOOKUP($E$2,PORTE!$A$3:$Z$45,4,0)*$E232</f>
        <v>18.684799999999999</v>
      </c>
      <c r="I232" s="43">
        <f>VLOOKUP($D232,PORTE!$A$3:$Z$45,5,0)*$C232+VLOOKUP($E$2,PORTE!$A$3:$Z$45,5,0)*$E232</f>
        <v>20.012</v>
      </c>
      <c r="J232" s="43">
        <f>VLOOKUP($D232,PORTE!$A$3:$Z$45,6,0)*$C232+VLOOKUP($E$2,PORTE!$A$3:$Z$45,6,0)*$E232</f>
        <v>21.1496</v>
      </c>
      <c r="K232" s="43">
        <f>VLOOKUP($D232,PORTE!$A$3:$Z$45,7,0)*$C232+VLOOKUP($E$2,PORTE!$A$3:$Z$45,7,0)*$E232</f>
        <v>22.3596</v>
      </c>
      <c r="L232" s="43">
        <f>VLOOKUP($D232,PORTE!$A$3:$Z$45,8,0)*$C232+VLOOKUP($E$2,PORTE!$A$3:$Z$45,8,0)*$E232</f>
        <v>23.835599999999996</v>
      </c>
      <c r="M232" s="43">
        <f>VLOOKUP($D232,PORTE!$A$3:$Z$45,9,0)*$C232+VLOOKUP($E$2,PORTE!$A$3:$Z$45,9,0)*$E232</f>
        <v>26.182399999999998</v>
      </c>
      <c r="N232" s="43">
        <f>VLOOKUP($D232,PORTE!$A$3:$Z$45,10,0)*$C232+VLOOKUP($E$2,PORTE!$A$3:$Z$45,10,0)*$E232</f>
        <v>28.573599999999999</v>
      </c>
      <c r="O232" s="43">
        <f>VLOOKUP($D232,PORTE!$A$3:$Z$45,11,0)*$C232+VLOOKUP($E$2,PORTE!$A$3:$Z$45,11,0)*$E232</f>
        <v>29.06</v>
      </c>
      <c r="P232" s="43">
        <f>VLOOKUP($D232,PORTE!$A$3:$Z$45,12,0)*$C232+VLOOKUP($E$2,PORTE!$A$3:$Z$45,12,0)*$E232</f>
        <v>30.270399999999999</v>
      </c>
      <c r="Q232" s="43">
        <f>VLOOKUP($D232,PORTE!$A$3:$Z$45,13,0)*$C232+VLOOKUP($E$2,PORTE!$A$3:$Z$45,13,0)*$E232</f>
        <v>31.279199999999999</v>
      </c>
      <c r="R232" s="43">
        <f>VLOOKUP($D232,PORTE!$A$3:$Z$45,14,0)*$C232+VLOOKUP($E$2,PORTE!$A$3:$Z$45,14,0)*$E232</f>
        <v>32.496400000000001</v>
      </c>
    </row>
    <row r="233" spans="1:18" s="1" customFormat="1" ht="13.5" customHeight="1" x14ac:dyDescent="0.25">
      <c r="A233" s="2" t="s">
        <v>516</v>
      </c>
      <c r="B233" s="3" t="s">
        <v>517</v>
      </c>
      <c r="C233" s="24">
        <v>0.04</v>
      </c>
      <c r="D233" s="4" t="s">
        <v>5</v>
      </c>
      <c r="E233" s="5" t="s">
        <v>149</v>
      </c>
      <c r="F233" s="43">
        <f>VLOOKUP($D233,PORTE!$A$3:$Z$45,2,0)*$C233+VLOOKUP($E$2,PORTE!$A$3:$Z$45,2,0)*$E233</f>
        <v>21.02</v>
      </c>
      <c r="G233" s="43">
        <f>VLOOKUP($D233,PORTE!$A$3:$Z$45,3,0)*$C233+VLOOKUP($E$2,PORTE!$A$3:$Z$45,3,0)*$E233</f>
        <v>22.020000000000003</v>
      </c>
      <c r="H233" s="43">
        <f>VLOOKUP($D233,PORTE!$A$3:$Z$45,4,0)*$C233+VLOOKUP($E$2,PORTE!$A$3:$Z$45,4,0)*$E233</f>
        <v>23.246000000000002</v>
      </c>
      <c r="I233" s="43">
        <f>VLOOKUP($D233,PORTE!$A$3:$Z$45,5,0)*$C233+VLOOKUP($E$2,PORTE!$A$3:$Z$45,5,0)*$E233</f>
        <v>24.897200000000002</v>
      </c>
      <c r="J233" s="43">
        <f>VLOOKUP($D233,PORTE!$A$3:$Z$45,6,0)*$C233+VLOOKUP($E$2,PORTE!$A$3:$Z$45,6,0)*$E233</f>
        <v>26.308399999999999</v>
      </c>
      <c r="K233" s="43">
        <f>VLOOKUP($D233,PORTE!$A$3:$Z$45,7,0)*$C233+VLOOKUP($E$2,PORTE!$A$3:$Z$45,7,0)*$E233</f>
        <v>27.813600000000001</v>
      </c>
      <c r="L233" s="43">
        <f>VLOOKUP($D233,PORTE!$A$3:$Z$45,8,0)*$C233+VLOOKUP($E$2,PORTE!$A$3:$Z$45,8,0)*$E233</f>
        <v>29.649599999999996</v>
      </c>
      <c r="M233" s="43">
        <f>VLOOKUP($D233,PORTE!$A$3:$Z$45,9,0)*$C233+VLOOKUP($E$2,PORTE!$A$3:$Z$45,9,0)*$E233</f>
        <v>32.568799999999996</v>
      </c>
      <c r="N233" s="43">
        <f>VLOOKUP($D233,PORTE!$A$3:$Z$45,10,0)*$C233+VLOOKUP($E$2,PORTE!$A$3:$Z$45,10,0)*$E233</f>
        <v>35.543199999999999</v>
      </c>
      <c r="O233" s="43">
        <f>VLOOKUP($D233,PORTE!$A$3:$Z$45,11,0)*$C233+VLOOKUP($E$2,PORTE!$A$3:$Z$45,11,0)*$E233</f>
        <v>36.148400000000002</v>
      </c>
      <c r="P233" s="43">
        <f>VLOOKUP($D233,PORTE!$A$3:$Z$45,12,0)*$C233+VLOOKUP($E$2,PORTE!$A$3:$Z$45,12,0)*$E233</f>
        <v>37.639599999999994</v>
      </c>
      <c r="Q233" s="43">
        <f>VLOOKUP($D233,PORTE!$A$3:$Z$45,13,0)*$C233+VLOOKUP($E$2,PORTE!$A$3:$Z$45,13,0)*$E233</f>
        <v>38.864400000000003</v>
      </c>
      <c r="R233" s="43">
        <f>VLOOKUP($D233,PORTE!$A$3:$Z$45,14,0)*$C233+VLOOKUP($E$2,PORTE!$A$3:$Z$45,14,0)*$E233</f>
        <v>40.376800000000003</v>
      </c>
    </row>
    <row r="234" spans="1:18" s="1" customFormat="1" ht="13.5" customHeight="1" x14ac:dyDescent="0.25">
      <c r="A234" s="2" t="s">
        <v>518</v>
      </c>
      <c r="B234" s="3" t="s">
        <v>519</v>
      </c>
      <c r="C234" s="24">
        <v>0.04</v>
      </c>
      <c r="D234" s="4" t="s">
        <v>5</v>
      </c>
      <c r="E234" s="5" t="s">
        <v>149</v>
      </c>
      <c r="F234" s="43">
        <f>VLOOKUP($D234,PORTE!$A$3:$Z$45,2,0)*$C234+VLOOKUP($E$2,PORTE!$A$3:$Z$45,2,0)*$E234</f>
        <v>21.02</v>
      </c>
      <c r="G234" s="43">
        <f>VLOOKUP($D234,PORTE!$A$3:$Z$45,3,0)*$C234+VLOOKUP($E$2,PORTE!$A$3:$Z$45,3,0)*$E234</f>
        <v>22.020000000000003</v>
      </c>
      <c r="H234" s="43">
        <f>VLOOKUP($D234,PORTE!$A$3:$Z$45,4,0)*$C234+VLOOKUP($E$2,PORTE!$A$3:$Z$45,4,0)*$E234</f>
        <v>23.246000000000002</v>
      </c>
      <c r="I234" s="43">
        <f>VLOOKUP($D234,PORTE!$A$3:$Z$45,5,0)*$C234+VLOOKUP($E$2,PORTE!$A$3:$Z$45,5,0)*$E234</f>
        <v>24.897200000000002</v>
      </c>
      <c r="J234" s="43">
        <f>VLOOKUP($D234,PORTE!$A$3:$Z$45,6,0)*$C234+VLOOKUP($E$2,PORTE!$A$3:$Z$45,6,0)*$E234</f>
        <v>26.308399999999999</v>
      </c>
      <c r="K234" s="43">
        <f>VLOOKUP($D234,PORTE!$A$3:$Z$45,7,0)*$C234+VLOOKUP($E$2,PORTE!$A$3:$Z$45,7,0)*$E234</f>
        <v>27.813600000000001</v>
      </c>
      <c r="L234" s="43">
        <f>VLOOKUP($D234,PORTE!$A$3:$Z$45,8,0)*$C234+VLOOKUP($E$2,PORTE!$A$3:$Z$45,8,0)*$E234</f>
        <v>29.649599999999996</v>
      </c>
      <c r="M234" s="43">
        <f>VLOOKUP($D234,PORTE!$A$3:$Z$45,9,0)*$C234+VLOOKUP($E$2,PORTE!$A$3:$Z$45,9,0)*$E234</f>
        <v>32.568799999999996</v>
      </c>
      <c r="N234" s="43">
        <f>VLOOKUP($D234,PORTE!$A$3:$Z$45,10,0)*$C234+VLOOKUP($E$2,PORTE!$A$3:$Z$45,10,0)*$E234</f>
        <v>35.543199999999999</v>
      </c>
      <c r="O234" s="43">
        <f>VLOOKUP($D234,PORTE!$A$3:$Z$45,11,0)*$C234+VLOOKUP($E$2,PORTE!$A$3:$Z$45,11,0)*$E234</f>
        <v>36.148400000000002</v>
      </c>
      <c r="P234" s="43">
        <f>VLOOKUP($D234,PORTE!$A$3:$Z$45,12,0)*$C234+VLOOKUP($E$2,PORTE!$A$3:$Z$45,12,0)*$E234</f>
        <v>37.639599999999994</v>
      </c>
      <c r="Q234" s="43">
        <f>VLOOKUP($D234,PORTE!$A$3:$Z$45,13,0)*$C234+VLOOKUP($E$2,PORTE!$A$3:$Z$45,13,0)*$E234</f>
        <v>38.864400000000003</v>
      </c>
      <c r="R234" s="43">
        <f>VLOOKUP($D234,PORTE!$A$3:$Z$45,14,0)*$C234+VLOOKUP($E$2,PORTE!$A$3:$Z$45,14,0)*$E234</f>
        <v>40.376800000000003</v>
      </c>
    </row>
    <row r="235" spans="1:18" s="1" customFormat="1" ht="13.5" customHeight="1" x14ac:dyDescent="0.25">
      <c r="A235" s="2" t="s">
        <v>520</v>
      </c>
      <c r="B235" s="3" t="s">
        <v>521</v>
      </c>
      <c r="C235" s="24">
        <v>0.04</v>
      </c>
      <c r="D235" s="4" t="s">
        <v>5</v>
      </c>
      <c r="E235" s="5" t="s">
        <v>314</v>
      </c>
      <c r="F235" s="43">
        <f>VLOOKUP($D235,PORTE!$A$3:$Z$45,2,0)*$C235+VLOOKUP($E$2,PORTE!$A$3:$Z$45,2,0)*$E235</f>
        <v>25.470499999999998</v>
      </c>
      <c r="G235" s="43">
        <f>VLOOKUP($D235,PORTE!$A$3:$Z$45,3,0)*$C235+VLOOKUP($E$2,PORTE!$A$3:$Z$45,3,0)*$E235</f>
        <v>26.664000000000001</v>
      </c>
      <c r="H235" s="43">
        <f>VLOOKUP($D235,PORTE!$A$3:$Z$45,4,0)*$C235+VLOOKUP($E$2,PORTE!$A$3:$Z$45,4,0)*$E235</f>
        <v>28.149290000000001</v>
      </c>
      <c r="I235" s="43">
        <f>VLOOKUP($D235,PORTE!$A$3:$Z$45,5,0)*$C235+VLOOKUP($E$2,PORTE!$A$3:$Z$45,5,0)*$E235</f>
        <v>30.148789999999998</v>
      </c>
      <c r="J235" s="43">
        <f>VLOOKUP($D235,PORTE!$A$3:$Z$45,6,0)*$C235+VLOOKUP($E$2,PORTE!$A$3:$Z$45,6,0)*$E235</f>
        <v>31.854109999999995</v>
      </c>
      <c r="K235" s="43">
        <f>VLOOKUP($D235,PORTE!$A$3:$Z$45,7,0)*$C235+VLOOKUP($E$2,PORTE!$A$3:$Z$45,7,0)*$E235</f>
        <v>33.676649999999995</v>
      </c>
      <c r="L235" s="43">
        <f>VLOOKUP($D235,PORTE!$A$3:$Z$45,8,0)*$C235+VLOOKUP($E$2,PORTE!$A$3:$Z$45,8,0)*$E235</f>
        <v>35.899649999999994</v>
      </c>
      <c r="M235" s="43">
        <f>VLOOKUP($D235,PORTE!$A$3:$Z$45,9,0)*$C235+VLOOKUP($E$2,PORTE!$A$3:$Z$45,9,0)*$E235</f>
        <v>39.434179999999998</v>
      </c>
      <c r="N235" s="43">
        <f>VLOOKUP($D235,PORTE!$A$3:$Z$45,10,0)*$C235+VLOOKUP($E$2,PORTE!$A$3:$Z$45,10,0)*$E235</f>
        <v>43.035519999999998</v>
      </c>
      <c r="O235" s="43">
        <f>VLOOKUP($D235,PORTE!$A$3:$Z$45,11,0)*$C235+VLOOKUP($E$2,PORTE!$A$3:$Z$45,11,0)*$E235</f>
        <v>43.768430000000002</v>
      </c>
      <c r="P235" s="43">
        <f>VLOOKUP($D235,PORTE!$A$3:$Z$45,12,0)*$C235+VLOOKUP($E$2,PORTE!$A$3:$Z$45,12,0)*$E235</f>
        <v>45.561489999999992</v>
      </c>
      <c r="Q235" s="43">
        <f>VLOOKUP($D235,PORTE!$A$3:$Z$45,13,0)*$C235+VLOOKUP($E$2,PORTE!$A$3:$Z$45,13,0)*$E235</f>
        <v>47.01849</v>
      </c>
      <c r="R235" s="43">
        <f>VLOOKUP($D235,PORTE!$A$3:$Z$45,14,0)*$C235+VLOOKUP($E$2,PORTE!$A$3:$Z$45,14,0)*$E235</f>
        <v>48.848230000000001</v>
      </c>
    </row>
    <row r="236" spans="1:18" s="1" customFormat="1" ht="13.5" customHeight="1" x14ac:dyDescent="0.25">
      <c r="A236" s="2" t="s">
        <v>522</v>
      </c>
      <c r="B236" s="3" t="s">
        <v>523</v>
      </c>
      <c r="C236" s="24">
        <v>0.01</v>
      </c>
      <c r="D236" s="4" t="s">
        <v>5</v>
      </c>
      <c r="E236" s="5" t="s">
        <v>99</v>
      </c>
      <c r="F236" s="43">
        <f>VLOOKUP($D236,PORTE!$A$3:$Z$45,2,0)*$C236+VLOOKUP($E$2,PORTE!$A$3:$Z$45,2,0)*$E236</f>
        <v>8.36</v>
      </c>
      <c r="G236" s="43">
        <f>VLOOKUP($D236,PORTE!$A$3:$Z$45,3,0)*$C236+VLOOKUP($E$2,PORTE!$A$3:$Z$45,3,0)*$E236</f>
        <v>8.745000000000001</v>
      </c>
      <c r="H236" s="43">
        <f>VLOOKUP($D236,PORTE!$A$3:$Z$45,4,0)*$C236+VLOOKUP($E$2,PORTE!$A$3:$Z$45,4,0)*$E236</f>
        <v>9.2323999999999984</v>
      </c>
      <c r="I236" s="43">
        <f>VLOOKUP($D236,PORTE!$A$3:$Z$45,5,0)*$C236+VLOOKUP($E$2,PORTE!$A$3:$Z$45,5,0)*$E236</f>
        <v>9.8882000000000012</v>
      </c>
      <c r="J236" s="43">
        <f>VLOOKUP($D236,PORTE!$A$3:$Z$45,6,0)*$C236+VLOOKUP($E$2,PORTE!$A$3:$Z$45,6,0)*$E236</f>
        <v>10.446200000000001</v>
      </c>
      <c r="K236" s="43">
        <f>VLOOKUP($D236,PORTE!$A$3:$Z$45,7,0)*$C236+VLOOKUP($E$2,PORTE!$A$3:$Z$45,7,0)*$E236</f>
        <v>11.043899999999999</v>
      </c>
      <c r="L236" s="43">
        <f>VLOOKUP($D236,PORTE!$A$3:$Z$45,8,0)*$C236+VLOOKUP($E$2,PORTE!$A$3:$Z$45,8,0)*$E236</f>
        <v>11.772899999999998</v>
      </c>
      <c r="M236" s="43">
        <f>VLOOKUP($D236,PORTE!$A$3:$Z$45,9,0)*$C236+VLOOKUP($E$2,PORTE!$A$3:$Z$45,9,0)*$E236</f>
        <v>12.931999999999999</v>
      </c>
      <c r="N236" s="43">
        <f>VLOOKUP($D236,PORTE!$A$3:$Z$45,10,0)*$C236+VLOOKUP($E$2,PORTE!$A$3:$Z$45,10,0)*$E236</f>
        <v>14.113</v>
      </c>
      <c r="O236" s="43">
        <f>VLOOKUP($D236,PORTE!$A$3:$Z$45,11,0)*$C236+VLOOKUP($E$2,PORTE!$A$3:$Z$45,11,0)*$E236</f>
        <v>14.353400000000001</v>
      </c>
      <c r="P236" s="43">
        <f>VLOOKUP($D236,PORTE!$A$3:$Z$45,12,0)*$C236+VLOOKUP($E$2,PORTE!$A$3:$Z$45,12,0)*$E236</f>
        <v>14.936799999999998</v>
      </c>
      <c r="Q236" s="43">
        <f>VLOOKUP($D236,PORTE!$A$3:$Z$45,13,0)*$C236+VLOOKUP($E$2,PORTE!$A$3:$Z$45,13,0)*$E236</f>
        <v>15.404999999999999</v>
      </c>
      <c r="R236" s="43">
        <f>VLOOKUP($D236,PORTE!$A$3:$Z$45,14,0)*$C236+VLOOKUP($E$2,PORTE!$A$3:$Z$45,14,0)*$E236</f>
        <v>16.0045</v>
      </c>
    </row>
    <row r="237" spans="1:18" s="1" customFormat="1" ht="13.5" customHeight="1" x14ac:dyDescent="0.25">
      <c r="A237" s="2" t="s">
        <v>524</v>
      </c>
      <c r="B237" s="3" t="s">
        <v>525</v>
      </c>
      <c r="C237" s="24">
        <v>0.1</v>
      </c>
      <c r="D237" s="4" t="s">
        <v>5</v>
      </c>
      <c r="E237" s="5" t="s">
        <v>330</v>
      </c>
      <c r="F237" s="43">
        <f>VLOOKUP($D237,PORTE!$A$3:$Z$45,2,0)*$C237+VLOOKUP($E$2,PORTE!$A$3:$Z$45,2,0)*$E237</f>
        <v>38.680999999999997</v>
      </c>
      <c r="G237" s="43">
        <f>VLOOKUP($D237,PORTE!$A$3:$Z$45,3,0)*$C237+VLOOKUP($E$2,PORTE!$A$3:$Z$45,3,0)*$E237</f>
        <v>40.577999999999996</v>
      </c>
      <c r="H237" s="43">
        <f>VLOOKUP($D237,PORTE!$A$3:$Z$45,4,0)*$C237+VLOOKUP($E$2,PORTE!$A$3:$Z$45,4,0)*$E237</f>
        <v>42.834980000000002</v>
      </c>
      <c r="I237" s="43">
        <f>VLOOKUP($D237,PORTE!$A$3:$Z$45,5,0)*$C237+VLOOKUP($E$2,PORTE!$A$3:$Z$45,5,0)*$E237</f>
        <v>45.877580000000002</v>
      </c>
      <c r="J237" s="43">
        <f>VLOOKUP($D237,PORTE!$A$3:$Z$45,6,0)*$C237+VLOOKUP($E$2,PORTE!$A$3:$Z$45,6,0)*$E237</f>
        <v>48.489020000000004</v>
      </c>
      <c r="K237" s="43">
        <f>VLOOKUP($D237,PORTE!$A$3:$Z$45,7,0)*$C237+VLOOKUP($E$2,PORTE!$A$3:$Z$45,7,0)*$E237</f>
        <v>51.263100000000001</v>
      </c>
      <c r="L237" s="43">
        <f>VLOOKUP($D237,PORTE!$A$3:$Z$45,8,0)*$C237+VLOOKUP($E$2,PORTE!$A$3:$Z$45,8,0)*$E237</f>
        <v>54.647099999999995</v>
      </c>
      <c r="M237" s="43">
        <f>VLOOKUP($D237,PORTE!$A$3:$Z$45,9,0)*$C237+VLOOKUP($E$2,PORTE!$A$3:$Z$45,9,0)*$E237</f>
        <v>60.027559999999994</v>
      </c>
      <c r="N237" s="43">
        <f>VLOOKUP($D237,PORTE!$A$3:$Z$45,10,0)*$C237+VLOOKUP($E$2,PORTE!$A$3:$Z$45,10,0)*$E237</f>
        <v>65.509839999999997</v>
      </c>
      <c r="O237" s="43">
        <f>VLOOKUP($D237,PORTE!$A$3:$Z$45,11,0)*$C237+VLOOKUP($E$2,PORTE!$A$3:$Z$45,11,0)*$E237</f>
        <v>66.624860000000012</v>
      </c>
      <c r="P237" s="43">
        <f>VLOOKUP($D237,PORTE!$A$3:$Z$45,12,0)*$C237+VLOOKUP($E$2,PORTE!$A$3:$Z$45,12,0)*$E237</f>
        <v>69.412179999999992</v>
      </c>
      <c r="Q237" s="43">
        <f>VLOOKUP($D237,PORTE!$A$3:$Z$45,13,0)*$C237+VLOOKUP($E$2,PORTE!$A$3:$Z$45,13,0)*$E237</f>
        <v>71.750579999999999</v>
      </c>
      <c r="R237" s="43">
        <f>VLOOKUP($D237,PORTE!$A$3:$Z$45,14,0)*$C237+VLOOKUP($E$2,PORTE!$A$3:$Z$45,14,0)*$E237</f>
        <v>74.542659999999998</v>
      </c>
    </row>
    <row r="238" spans="1:18" s="1" customFormat="1" ht="13.5" customHeight="1" x14ac:dyDescent="0.25">
      <c r="A238" s="2" t="s">
        <v>526</v>
      </c>
      <c r="B238" s="3" t="s">
        <v>527</v>
      </c>
      <c r="C238" s="24">
        <v>0.1</v>
      </c>
      <c r="D238" s="4" t="s">
        <v>5</v>
      </c>
      <c r="E238" s="5" t="s">
        <v>330</v>
      </c>
      <c r="F238" s="43">
        <f>VLOOKUP($D238,PORTE!$A$3:$Z$45,2,0)*$C238+VLOOKUP($E$2,PORTE!$A$3:$Z$45,2,0)*$E238</f>
        <v>38.680999999999997</v>
      </c>
      <c r="G238" s="43">
        <f>VLOOKUP($D238,PORTE!$A$3:$Z$45,3,0)*$C238+VLOOKUP($E$2,PORTE!$A$3:$Z$45,3,0)*$E238</f>
        <v>40.577999999999996</v>
      </c>
      <c r="H238" s="43">
        <f>VLOOKUP($D238,PORTE!$A$3:$Z$45,4,0)*$C238+VLOOKUP($E$2,PORTE!$A$3:$Z$45,4,0)*$E238</f>
        <v>42.834980000000002</v>
      </c>
      <c r="I238" s="43">
        <f>VLOOKUP($D238,PORTE!$A$3:$Z$45,5,0)*$C238+VLOOKUP($E$2,PORTE!$A$3:$Z$45,5,0)*$E238</f>
        <v>45.877580000000002</v>
      </c>
      <c r="J238" s="43">
        <f>VLOOKUP($D238,PORTE!$A$3:$Z$45,6,0)*$C238+VLOOKUP($E$2,PORTE!$A$3:$Z$45,6,0)*$E238</f>
        <v>48.489020000000004</v>
      </c>
      <c r="K238" s="43">
        <f>VLOOKUP($D238,PORTE!$A$3:$Z$45,7,0)*$C238+VLOOKUP($E$2,PORTE!$A$3:$Z$45,7,0)*$E238</f>
        <v>51.263100000000001</v>
      </c>
      <c r="L238" s="43">
        <f>VLOOKUP($D238,PORTE!$A$3:$Z$45,8,0)*$C238+VLOOKUP($E$2,PORTE!$A$3:$Z$45,8,0)*$E238</f>
        <v>54.647099999999995</v>
      </c>
      <c r="M238" s="43">
        <f>VLOOKUP($D238,PORTE!$A$3:$Z$45,9,0)*$C238+VLOOKUP($E$2,PORTE!$A$3:$Z$45,9,0)*$E238</f>
        <v>60.027559999999994</v>
      </c>
      <c r="N238" s="43">
        <f>VLOOKUP($D238,PORTE!$A$3:$Z$45,10,0)*$C238+VLOOKUP($E$2,PORTE!$A$3:$Z$45,10,0)*$E238</f>
        <v>65.509839999999997</v>
      </c>
      <c r="O238" s="43">
        <f>VLOOKUP($D238,PORTE!$A$3:$Z$45,11,0)*$C238+VLOOKUP($E$2,PORTE!$A$3:$Z$45,11,0)*$E238</f>
        <v>66.624860000000012</v>
      </c>
      <c r="P238" s="43">
        <f>VLOOKUP($D238,PORTE!$A$3:$Z$45,12,0)*$C238+VLOOKUP($E$2,PORTE!$A$3:$Z$45,12,0)*$E238</f>
        <v>69.412179999999992</v>
      </c>
      <c r="Q238" s="43">
        <f>VLOOKUP($D238,PORTE!$A$3:$Z$45,13,0)*$C238+VLOOKUP($E$2,PORTE!$A$3:$Z$45,13,0)*$E238</f>
        <v>71.750579999999999</v>
      </c>
      <c r="R238" s="43">
        <f>VLOOKUP($D238,PORTE!$A$3:$Z$45,14,0)*$C238+VLOOKUP($E$2,PORTE!$A$3:$Z$45,14,0)*$E238</f>
        <v>74.542659999999998</v>
      </c>
    </row>
    <row r="239" spans="1:18" s="1" customFormat="1" ht="13.5" customHeight="1" x14ac:dyDescent="0.25">
      <c r="A239" s="2" t="s">
        <v>528</v>
      </c>
      <c r="B239" s="3" t="s">
        <v>529</v>
      </c>
      <c r="C239" s="24">
        <v>0.1</v>
      </c>
      <c r="D239" s="4" t="s">
        <v>5</v>
      </c>
      <c r="E239" s="5" t="s">
        <v>330</v>
      </c>
      <c r="F239" s="43">
        <f>VLOOKUP($D239,PORTE!$A$3:$Z$45,2,0)*$C239+VLOOKUP($E$2,PORTE!$A$3:$Z$45,2,0)*$E239</f>
        <v>38.680999999999997</v>
      </c>
      <c r="G239" s="43">
        <f>VLOOKUP($D239,PORTE!$A$3:$Z$45,3,0)*$C239+VLOOKUP($E$2,PORTE!$A$3:$Z$45,3,0)*$E239</f>
        <v>40.577999999999996</v>
      </c>
      <c r="H239" s="43">
        <f>VLOOKUP($D239,PORTE!$A$3:$Z$45,4,0)*$C239+VLOOKUP($E$2,PORTE!$A$3:$Z$45,4,0)*$E239</f>
        <v>42.834980000000002</v>
      </c>
      <c r="I239" s="43">
        <f>VLOOKUP($D239,PORTE!$A$3:$Z$45,5,0)*$C239+VLOOKUP($E$2,PORTE!$A$3:$Z$45,5,0)*$E239</f>
        <v>45.877580000000002</v>
      </c>
      <c r="J239" s="43">
        <f>VLOOKUP($D239,PORTE!$A$3:$Z$45,6,0)*$C239+VLOOKUP($E$2,PORTE!$A$3:$Z$45,6,0)*$E239</f>
        <v>48.489020000000004</v>
      </c>
      <c r="K239" s="43">
        <f>VLOOKUP($D239,PORTE!$A$3:$Z$45,7,0)*$C239+VLOOKUP($E$2,PORTE!$A$3:$Z$45,7,0)*$E239</f>
        <v>51.263100000000001</v>
      </c>
      <c r="L239" s="43">
        <f>VLOOKUP($D239,PORTE!$A$3:$Z$45,8,0)*$C239+VLOOKUP($E$2,PORTE!$A$3:$Z$45,8,0)*$E239</f>
        <v>54.647099999999995</v>
      </c>
      <c r="M239" s="43">
        <f>VLOOKUP($D239,PORTE!$A$3:$Z$45,9,0)*$C239+VLOOKUP($E$2,PORTE!$A$3:$Z$45,9,0)*$E239</f>
        <v>60.027559999999994</v>
      </c>
      <c r="N239" s="43">
        <f>VLOOKUP($D239,PORTE!$A$3:$Z$45,10,0)*$C239+VLOOKUP($E$2,PORTE!$A$3:$Z$45,10,0)*$E239</f>
        <v>65.509839999999997</v>
      </c>
      <c r="O239" s="43">
        <f>VLOOKUP($D239,PORTE!$A$3:$Z$45,11,0)*$C239+VLOOKUP($E$2,PORTE!$A$3:$Z$45,11,0)*$E239</f>
        <v>66.624860000000012</v>
      </c>
      <c r="P239" s="43">
        <f>VLOOKUP($D239,PORTE!$A$3:$Z$45,12,0)*$C239+VLOOKUP($E$2,PORTE!$A$3:$Z$45,12,0)*$E239</f>
        <v>69.412179999999992</v>
      </c>
      <c r="Q239" s="43">
        <f>VLOOKUP($D239,PORTE!$A$3:$Z$45,13,0)*$C239+VLOOKUP($E$2,PORTE!$A$3:$Z$45,13,0)*$E239</f>
        <v>71.750579999999999</v>
      </c>
      <c r="R239" s="43">
        <f>VLOOKUP($D239,PORTE!$A$3:$Z$45,14,0)*$C239+VLOOKUP($E$2,PORTE!$A$3:$Z$45,14,0)*$E239</f>
        <v>74.542659999999998</v>
      </c>
    </row>
    <row r="240" spans="1:18" s="1" customFormat="1" ht="13.5" customHeight="1" x14ac:dyDescent="0.25">
      <c r="A240" s="2" t="s">
        <v>530</v>
      </c>
      <c r="B240" s="3" t="s">
        <v>531</v>
      </c>
      <c r="C240" s="24">
        <v>0.1</v>
      </c>
      <c r="D240" s="4" t="s">
        <v>5</v>
      </c>
      <c r="E240" s="5" t="s">
        <v>532</v>
      </c>
      <c r="F240" s="43">
        <f>VLOOKUP($D240,PORTE!$A$3:$Z$45,2,0)*$C240+VLOOKUP($E$2,PORTE!$A$3:$Z$45,2,0)*$E240</f>
        <v>55.965499999999992</v>
      </c>
      <c r="G240" s="43">
        <f>VLOOKUP($D240,PORTE!$A$3:$Z$45,3,0)*$C240+VLOOKUP($E$2,PORTE!$A$3:$Z$45,3,0)*$E240</f>
        <v>58.61399999999999</v>
      </c>
      <c r="H240" s="43">
        <f>VLOOKUP($D240,PORTE!$A$3:$Z$45,4,0)*$C240+VLOOKUP($E$2,PORTE!$A$3:$Z$45,4,0)*$E240</f>
        <v>61.877989999999997</v>
      </c>
      <c r="I240" s="43">
        <f>VLOOKUP($D240,PORTE!$A$3:$Z$45,5,0)*$C240+VLOOKUP($E$2,PORTE!$A$3:$Z$45,5,0)*$E240</f>
        <v>66.273289999999989</v>
      </c>
      <c r="J240" s="43">
        <f>VLOOKUP($D240,PORTE!$A$3:$Z$45,6,0)*$C240+VLOOKUP($E$2,PORTE!$A$3:$Z$45,6,0)*$E240</f>
        <v>70.027010000000004</v>
      </c>
      <c r="K240" s="43">
        <f>VLOOKUP($D240,PORTE!$A$3:$Z$45,7,0)*$C240+VLOOKUP($E$2,PORTE!$A$3:$Z$45,7,0)*$E240</f>
        <v>74.033549999999991</v>
      </c>
      <c r="L240" s="43">
        <f>VLOOKUP($D240,PORTE!$A$3:$Z$45,8,0)*$C240+VLOOKUP($E$2,PORTE!$A$3:$Z$45,8,0)*$E240</f>
        <v>78.920549999999992</v>
      </c>
      <c r="M240" s="43">
        <f>VLOOKUP($D240,PORTE!$A$3:$Z$45,9,0)*$C240+VLOOKUP($E$2,PORTE!$A$3:$Z$45,9,0)*$E240</f>
        <v>86.69077999999999</v>
      </c>
      <c r="N240" s="43">
        <f>VLOOKUP($D240,PORTE!$A$3:$Z$45,10,0)*$C240+VLOOKUP($E$2,PORTE!$A$3:$Z$45,10,0)*$E240</f>
        <v>94.607919999999993</v>
      </c>
      <c r="O240" s="43">
        <f>VLOOKUP($D240,PORTE!$A$3:$Z$45,11,0)*$C240+VLOOKUP($E$2,PORTE!$A$3:$Z$45,11,0)*$E240</f>
        <v>96.21893</v>
      </c>
      <c r="P240" s="43">
        <f>VLOOKUP($D240,PORTE!$A$3:$Z$45,12,0)*$C240+VLOOKUP($E$2,PORTE!$A$3:$Z$45,12,0)*$E240</f>
        <v>100.17858999999999</v>
      </c>
      <c r="Q240" s="43">
        <f>VLOOKUP($D240,PORTE!$A$3:$Z$45,13,0)*$C240+VLOOKUP($E$2,PORTE!$A$3:$Z$45,13,0)*$E240</f>
        <v>103.41879</v>
      </c>
      <c r="R240" s="43">
        <f>VLOOKUP($D240,PORTE!$A$3:$Z$45,14,0)*$C240+VLOOKUP($E$2,PORTE!$A$3:$Z$45,14,0)*$E240</f>
        <v>107.44332999999999</v>
      </c>
    </row>
    <row r="241" spans="1:18" s="1" customFormat="1" ht="13.5" customHeight="1" x14ac:dyDescent="0.25">
      <c r="A241" s="2" t="s">
        <v>533</v>
      </c>
      <c r="B241" s="3" t="s">
        <v>534</v>
      </c>
      <c r="C241" s="24">
        <v>0.1</v>
      </c>
      <c r="D241" s="4" t="s">
        <v>5</v>
      </c>
      <c r="E241" s="5" t="s">
        <v>532</v>
      </c>
      <c r="F241" s="43">
        <f>VLOOKUP($D241,PORTE!$A$3:$Z$45,2,0)*$C241+VLOOKUP($E$2,PORTE!$A$3:$Z$45,2,0)*$E241</f>
        <v>55.965499999999992</v>
      </c>
      <c r="G241" s="43">
        <f>VLOOKUP($D241,PORTE!$A$3:$Z$45,3,0)*$C241+VLOOKUP($E$2,PORTE!$A$3:$Z$45,3,0)*$E241</f>
        <v>58.61399999999999</v>
      </c>
      <c r="H241" s="43">
        <f>VLOOKUP($D241,PORTE!$A$3:$Z$45,4,0)*$C241+VLOOKUP($E$2,PORTE!$A$3:$Z$45,4,0)*$E241</f>
        <v>61.877989999999997</v>
      </c>
      <c r="I241" s="43">
        <f>VLOOKUP($D241,PORTE!$A$3:$Z$45,5,0)*$C241+VLOOKUP($E$2,PORTE!$A$3:$Z$45,5,0)*$E241</f>
        <v>66.273289999999989</v>
      </c>
      <c r="J241" s="43">
        <f>VLOOKUP($D241,PORTE!$A$3:$Z$45,6,0)*$C241+VLOOKUP($E$2,PORTE!$A$3:$Z$45,6,0)*$E241</f>
        <v>70.027010000000004</v>
      </c>
      <c r="K241" s="43">
        <f>VLOOKUP($D241,PORTE!$A$3:$Z$45,7,0)*$C241+VLOOKUP($E$2,PORTE!$A$3:$Z$45,7,0)*$E241</f>
        <v>74.033549999999991</v>
      </c>
      <c r="L241" s="43">
        <f>VLOOKUP($D241,PORTE!$A$3:$Z$45,8,0)*$C241+VLOOKUP($E$2,PORTE!$A$3:$Z$45,8,0)*$E241</f>
        <v>78.920549999999992</v>
      </c>
      <c r="M241" s="43">
        <f>VLOOKUP($D241,PORTE!$A$3:$Z$45,9,0)*$C241+VLOOKUP($E$2,PORTE!$A$3:$Z$45,9,0)*$E241</f>
        <v>86.69077999999999</v>
      </c>
      <c r="N241" s="43">
        <f>VLOOKUP($D241,PORTE!$A$3:$Z$45,10,0)*$C241+VLOOKUP($E$2,PORTE!$A$3:$Z$45,10,0)*$E241</f>
        <v>94.607919999999993</v>
      </c>
      <c r="O241" s="43">
        <f>VLOOKUP($D241,PORTE!$A$3:$Z$45,11,0)*$C241+VLOOKUP($E$2,PORTE!$A$3:$Z$45,11,0)*$E241</f>
        <v>96.21893</v>
      </c>
      <c r="P241" s="43">
        <f>VLOOKUP($D241,PORTE!$A$3:$Z$45,12,0)*$C241+VLOOKUP($E$2,PORTE!$A$3:$Z$45,12,0)*$E241</f>
        <v>100.17858999999999</v>
      </c>
      <c r="Q241" s="43">
        <f>VLOOKUP($D241,PORTE!$A$3:$Z$45,13,0)*$C241+VLOOKUP($E$2,PORTE!$A$3:$Z$45,13,0)*$E241</f>
        <v>103.41879</v>
      </c>
      <c r="R241" s="43">
        <f>VLOOKUP($D241,PORTE!$A$3:$Z$45,14,0)*$C241+VLOOKUP($E$2,PORTE!$A$3:$Z$45,14,0)*$E241</f>
        <v>107.44332999999999</v>
      </c>
    </row>
    <row r="242" spans="1:18" s="1" customFormat="1" ht="13.5" customHeight="1" x14ac:dyDescent="0.25">
      <c r="A242" s="2" t="s">
        <v>535</v>
      </c>
      <c r="B242" s="3" t="s">
        <v>536</v>
      </c>
      <c r="C242" s="24">
        <v>0.1</v>
      </c>
      <c r="D242" s="4" t="s">
        <v>5</v>
      </c>
      <c r="E242" s="5" t="s">
        <v>537</v>
      </c>
      <c r="F242" s="43">
        <f>VLOOKUP($D242,PORTE!$A$3:$Z$45,2,0)*$C242+VLOOKUP($E$2,PORTE!$A$3:$Z$45,2,0)*$E242</f>
        <v>159.67250000000001</v>
      </c>
      <c r="G242" s="43">
        <f>VLOOKUP($D242,PORTE!$A$3:$Z$45,3,0)*$C242+VLOOKUP($E$2,PORTE!$A$3:$Z$45,3,0)*$E242</f>
        <v>166.83</v>
      </c>
      <c r="H242" s="43">
        <f>VLOOKUP($D242,PORTE!$A$3:$Z$45,4,0)*$C242+VLOOKUP($E$2,PORTE!$A$3:$Z$45,4,0)*$E242</f>
        <v>176.13604999999998</v>
      </c>
      <c r="I242" s="43">
        <f>VLOOKUP($D242,PORTE!$A$3:$Z$45,5,0)*$C242+VLOOKUP($E$2,PORTE!$A$3:$Z$45,5,0)*$E242</f>
        <v>188.64755</v>
      </c>
      <c r="J242" s="43">
        <f>VLOOKUP($D242,PORTE!$A$3:$Z$45,6,0)*$C242+VLOOKUP($E$2,PORTE!$A$3:$Z$45,6,0)*$E242</f>
        <v>199.25495000000001</v>
      </c>
      <c r="K242" s="43">
        <f>VLOOKUP($D242,PORTE!$A$3:$Z$45,7,0)*$C242+VLOOKUP($E$2,PORTE!$A$3:$Z$45,7,0)*$E242</f>
        <v>210.65625</v>
      </c>
      <c r="L242" s="43">
        <f>VLOOKUP($D242,PORTE!$A$3:$Z$45,8,0)*$C242+VLOOKUP($E$2,PORTE!$A$3:$Z$45,8,0)*$E242</f>
        <v>224.56124999999997</v>
      </c>
      <c r="M242" s="43">
        <f>VLOOKUP($D242,PORTE!$A$3:$Z$45,9,0)*$C242+VLOOKUP($E$2,PORTE!$A$3:$Z$45,9,0)*$E242</f>
        <v>246.67009999999999</v>
      </c>
      <c r="N242" s="43">
        <f>VLOOKUP($D242,PORTE!$A$3:$Z$45,10,0)*$C242+VLOOKUP($E$2,PORTE!$A$3:$Z$45,10,0)*$E242</f>
        <v>269.19639999999998</v>
      </c>
      <c r="O242" s="43">
        <f>VLOOKUP($D242,PORTE!$A$3:$Z$45,11,0)*$C242+VLOOKUP($E$2,PORTE!$A$3:$Z$45,11,0)*$E242</f>
        <v>273.78335000000004</v>
      </c>
      <c r="P242" s="43">
        <f>VLOOKUP($D242,PORTE!$A$3:$Z$45,12,0)*$C242+VLOOKUP($E$2,PORTE!$A$3:$Z$45,12,0)*$E242</f>
        <v>284.77704999999997</v>
      </c>
      <c r="Q242" s="43">
        <f>VLOOKUP($D242,PORTE!$A$3:$Z$45,13,0)*$C242+VLOOKUP($E$2,PORTE!$A$3:$Z$45,13,0)*$E242</f>
        <v>293.42804999999998</v>
      </c>
      <c r="R242" s="43">
        <f>VLOOKUP($D242,PORTE!$A$3:$Z$45,14,0)*$C242+VLOOKUP($E$2,PORTE!$A$3:$Z$45,14,0)*$E242</f>
        <v>304.84735000000001</v>
      </c>
    </row>
    <row r="243" spans="1:18" s="1" customFormat="1" ht="13.5" customHeight="1" x14ac:dyDescent="0.25">
      <c r="A243" s="2">
        <v>40319040</v>
      </c>
      <c r="B243" s="13" t="s">
        <v>538</v>
      </c>
      <c r="C243" s="27">
        <v>0.5</v>
      </c>
      <c r="D243" s="2" t="s">
        <v>5</v>
      </c>
      <c r="E243" s="5">
        <v>37.970999999999997</v>
      </c>
      <c r="F243" s="43">
        <f>VLOOKUP($D243,PORTE!$A$3:$Z$45,2,0)*$C243+VLOOKUP($E$2,PORTE!$A$3:$Z$45,2,0)*$E243</f>
        <v>440.66649999999998</v>
      </c>
      <c r="G243" s="43">
        <f>VLOOKUP($D243,PORTE!$A$3:$Z$45,3,0)*$C243+VLOOKUP($E$2,PORTE!$A$3:$Z$45,3,0)*$E243</f>
        <v>460.90199999999993</v>
      </c>
      <c r="H243" s="43">
        <f>VLOOKUP($D243,PORTE!$A$3:$Z$45,4,0)*$C243+VLOOKUP($E$2,PORTE!$A$3:$Z$45,4,0)*$E243</f>
        <v>486.59256999999997</v>
      </c>
      <c r="I243" s="43">
        <f>VLOOKUP($D243,PORTE!$A$3:$Z$45,5,0)*$C243+VLOOKUP($E$2,PORTE!$A$3:$Z$45,5,0)*$E243</f>
        <v>521.1564699999999</v>
      </c>
      <c r="J243" s="43">
        <f>VLOOKUP($D243,PORTE!$A$3:$Z$45,6,0)*$C243+VLOOKUP($E$2,PORTE!$A$3:$Z$45,6,0)*$E243</f>
        <v>550.55442999999991</v>
      </c>
      <c r="K243" s="43">
        <f>VLOOKUP($D243,PORTE!$A$3:$Z$45,7,0)*$C243+VLOOKUP($E$2,PORTE!$A$3:$Z$45,7,0)*$E243</f>
        <v>582.0556499999999</v>
      </c>
      <c r="L243" s="43">
        <f>VLOOKUP($D243,PORTE!$A$3:$Z$45,8,0)*$C243+VLOOKUP($E$2,PORTE!$A$3:$Z$45,8,0)*$E243</f>
        <v>620.47664999999995</v>
      </c>
      <c r="M243" s="43">
        <f>VLOOKUP($D243,PORTE!$A$3:$Z$45,9,0)*$C243+VLOOKUP($E$2,PORTE!$A$3:$Z$45,9,0)*$E243</f>
        <v>681.56553999999994</v>
      </c>
      <c r="N243" s="43">
        <f>VLOOKUP($D243,PORTE!$A$3:$Z$45,10,0)*$C243+VLOOKUP($E$2,PORTE!$A$3:$Z$45,10,0)*$E243</f>
        <v>743.80855999999994</v>
      </c>
      <c r="O243" s="43">
        <f>VLOOKUP($D243,PORTE!$A$3:$Z$45,11,0)*$C243+VLOOKUP($E$2,PORTE!$A$3:$Z$45,11,0)*$E243</f>
        <v>756.47899000000007</v>
      </c>
      <c r="P243" s="43">
        <f>VLOOKUP($D243,PORTE!$A$3:$Z$45,12,0)*$C243+VLOOKUP($E$2,PORTE!$A$3:$Z$45,12,0)*$E243</f>
        <v>787.1863699999999</v>
      </c>
      <c r="Q243" s="43">
        <f>VLOOKUP($D243,PORTE!$A$3:$Z$45,13,0)*$C243+VLOOKUP($E$2,PORTE!$A$3:$Z$45,13,0)*$E243</f>
        <v>811.77896999999996</v>
      </c>
      <c r="R243" s="43">
        <f>VLOOKUP($D243,PORTE!$A$3:$Z$45,14,0)*$C243+VLOOKUP($E$2,PORTE!$A$3:$Z$45,14,0)*$E243</f>
        <v>843.37018999999987</v>
      </c>
    </row>
    <row r="244" spans="1:18" s="1" customFormat="1" ht="13.5" customHeight="1" x14ac:dyDescent="0.25">
      <c r="A244" s="2">
        <v>40324265</v>
      </c>
      <c r="B244" s="3" t="s">
        <v>539</v>
      </c>
      <c r="C244" s="24">
        <v>0.04</v>
      </c>
      <c r="D244" s="4" t="s">
        <v>5</v>
      </c>
      <c r="E244" s="5">
        <v>21.988</v>
      </c>
      <c r="F244" s="43">
        <f>VLOOKUP($D244,PORTE!$A$3:$Z$45,2,0)*$C244+VLOOKUP($E$2,PORTE!$A$3:$Z$45,2,0)*$E244</f>
        <v>253.18199999999999</v>
      </c>
      <c r="G244" s="43">
        <f>VLOOKUP($D244,PORTE!$A$3:$Z$45,3,0)*$C244+VLOOKUP($E$2,PORTE!$A$3:$Z$45,3,0)*$E244</f>
        <v>264.27600000000001</v>
      </c>
      <c r="H244" s="43">
        <f>VLOOKUP($D244,PORTE!$A$3:$Z$45,4,0)*$C244+VLOOKUP($E$2,PORTE!$A$3:$Z$45,4,0)*$E244</f>
        <v>279.02796000000001</v>
      </c>
      <c r="I244" s="43">
        <f>VLOOKUP($D244,PORTE!$A$3:$Z$45,5,0)*$C244+VLOOKUP($E$2,PORTE!$A$3:$Z$45,5,0)*$E244</f>
        <v>298.84836000000001</v>
      </c>
      <c r="J244" s="43">
        <f>VLOOKUP($D244,PORTE!$A$3:$Z$45,6,0)*$C244+VLOOKUP($E$2,PORTE!$A$3:$Z$45,6,0)*$E244</f>
        <v>315.60244</v>
      </c>
      <c r="K244" s="43">
        <f>VLOOKUP($D244,PORTE!$A$3:$Z$45,7,0)*$C244+VLOOKUP($E$2,PORTE!$A$3:$Z$45,7,0)*$E244</f>
        <v>333.66180000000003</v>
      </c>
      <c r="L244" s="43">
        <f>VLOOKUP($D244,PORTE!$A$3:$Z$45,8,0)*$C244+VLOOKUP($E$2,PORTE!$A$3:$Z$45,8,0)*$E244</f>
        <v>355.68579999999997</v>
      </c>
      <c r="M244" s="43">
        <f>VLOOKUP($D244,PORTE!$A$3:$Z$45,9,0)*$C244+VLOOKUP($E$2,PORTE!$A$3:$Z$45,9,0)*$E244</f>
        <v>390.70391999999993</v>
      </c>
      <c r="N244" s="43">
        <f>VLOOKUP($D244,PORTE!$A$3:$Z$45,10,0)*$C244+VLOOKUP($E$2,PORTE!$A$3:$Z$45,10,0)*$E244</f>
        <v>426.38288</v>
      </c>
      <c r="O244" s="43">
        <f>VLOOKUP($D244,PORTE!$A$3:$Z$45,11,0)*$C244+VLOOKUP($E$2,PORTE!$A$3:$Z$45,11,0)*$E244</f>
        <v>433.65012000000002</v>
      </c>
      <c r="P244" s="43">
        <f>VLOOKUP($D244,PORTE!$A$3:$Z$45,12,0)*$C244+VLOOKUP($E$2,PORTE!$A$3:$Z$45,12,0)*$E244</f>
        <v>450.88795999999996</v>
      </c>
      <c r="Q244" s="43">
        <f>VLOOKUP($D244,PORTE!$A$3:$Z$45,13,0)*$C244+VLOOKUP($E$2,PORTE!$A$3:$Z$45,13,0)*$E244</f>
        <v>464.22555999999997</v>
      </c>
      <c r="R244" s="43">
        <f>VLOOKUP($D244,PORTE!$A$3:$Z$45,14,0)*$C244+VLOOKUP($E$2,PORTE!$A$3:$Z$45,14,0)*$E244</f>
        <v>482.29212000000001</v>
      </c>
    </row>
    <row r="245" spans="1:18" s="1" customFormat="1" ht="13.5" customHeight="1" x14ac:dyDescent="0.25">
      <c r="A245" s="2" t="s">
        <v>540</v>
      </c>
      <c r="B245" s="3" t="s">
        <v>541</v>
      </c>
      <c r="C245" s="24">
        <v>0.04</v>
      </c>
      <c r="D245" s="4" t="s">
        <v>5</v>
      </c>
      <c r="E245" s="5" t="s">
        <v>77</v>
      </c>
      <c r="F245" s="43">
        <f>VLOOKUP($D245,PORTE!$A$3:$Z$45,2,0)*$C245+VLOOKUP($E$2,PORTE!$A$3:$Z$45,2,0)*$E245</f>
        <v>12.429499999999999</v>
      </c>
      <c r="G245" s="43">
        <f>VLOOKUP($D245,PORTE!$A$3:$Z$45,3,0)*$C245+VLOOKUP($E$2,PORTE!$A$3:$Z$45,3,0)*$E245</f>
        <v>13.055999999999999</v>
      </c>
      <c r="H245" s="43">
        <f>VLOOKUP($D245,PORTE!$A$3:$Z$45,4,0)*$C245+VLOOKUP($E$2,PORTE!$A$3:$Z$45,4,0)*$E245</f>
        <v>13.781509999999999</v>
      </c>
      <c r="I245" s="43">
        <f>VLOOKUP($D245,PORTE!$A$3:$Z$45,5,0)*$C245+VLOOKUP($E$2,PORTE!$A$3:$Z$45,5,0)*$E245</f>
        <v>14.760409999999998</v>
      </c>
      <c r="J245" s="43">
        <f>VLOOKUP($D245,PORTE!$A$3:$Z$45,6,0)*$C245+VLOOKUP($E$2,PORTE!$A$3:$Z$45,6,0)*$E245</f>
        <v>15.60389</v>
      </c>
      <c r="K245" s="43">
        <f>VLOOKUP($D245,PORTE!$A$3:$Z$45,7,0)*$C245+VLOOKUP($E$2,PORTE!$A$3:$Z$45,7,0)*$E245</f>
        <v>16.496549999999999</v>
      </c>
      <c r="L245" s="43">
        <f>VLOOKUP($D245,PORTE!$A$3:$Z$45,8,0)*$C245+VLOOKUP($E$2,PORTE!$A$3:$Z$45,8,0)*$E245</f>
        <v>17.585549999999998</v>
      </c>
      <c r="M245" s="43">
        <f>VLOOKUP($D245,PORTE!$A$3:$Z$45,9,0)*$C245+VLOOKUP($E$2,PORTE!$A$3:$Z$45,9,0)*$E245</f>
        <v>19.317019999999999</v>
      </c>
      <c r="N245" s="43">
        <f>VLOOKUP($D245,PORTE!$A$3:$Z$45,10,0)*$C245+VLOOKUP($E$2,PORTE!$A$3:$Z$45,10,0)*$E245</f>
        <v>21.08128</v>
      </c>
      <c r="O245" s="43">
        <f>VLOOKUP($D245,PORTE!$A$3:$Z$45,11,0)*$C245+VLOOKUP($E$2,PORTE!$A$3:$Z$45,11,0)*$E245</f>
        <v>21.439969999999999</v>
      </c>
      <c r="P245" s="43">
        <f>VLOOKUP($D245,PORTE!$A$3:$Z$45,12,0)*$C245+VLOOKUP($E$2,PORTE!$A$3:$Z$45,12,0)*$E245</f>
        <v>22.348509999999997</v>
      </c>
      <c r="Q245" s="43">
        <f>VLOOKUP($D245,PORTE!$A$3:$Z$45,13,0)*$C245+VLOOKUP($E$2,PORTE!$A$3:$Z$45,13,0)*$E245</f>
        <v>23.125109999999999</v>
      </c>
      <c r="R245" s="43">
        <f>VLOOKUP($D245,PORTE!$A$3:$Z$45,14,0)*$C245+VLOOKUP($E$2,PORTE!$A$3:$Z$45,14,0)*$E245</f>
        <v>24.024969999999996</v>
      </c>
    </row>
    <row r="246" spans="1:18" s="1" customFormat="1" ht="13.5" customHeight="1" x14ac:dyDescent="0.25">
      <c r="A246" s="2" t="s">
        <v>542</v>
      </c>
      <c r="B246" s="3" t="s">
        <v>543</v>
      </c>
      <c r="C246" s="24">
        <v>0.01</v>
      </c>
      <c r="D246" s="4" t="s">
        <v>5</v>
      </c>
      <c r="E246" s="5" t="s">
        <v>122</v>
      </c>
      <c r="F246" s="43">
        <f>VLOOKUP($D246,PORTE!$A$3:$Z$45,2,0)*$C246+VLOOKUP($E$2,PORTE!$A$3:$Z$45,2,0)*$E246</f>
        <v>4.5305</v>
      </c>
      <c r="G246" s="43">
        <f>VLOOKUP($D246,PORTE!$A$3:$Z$45,3,0)*$C246+VLOOKUP($E$2,PORTE!$A$3:$Z$45,3,0)*$E246</f>
        <v>4.7490000000000006</v>
      </c>
      <c r="H246" s="43">
        <f>VLOOKUP($D246,PORTE!$A$3:$Z$45,4,0)*$C246+VLOOKUP($E$2,PORTE!$A$3:$Z$45,4,0)*$E246</f>
        <v>5.0132900000000005</v>
      </c>
      <c r="I246" s="43">
        <f>VLOOKUP($D246,PORTE!$A$3:$Z$45,5,0)*$C246+VLOOKUP($E$2,PORTE!$A$3:$Z$45,5,0)*$E246</f>
        <v>5.3693900000000001</v>
      </c>
      <c r="J246" s="43">
        <f>VLOOKUP($D246,PORTE!$A$3:$Z$45,6,0)*$C246+VLOOKUP($E$2,PORTE!$A$3:$Z$45,6,0)*$E246</f>
        <v>5.6743100000000002</v>
      </c>
      <c r="K246" s="43">
        <f>VLOOKUP($D246,PORTE!$A$3:$Z$45,7,0)*$C246+VLOOKUP($E$2,PORTE!$A$3:$Z$45,7,0)*$E246</f>
        <v>5.9989500000000007</v>
      </c>
      <c r="L246" s="43">
        <f>VLOOKUP($D246,PORTE!$A$3:$Z$45,8,0)*$C246+VLOOKUP($E$2,PORTE!$A$3:$Z$45,8,0)*$E246</f>
        <v>6.3949499999999997</v>
      </c>
      <c r="M246" s="43">
        <f>VLOOKUP($D246,PORTE!$A$3:$Z$45,9,0)*$C246+VLOOKUP($E$2,PORTE!$A$3:$Z$45,9,0)*$E246</f>
        <v>7.0245799999999994</v>
      </c>
      <c r="N246" s="43">
        <f>VLOOKUP($D246,PORTE!$A$3:$Z$45,10,0)*$C246+VLOOKUP($E$2,PORTE!$A$3:$Z$45,10,0)*$E246</f>
        <v>7.6661200000000003</v>
      </c>
      <c r="O246" s="43">
        <f>VLOOKUP($D246,PORTE!$A$3:$Z$45,11,0)*$C246+VLOOKUP($E$2,PORTE!$A$3:$Z$45,11,0)*$E246</f>
        <v>7.7966300000000004</v>
      </c>
      <c r="P246" s="43">
        <f>VLOOKUP($D246,PORTE!$A$3:$Z$45,12,0)*$C246+VLOOKUP($E$2,PORTE!$A$3:$Z$45,12,0)*$E246</f>
        <v>8.1202899999999989</v>
      </c>
      <c r="Q246" s="43">
        <f>VLOOKUP($D246,PORTE!$A$3:$Z$45,13,0)*$C246+VLOOKUP($E$2,PORTE!$A$3:$Z$45,13,0)*$E246</f>
        <v>8.3886900000000004</v>
      </c>
      <c r="R246" s="43">
        <f>VLOOKUP($D246,PORTE!$A$3:$Z$45,14,0)*$C246+VLOOKUP($E$2,PORTE!$A$3:$Z$45,14,0)*$E246</f>
        <v>8.7151300000000003</v>
      </c>
    </row>
    <row r="247" spans="1:18" s="1" customFormat="1" ht="13.5" customHeight="1" x14ac:dyDescent="0.25">
      <c r="A247" s="2" t="s">
        <v>544</v>
      </c>
      <c r="B247" s="3" t="s">
        <v>545</v>
      </c>
      <c r="C247" s="24">
        <v>0.1</v>
      </c>
      <c r="D247" s="4" t="s">
        <v>5</v>
      </c>
      <c r="E247" s="5" t="s">
        <v>546</v>
      </c>
      <c r="F247" s="43">
        <f>VLOOKUP($D247,PORTE!$A$3:$Z$45,2,0)*$C247+VLOOKUP($E$2,PORTE!$A$3:$Z$45,2,0)*$E247</f>
        <v>80.49499999999999</v>
      </c>
      <c r="G247" s="43">
        <f>VLOOKUP($D247,PORTE!$A$3:$Z$45,3,0)*$C247+VLOOKUP($E$2,PORTE!$A$3:$Z$45,3,0)*$E247</f>
        <v>84.21</v>
      </c>
      <c r="H247" s="43">
        <f>VLOOKUP($D247,PORTE!$A$3:$Z$45,4,0)*$C247+VLOOKUP($E$2,PORTE!$A$3:$Z$45,4,0)*$E247</f>
        <v>88.903099999999995</v>
      </c>
      <c r="I247" s="43">
        <f>VLOOKUP($D247,PORTE!$A$3:$Z$45,5,0)*$C247+VLOOKUP($E$2,PORTE!$A$3:$Z$45,5,0)*$E247</f>
        <v>95.218099999999993</v>
      </c>
      <c r="J247" s="43">
        <f>VLOOKUP($D247,PORTE!$A$3:$Z$45,6,0)*$C247+VLOOKUP($E$2,PORTE!$A$3:$Z$45,6,0)*$E247</f>
        <v>100.5929</v>
      </c>
      <c r="K247" s="43">
        <f>VLOOKUP($D247,PORTE!$A$3:$Z$45,7,0)*$C247+VLOOKUP($E$2,PORTE!$A$3:$Z$45,7,0)*$E247</f>
        <v>106.34849999999999</v>
      </c>
      <c r="L247" s="43">
        <f>VLOOKUP($D247,PORTE!$A$3:$Z$45,8,0)*$C247+VLOOKUP($E$2,PORTE!$A$3:$Z$45,8,0)*$E247</f>
        <v>113.36849999999998</v>
      </c>
      <c r="M247" s="43">
        <f>VLOOKUP($D247,PORTE!$A$3:$Z$45,9,0)*$C247+VLOOKUP($E$2,PORTE!$A$3:$Z$45,9,0)*$E247</f>
        <v>124.53019999999998</v>
      </c>
      <c r="N247" s="43">
        <f>VLOOKUP($D247,PORTE!$A$3:$Z$45,10,0)*$C247+VLOOKUP($E$2,PORTE!$A$3:$Z$45,10,0)*$E247</f>
        <v>135.90279999999998</v>
      </c>
      <c r="O247" s="43">
        <f>VLOOKUP($D247,PORTE!$A$3:$Z$45,11,0)*$C247+VLOOKUP($E$2,PORTE!$A$3:$Z$45,11,0)*$E247</f>
        <v>138.21770000000001</v>
      </c>
      <c r="P247" s="43">
        <f>VLOOKUP($D247,PORTE!$A$3:$Z$45,12,0)*$C247+VLOOKUP($E$2,PORTE!$A$3:$Z$45,12,0)*$E247</f>
        <v>143.84109999999998</v>
      </c>
      <c r="Q247" s="43">
        <f>VLOOKUP($D247,PORTE!$A$3:$Z$45,13,0)*$C247+VLOOKUP($E$2,PORTE!$A$3:$Z$45,13,0)*$E247</f>
        <v>148.36109999999999</v>
      </c>
      <c r="R247" s="43">
        <f>VLOOKUP($D247,PORTE!$A$3:$Z$45,14,0)*$C247+VLOOKUP($E$2,PORTE!$A$3:$Z$45,14,0)*$E247</f>
        <v>154.13470000000001</v>
      </c>
    </row>
    <row r="248" spans="1:18" s="1" customFormat="1" ht="13.5" customHeight="1" x14ac:dyDescent="0.25">
      <c r="A248" s="2" t="s">
        <v>547</v>
      </c>
      <c r="B248" s="3" t="s">
        <v>548</v>
      </c>
      <c r="C248" s="24">
        <v>0.04</v>
      </c>
      <c r="D248" s="4" t="s">
        <v>5</v>
      </c>
      <c r="E248" s="5" t="s">
        <v>92</v>
      </c>
      <c r="F248" s="43">
        <f>VLOOKUP($D248,PORTE!$A$3:$Z$45,2,0)*$C248+VLOOKUP($E$2,PORTE!$A$3:$Z$45,2,0)*$E248</f>
        <v>16.88</v>
      </c>
      <c r="G248" s="43">
        <f>VLOOKUP($D248,PORTE!$A$3:$Z$45,3,0)*$C248+VLOOKUP($E$2,PORTE!$A$3:$Z$45,3,0)*$E248</f>
        <v>17.700000000000003</v>
      </c>
      <c r="H248" s="43">
        <f>VLOOKUP($D248,PORTE!$A$3:$Z$45,4,0)*$C248+VLOOKUP($E$2,PORTE!$A$3:$Z$45,4,0)*$E248</f>
        <v>18.684799999999999</v>
      </c>
      <c r="I248" s="43">
        <f>VLOOKUP($D248,PORTE!$A$3:$Z$45,5,0)*$C248+VLOOKUP($E$2,PORTE!$A$3:$Z$45,5,0)*$E248</f>
        <v>20.012</v>
      </c>
      <c r="J248" s="43">
        <f>VLOOKUP($D248,PORTE!$A$3:$Z$45,6,0)*$C248+VLOOKUP($E$2,PORTE!$A$3:$Z$45,6,0)*$E248</f>
        <v>21.1496</v>
      </c>
      <c r="K248" s="43">
        <f>VLOOKUP($D248,PORTE!$A$3:$Z$45,7,0)*$C248+VLOOKUP($E$2,PORTE!$A$3:$Z$45,7,0)*$E248</f>
        <v>22.3596</v>
      </c>
      <c r="L248" s="43">
        <f>VLOOKUP($D248,PORTE!$A$3:$Z$45,8,0)*$C248+VLOOKUP($E$2,PORTE!$A$3:$Z$45,8,0)*$E248</f>
        <v>23.835599999999996</v>
      </c>
      <c r="M248" s="43">
        <f>VLOOKUP($D248,PORTE!$A$3:$Z$45,9,0)*$C248+VLOOKUP($E$2,PORTE!$A$3:$Z$45,9,0)*$E248</f>
        <v>26.182399999999998</v>
      </c>
      <c r="N248" s="43">
        <f>VLOOKUP($D248,PORTE!$A$3:$Z$45,10,0)*$C248+VLOOKUP($E$2,PORTE!$A$3:$Z$45,10,0)*$E248</f>
        <v>28.573599999999999</v>
      </c>
      <c r="O248" s="43">
        <f>VLOOKUP($D248,PORTE!$A$3:$Z$45,11,0)*$C248+VLOOKUP($E$2,PORTE!$A$3:$Z$45,11,0)*$E248</f>
        <v>29.06</v>
      </c>
      <c r="P248" s="43">
        <f>VLOOKUP($D248,PORTE!$A$3:$Z$45,12,0)*$C248+VLOOKUP($E$2,PORTE!$A$3:$Z$45,12,0)*$E248</f>
        <v>30.270399999999999</v>
      </c>
      <c r="Q248" s="43">
        <f>VLOOKUP($D248,PORTE!$A$3:$Z$45,13,0)*$C248+VLOOKUP($E$2,PORTE!$A$3:$Z$45,13,0)*$E248</f>
        <v>31.279199999999999</v>
      </c>
      <c r="R248" s="43">
        <f>VLOOKUP($D248,PORTE!$A$3:$Z$45,14,0)*$C248+VLOOKUP($E$2,PORTE!$A$3:$Z$45,14,0)*$E248</f>
        <v>32.496400000000001</v>
      </c>
    </row>
    <row r="249" spans="1:18" s="1" customFormat="1" ht="13.5" customHeight="1" x14ac:dyDescent="0.25">
      <c r="A249" s="2" t="s">
        <v>549</v>
      </c>
      <c r="B249" s="3" t="s">
        <v>550</v>
      </c>
      <c r="C249" s="24">
        <v>0.01</v>
      </c>
      <c r="D249" s="4" t="s">
        <v>5</v>
      </c>
      <c r="E249" s="5" t="s">
        <v>551</v>
      </c>
      <c r="F249" s="43">
        <f>VLOOKUP($D249,PORTE!$A$3:$Z$45,2,0)*$C249+VLOOKUP($E$2,PORTE!$A$3:$Z$45,2,0)*$E249</f>
        <v>6.2900000000000009</v>
      </c>
      <c r="G249" s="43">
        <f>VLOOKUP($D249,PORTE!$A$3:$Z$45,3,0)*$C249+VLOOKUP($E$2,PORTE!$A$3:$Z$45,3,0)*$E249</f>
        <v>6.5850000000000009</v>
      </c>
      <c r="H249" s="43">
        <f>VLOOKUP($D249,PORTE!$A$3:$Z$45,4,0)*$C249+VLOOKUP($E$2,PORTE!$A$3:$Z$45,4,0)*$E249</f>
        <v>6.9518000000000004</v>
      </c>
      <c r="I249" s="43">
        <f>VLOOKUP($D249,PORTE!$A$3:$Z$45,5,0)*$C249+VLOOKUP($E$2,PORTE!$A$3:$Z$45,5,0)*$E249</f>
        <v>7.4456000000000007</v>
      </c>
      <c r="J249" s="43">
        <f>VLOOKUP($D249,PORTE!$A$3:$Z$45,6,0)*$C249+VLOOKUP($E$2,PORTE!$A$3:$Z$45,6,0)*$E249</f>
        <v>7.8668000000000005</v>
      </c>
      <c r="K249" s="43">
        <f>VLOOKUP($D249,PORTE!$A$3:$Z$45,7,0)*$C249+VLOOKUP($E$2,PORTE!$A$3:$Z$45,7,0)*$E249</f>
        <v>8.3169000000000004</v>
      </c>
      <c r="L249" s="43">
        <f>VLOOKUP($D249,PORTE!$A$3:$Z$45,8,0)*$C249+VLOOKUP($E$2,PORTE!$A$3:$Z$45,8,0)*$E249</f>
        <v>8.8658999999999999</v>
      </c>
      <c r="M249" s="43">
        <f>VLOOKUP($D249,PORTE!$A$3:$Z$45,9,0)*$C249+VLOOKUP($E$2,PORTE!$A$3:$Z$45,9,0)*$E249</f>
        <v>9.7387999999999995</v>
      </c>
      <c r="N249" s="43">
        <f>VLOOKUP($D249,PORTE!$A$3:$Z$45,10,0)*$C249+VLOOKUP($E$2,PORTE!$A$3:$Z$45,10,0)*$E249</f>
        <v>10.6282</v>
      </c>
      <c r="O249" s="43">
        <f>VLOOKUP($D249,PORTE!$A$3:$Z$45,11,0)*$C249+VLOOKUP($E$2,PORTE!$A$3:$Z$45,11,0)*$E249</f>
        <v>10.809200000000002</v>
      </c>
      <c r="P249" s="43">
        <f>VLOOKUP($D249,PORTE!$A$3:$Z$45,12,0)*$C249+VLOOKUP($E$2,PORTE!$A$3:$Z$45,12,0)*$E249</f>
        <v>11.2522</v>
      </c>
      <c r="Q249" s="43">
        <f>VLOOKUP($D249,PORTE!$A$3:$Z$45,13,0)*$C249+VLOOKUP($E$2,PORTE!$A$3:$Z$45,13,0)*$E249</f>
        <v>11.612400000000001</v>
      </c>
      <c r="R249" s="43">
        <f>VLOOKUP($D249,PORTE!$A$3:$Z$45,14,0)*$C249+VLOOKUP($E$2,PORTE!$A$3:$Z$45,14,0)*$E249</f>
        <v>12.064300000000001</v>
      </c>
    </row>
    <row r="250" spans="1:18" s="1" customFormat="1" ht="13.5" customHeight="1" x14ac:dyDescent="0.25">
      <c r="A250" s="2">
        <v>40503887</v>
      </c>
      <c r="B250" s="3" t="s">
        <v>552</v>
      </c>
      <c r="C250" s="27">
        <v>1</v>
      </c>
      <c r="D250" s="2" t="s">
        <v>84</v>
      </c>
      <c r="E250" s="5"/>
      <c r="F250" s="43">
        <f>VLOOKUP($D250,PORTE!$A$3:$Z$45,2,0)*$C250+VLOOKUP($E$2,PORTE!$A$3:$Z$45,2,0)*$E250</f>
        <v>148</v>
      </c>
      <c r="G250" s="43">
        <f>VLOOKUP($D250,PORTE!$A$3:$Z$45,3,0)*$C250+VLOOKUP($E$2,PORTE!$A$3:$Z$45,3,0)*$E250</f>
        <v>197.5</v>
      </c>
      <c r="H250" s="43">
        <f>VLOOKUP($D250,PORTE!$A$3:$Z$45,4,0)*$C250+VLOOKUP($E$2,PORTE!$A$3:$Z$45,4,0)*$E250</f>
        <v>209</v>
      </c>
      <c r="I250" s="43">
        <f>VLOOKUP($D250,PORTE!$A$3:$Z$45,5,0)*$C250+VLOOKUP($E$2,PORTE!$A$3:$Z$45,5,0)*$E250</f>
        <v>223.78</v>
      </c>
      <c r="J250" s="43">
        <f>VLOOKUP($D250,PORTE!$A$3:$Z$45,6,0)*$C250+VLOOKUP($E$2,PORTE!$A$3:$Z$45,6,0)*$E250</f>
        <v>236.26</v>
      </c>
      <c r="K250" s="43">
        <f>VLOOKUP($D250,PORTE!$A$3:$Z$45,7,0)*$C250+VLOOKUP($E$2,PORTE!$A$3:$Z$45,7,0)*$E250</f>
        <v>249.7</v>
      </c>
      <c r="L250" s="43">
        <f>VLOOKUP($D250,PORTE!$A$3:$Z$45,8,0)*$C250+VLOOKUP($E$2,PORTE!$A$3:$Z$45,8,0)*$E250</f>
        <v>266.16000000000003</v>
      </c>
      <c r="M250" s="43">
        <f>VLOOKUP($D250,PORTE!$A$3:$Z$45,9,0)*$C250+VLOOKUP($E$2,PORTE!$A$3:$Z$45,9,0)*$E250</f>
        <v>292.5</v>
      </c>
      <c r="N250" s="43">
        <f>VLOOKUP($D250,PORTE!$A$3:$Z$45,10,0)*$C250+VLOOKUP($E$2,PORTE!$A$3:$Z$45,10,0)*$E250</f>
        <v>319.27</v>
      </c>
      <c r="O250" s="43">
        <f>VLOOKUP($D250,PORTE!$A$3:$Z$45,11,0)*$C250+VLOOKUP($E$2,PORTE!$A$3:$Z$45,11,0)*$E250</f>
        <v>324.48</v>
      </c>
      <c r="P250" s="43">
        <f>VLOOKUP($D250,PORTE!$A$3:$Z$45,12,0)*$C250+VLOOKUP($E$2,PORTE!$A$3:$Z$45,12,0)*$E250</f>
        <v>471.79</v>
      </c>
      <c r="Q250" s="43">
        <f>VLOOKUP($D250,PORTE!$A$3:$Z$45,13,0)*$C250+VLOOKUP($E$2,PORTE!$A$3:$Z$45,13,0)*$E250</f>
        <v>762.25</v>
      </c>
      <c r="R250" s="43">
        <f>VLOOKUP($D250,PORTE!$A$3:$Z$45,14,0)*$C250+VLOOKUP($E$2,PORTE!$A$3:$Z$45,14,0)*$E250</f>
        <v>1102.6300000000001</v>
      </c>
    </row>
    <row r="251" spans="1:18" s="1" customFormat="1" ht="13.5" customHeight="1" x14ac:dyDescent="0.25">
      <c r="A251" s="2">
        <v>40503879</v>
      </c>
      <c r="B251" s="3" t="s">
        <v>553</v>
      </c>
      <c r="C251" s="27">
        <v>1</v>
      </c>
      <c r="D251" s="2" t="s">
        <v>84</v>
      </c>
      <c r="E251" s="5"/>
      <c r="F251" s="43">
        <f>VLOOKUP($D251,PORTE!$A$3:$Z$45,2,0)*$C251+VLOOKUP($E$2,PORTE!$A$3:$Z$45,2,0)*$E251</f>
        <v>148</v>
      </c>
      <c r="G251" s="43">
        <f>VLOOKUP($D251,PORTE!$A$3:$Z$45,3,0)*$C251+VLOOKUP($E$2,PORTE!$A$3:$Z$45,3,0)*$E251</f>
        <v>197.5</v>
      </c>
      <c r="H251" s="43">
        <f>VLOOKUP($D251,PORTE!$A$3:$Z$45,4,0)*$C251+VLOOKUP($E$2,PORTE!$A$3:$Z$45,4,0)*$E251</f>
        <v>209</v>
      </c>
      <c r="I251" s="43">
        <f>VLOOKUP($D251,PORTE!$A$3:$Z$45,5,0)*$C251+VLOOKUP($E$2,PORTE!$A$3:$Z$45,5,0)*$E251</f>
        <v>223.78</v>
      </c>
      <c r="J251" s="43">
        <f>VLOOKUP($D251,PORTE!$A$3:$Z$45,6,0)*$C251+VLOOKUP($E$2,PORTE!$A$3:$Z$45,6,0)*$E251</f>
        <v>236.26</v>
      </c>
      <c r="K251" s="43">
        <f>VLOOKUP($D251,PORTE!$A$3:$Z$45,7,0)*$C251+VLOOKUP($E$2,PORTE!$A$3:$Z$45,7,0)*$E251</f>
        <v>249.7</v>
      </c>
      <c r="L251" s="43">
        <f>VLOOKUP($D251,PORTE!$A$3:$Z$45,8,0)*$C251+VLOOKUP($E$2,PORTE!$A$3:$Z$45,8,0)*$E251</f>
        <v>266.16000000000003</v>
      </c>
      <c r="M251" s="43">
        <f>VLOOKUP($D251,PORTE!$A$3:$Z$45,9,0)*$C251+VLOOKUP($E$2,PORTE!$A$3:$Z$45,9,0)*$E251</f>
        <v>292.5</v>
      </c>
      <c r="N251" s="43">
        <f>VLOOKUP($D251,PORTE!$A$3:$Z$45,10,0)*$C251+VLOOKUP($E$2,PORTE!$A$3:$Z$45,10,0)*$E251</f>
        <v>319.27</v>
      </c>
      <c r="O251" s="43">
        <f>VLOOKUP($D251,PORTE!$A$3:$Z$45,11,0)*$C251+VLOOKUP($E$2,PORTE!$A$3:$Z$45,11,0)*$E251</f>
        <v>324.48</v>
      </c>
      <c r="P251" s="43">
        <f>VLOOKUP($D251,PORTE!$A$3:$Z$45,12,0)*$C251+VLOOKUP($E$2,PORTE!$A$3:$Z$45,12,0)*$E251</f>
        <v>471.79</v>
      </c>
      <c r="Q251" s="43">
        <f>VLOOKUP($D251,PORTE!$A$3:$Z$45,13,0)*$C251+VLOOKUP($E$2,PORTE!$A$3:$Z$45,13,0)*$E251</f>
        <v>762.25</v>
      </c>
      <c r="R251" s="43">
        <f>VLOOKUP($D251,PORTE!$A$3:$Z$45,14,0)*$C251+VLOOKUP($E$2,PORTE!$A$3:$Z$45,14,0)*$E251</f>
        <v>1102.6300000000001</v>
      </c>
    </row>
    <row r="252" spans="1:18" s="1" customFormat="1" ht="13.5" customHeight="1" x14ac:dyDescent="0.25">
      <c r="A252" s="2">
        <v>40503860</v>
      </c>
      <c r="B252" s="3" t="s">
        <v>554</v>
      </c>
      <c r="C252" s="27">
        <v>1</v>
      </c>
      <c r="D252" s="2" t="s">
        <v>84</v>
      </c>
      <c r="E252" s="5"/>
      <c r="F252" s="43">
        <f>VLOOKUP($D252,PORTE!$A$3:$Z$45,2,0)*$C252+VLOOKUP($E$2,PORTE!$A$3:$Z$45,2,0)*$E252</f>
        <v>148</v>
      </c>
      <c r="G252" s="43">
        <f>VLOOKUP($D252,PORTE!$A$3:$Z$45,3,0)*$C252+VLOOKUP($E$2,PORTE!$A$3:$Z$45,3,0)*$E252</f>
        <v>197.5</v>
      </c>
      <c r="H252" s="43">
        <f>VLOOKUP($D252,PORTE!$A$3:$Z$45,4,0)*$C252+VLOOKUP($E$2,PORTE!$A$3:$Z$45,4,0)*$E252</f>
        <v>209</v>
      </c>
      <c r="I252" s="43">
        <f>VLOOKUP($D252,PORTE!$A$3:$Z$45,5,0)*$C252+VLOOKUP($E$2,PORTE!$A$3:$Z$45,5,0)*$E252</f>
        <v>223.78</v>
      </c>
      <c r="J252" s="43">
        <f>VLOOKUP($D252,PORTE!$A$3:$Z$45,6,0)*$C252+VLOOKUP($E$2,PORTE!$A$3:$Z$45,6,0)*$E252</f>
        <v>236.26</v>
      </c>
      <c r="K252" s="43">
        <f>VLOOKUP($D252,PORTE!$A$3:$Z$45,7,0)*$C252+VLOOKUP($E$2,PORTE!$A$3:$Z$45,7,0)*$E252</f>
        <v>249.7</v>
      </c>
      <c r="L252" s="43">
        <f>VLOOKUP($D252,PORTE!$A$3:$Z$45,8,0)*$C252+VLOOKUP($E$2,PORTE!$A$3:$Z$45,8,0)*$E252</f>
        <v>266.16000000000003</v>
      </c>
      <c r="M252" s="43">
        <f>VLOOKUP($D252,PORTE!$A$3:$Z$45,9,0)*$C252+VLOOKUP($E$2,PORTE!$A$3:$Z$45,9,0)*$E252</f>
        <v>292.5</v>
      </c>
      <c r="N252" s="43">
        <f>VLOOKUP($D252,PORTE!$A$3:$Z$45,10,0)*$C252+VLOOKUP($E$2,PORTE!$A$3:$Z$45,10,0)*$E252</f>
        <v>319.27</v>
      </c>
      <c r="O252" s="43">
        <f>VLOOKUP($D252,PORTE!$A$3:$Z$45,11,0)*$C252+VLOOKUP($E$2,PORTE!$A$3:$Z$45,11,0)*$E252</f>
        <v>324.48</v>
      </c>
      <c r="P252" s="43">
        <f>VLOOKUP($D252,PORTE!$A$3:$Z$45,12,0)*$C252+VLOOKUP($E$2,PORTE!$A$3:$Z$45,12,0)*$E252</f>
        <v>471.79</v>
      </c>
      <c r="Q252" s="43">
        <f>VLOOKUP($D252,PORTE!$A$3:$Z$45,13,0)*$C252+VLOOKUP($E$2,PORTE!$A$3:$Z$45,13,0)*$E252</f>
        <v>762.25</v>
      </c>
      <c r="R252" s="43">
        <f>VLOOKUP($D252,PORTE!$A$3:$Z$45,14,0)*$C252+VLOOKUP($E$2,PORTE!$A$3:$Z$45,14,0)*$E252</f>
        <v>1102.6300000000001</v>
      </c>
    </row>
    <row r="253" spans="1:18" s="1" customFormat="1" ht="13.5" customHeight="1" x14ac:dyDescent="0.25">
      <c r="A253" s="2">
        <v>40503895</v>
      </c>
      <c r="B253" s="3" t="s">
        <v>555</v>
      </c>
      <c r="C253" s="27">
        <v>1</v>
      </c>
      <c r="D253" s="2" t="s">
        <v>84</v>
      </c>
      <c r="E253" s="5"/>
      <c r="F253" s="43">
        <f>VLOOKUP($D253,PORTE!$A$3:$Z$45,2,0)*$C253+VLOOKUP($E$2,PORTE!$A$3:$Z$45,2,0)*$E253</f>
        <v>148</v>
      </c>
      <c r="G253" s="43">
        <f>VLOOKUP($D253,PORTE!$A$3:$Z$45,3,0)*$C253+VLOOKUP($E$2,PORTE!$A$3:$Z$45,3,0)*$E253</f>
        <v>197.5</v>
      </c>
      <c r="H253" s="43">
        <f>VLOOKUP($D253,PORTE!$A$3:$Z$45,4,0)*$C253+VLOOKUP($E$2,PORTE!$A$3:$Z$45,4,0)*$E253</f>
        <v>209</v>
      </c>
      <c r="I253" s="43">
        <f>VLOOKUP($D253,PORTE!$A$3:$Z$45,5,0)*$C253+VLOOKUP($E$2,PORTE!$A$3:$Z$45,5,0)*$E253</f>
        <v>223.78</v>
      </c>
      <c r="J253" s="43">
        <f>VLOOKUP($D253,PORTE!$A$3:$Z$45,6,0)*$C253+VLOOKUP($E$2,PORTE!$A$3:$Z$45,6,0)*$E253</f>
        <v>236.26</v>
      </c>
      <c r="K253" s="43">
        <f>VLOOKUP($D253,PORTE!$A$3:$Z$45,7,0)*$C253+VLOOKUP($E$2,PORTE!$A$3:$Z$45,7,0)*$E253</f>
        <v>249.7</v>
      </c>
      <c r="L253" s="43">
        <f>VLOOKUP($D253,PORTE!$A$3:$Z$45,8,0)*$C253+VLOOKUP($E$2,PORTE!$A$3:$Z$45,8,0)*$E253</f>
        <v>266.16000000000003</v>
      </c>
      <c r="M253" s="43">
        <f>VLOOKUP($D253,PORTE!$A$3:$Z$45,9,0)*$C253+VLOOKUP($E$2,PORTE!$A$3:$Z$45,9,0)*$E253</f>
        <v>292.5</v>
      </c>
      <c r="N253" s="43">
        <f>VLOOKUP($D253,PORTE!$A$3:$Z$45,10,0)*$C253+VLOOKUP($E$2,PORTE!$A$3:$Z$45,10,0)*$E253</f>
        <v>319.27</v>
      </c>
      <c r="O253" s="43">
        <f>VLOOKUP($D253,PORTE!$A$3:$Z$45,11,0)*$C253+VLOOKUP($E$2,PORTE!$A$3:$Z$45,11,0)*$E253</f>
        <v>324.48</v>
      </c>
      <c r="P253" s="43">
        <f>VLOOKUP($D253,PORTE!$A$3:$Z$45,12,0)*$C253+VLOOKUP($E$2,PORTE!$A$3:$Z$45,12,0)*$E253</f>
        <v>471.79</v>
      </c>
      <c r="Q253" s="43">
        <f>VLOOKUP($D253,PORTE!$A$3:$Z$45,13,0)*$C253+VLOOKUP($E$2,PORTE!$A$3:$Z$45,13,0)*$E253</f>
        <v>762.25</v>
      </c>
      <c r="R253" s="43">
        <f>VLOOKUP($D253,PORTE!$A$3:$Z$45,14,0)*$C253+VLOOKUP($E$2,PORTE!$A$3:$Z$45,14,0)*$E253</f>
        <v>1102.6300000000001</v>
      </c>
    </row>
    <row r="254" spans="1:18" s="1" customFormat="1" ht="13.5" customHeight="1" x14ac:dyDescent="0.25">
      <c r="A254" s="2" t="s">
        <v>556</v>
      </c>
      <c r="B254" s="3" t="s">
        <v>557</v>
      </c>
      <c r="C254" s="24">
        <v>0.1</v>
      </c>
      <c r="D254" s="4" t="s">
        <v>5</v>
      </c>
      <c r="E254" s="5" t="s">
        <v>39</v>
      </c>
      <c r="F254" s="43">
        <f>VLOOKUP($D254,PORTE!$A$3:$Z$45,2,0)*$C254+VLOOKUP($E$2,PORTE!$A$3:$Z$45,2,0)*$E254</f>
        <v>38.370499999999993</v>
      </c>
      <c r="G254" s="43">
        <f>VLOOKUP($D254,PORTE!$A$3:$Z$45,3,0)*$C254+VLOOKUP($E$2,PORTE!$A$3:$Z$45,3,0)*$E254</f>
        <v>40.253999999999998</v>
      </c>
      <c r="H254" s="43">
        <f>VLOOKUP($D254,PORTE!$A$3:$Z$45,4,0)*$C254+VLOOKUP($E$2,PORTE!$A$3:$Z$45,4,0)*$E254</f>
        <v>42.492890000000003</v>
      </c>
      <c r="I254" s="43">
        <f>VLOOKUP($D254,PORTE!$A$3:$Z$45,5,0)*$C254+VLOOKUP($E$2,PORTE!$A$3:$Z$45,5,0)*$E254</f>
        <v>45.511189999999999</v>
      </c>
      <c r="J254" s="43">
        <f>VLOOKUP($D254,PORTE!$A$3:$Z$45,6,0)*$C254+VLOOKUP($E$2,PORTE!$A$3:$Z$45,6,0)*$E254</f>
        <v>48.102110000000003</v>
      </c>
      <c r="K254" s="43">
        <f>VLOOKUP($D254,PORTE!$A$3:$Z$45,7,0)*$C254+VLOOKUP($E$2,PORTE!$A$3:$Z$45,7,0)*$E254</f>
        <v>50.854050000000001</v>
      </c>
      <c r="L254" s="43">
        <f>VLOOKUP($D254,PORTE!$A$3:$Z$45,8,0)*$C254+VLOOKUP($E$2,PORTE!$A$3:$Z$45,8,0)*$E254</f>
        <v>54.211049999999993</v>
      </c>
      <c r="M254" s="43">
        <f>VLOOKUP($D254,PORTE!$A$3:$Z$45,9,0)*$C254+VLOOKUP($E$2,PORTE!$A$3:$Z$45,9,0)*$E254</f>
        <v>59.548579999999994</v>
      </c>
      <c r="N254" s="43">
        <f>VLOOKUP($D254,PORTE!$A$3:$Z$45,10,0)*$C254+VLOOKUP($E$2,PORTE!$A$3:$Z$45,10,0)*$E254</f>
        <v>64.987120000000004</v>
      </c>
      <c r="O254" s="43">
        <f>VLOOKUP($D254,PORTE!$A$3:$Z$45,11,0)*$C254+VLOOKUP($E$2,PORTE!$A$3:$Z$45,11,0)*$E254</f>
        <v>66.093230000000005</v>
      </c>
      <c r="P254" s="43">
        <f>VLOOKUP($D254,PORTE!$A$3:$Z$45,12,0)*$C254+VLOOKUP($E$2,PORTE!$A$3:$Z$45,12,0)*$E254</f>
        <v>68.859489999999994</v>
      </c>
      <c r="Q254" s="43">
        <f>VLOOKUP($D254,PORTE!$A$3:$Z$45,13,0)*$C254+VLOOKUP($E$2,PORTE!$A$3:$Z$45,13,0)*$E254</f>
        <v>71.181690000000003</v>
      </c>
      <c r="R254" s="43">
        <f>VLOOKUP($D254,PORTE!$A$3:$Z$45,14,0)*$C254+VLOOKUP($E$2,PORTE!$A$3:$Z$45,14,0)*$E254</f>
        <v>73.951629999999994</v>
      </c>
    </row>
    <row r="255" spans="1:18" s="1" customFormat="1" ht="13.5" customHeight="1" x14ac:dyDescent="0.25">
      <c r="A255" s="2">
        <v>40321223</v>
      </c>
      <c r="B255" s="9" t="s">
        <v>558</v>
      </c>
      <c r="C255" s="24">
        <v>0.01</v>
      </c>
      <c r="D255" s="4" t="s">
        <v>5</v>
      </c>
      <c r="E255" s="5">
        <v>1.133</v>
      </c>
      <c r="F255" s="43">
        <f>VLOOKUP($D255,PORTE!$A$3:$Z$45,2,0)*$C255+VLOOKUP($E$2,PORTE!$A$3:$Z$45,2,0)*$E255</f>
        <v>13.109500000000001</v>
      </c>
      <c r="G255" s="43">
        <f>VLOOKUP($D255,PORTE!$A$3:$Z$45,3,0)*$C255+VLOOKUP($E$2,PORTE!$A$3:$Z$45,3,0)*$E255</f>
        <v>13.701000000000001</v>
      </c>
      <c r="H255" s="43">
        <f>VLOOKUP($D255,PORTE!$A$3:$Z$45,4,0)*$C255+VLOOKUP($E$2,PORTE!$A$3:$Z$45,4,0)*$E255</f>
        <v>14.465109999999999</v>
      </c>
      <c r="I255" s="43">
        <f>VLOOKUP($D255,PORTE!$A$3:$Z$45,5,0)*$C255+VLOOKUP($E$2,PORTE!$A$3:$Z$45,5,0)*$E255</f>
        <v>15.492610000000001</v>
      </c>
      <c r="J255" s="43">
        <f>VLOOKUP($D255,PORTE!$A$3:$Z$45,6,0)*$C255+VLOOKUP($E$2,PORTE!$A$3:$Z$45,6,0)*$E255</f>
        <v>16.36449</v>
      </c>
      <c r="K255" s="43">
        <f>VLOOKUP($D255,PORTE!$A$3:$Z$45,7,0)*$C255+VLOOKUP($E$2,PORTE!$A$3:$Z$45,7,0)*$E255</f>
        <v>17.300850000000001</v>
      </c>
      <c r="L255" s="43">
        <f>VLOOKUP($D255,PORTE!$A$3:$Z$45,8,0)*$C255+VLOOKUP($E$2,PORTE!$A$3:$Z$45,8,0)*$E255</f>
        <v>18.44285</v>
      </c>
      <c r="M255" s="43">
        <f>VLOOKUP($D255,PORTE!$A$3:$Z$45,9,0)*$C255+VLOOKUP($E$2,PORTE!$A$3:$Z$45,9,0)*$E255</f>
        <v>20.258619999999997</v>
      </c>
      <c r="N255" s="43">
        <f>VLOOKUP($D255,PORTE!$A$3:$Z$45,10,0)*$C255+VLOOKUP($E$2,PORTE!$A$3:$Z$45,10,0)*$E255</f>
        <v>22.10868</v>
      </c>
      <c r="O255" s="43">
        <f>VLOOKUP($D255,PORTE!$A$3:$Z$45,11,0)*$C255+VLOOKUP($E$2,PORTE!$A$3:$Z$45,11,0)*$E255</f>
        <v>22.485370000000003</v>
      </c>
      <c r="P255" s="43">
        <f>VLOOKUP($D255,PORTE!$A$3:$Z$45,12,0)*$C255+VLOOKUP($E$2,PORTE!$A$3:$Z$45,12,0)*$E255</f>
        <v>23.390909999999998</v>
      </c>
      <c r="Q255" s="43">
        <f>VLOOKUP($D255,PORTE!$A$3:$Z$45,13,0)*$C255+VLOOKUP($E$2,PORTE!$A$3:$Z$45,13,0)*$E255</f>
        <v>24.106909999999999</v>
      </c>
      <c r="R255" s="43">
        <f>VLOOKUP($D255,PORTE!$A$3:$Z$45,14,0)*$C255+VLOOKUP($E$2,PORTE!$A$3:$Z$45,14,0)*$E255</f>
        <v>25.045070000000003</v>
      </c>
    </row>
    <row r="256" spans="1:18" s="1" customFormat="1" ht="13.5" customHeight="1" x14ac:dyDescent="0.25">
      <c r="A256" s="2" t="s">
        <v>559</v>
      </c>
      <c r="B256" s="3" t="s">
        <v>560</v>
      </c>
      <c r="C256" s="24">
        <v>0.04</v>
      </c>
      <c r="D256" s="4" t="s">
        <v>5</v>
      </c>
      <c r="E256" s="5" t="s">
        <v>561</v>
      </c>
      <c r="F256" s="43">
        <f>VLOOKUP($D256,PORTE!$A$3:$Z$45,2,0)*$C256+VLOOKUP($E$2,PORTE!$A$3:$Z$45,2,0)*$E256</f>
        <v>10.67</v>
      </c>
      <c r="G256" s="43">
        <f>VLOOKUP($D256,PORTE!$A$3:$Z$45,3,0)*$C256+VLOOKUP($E$2,PORTE!$A$3:$Z$45,3,0)*$E256</f>
        <v>11.22</v>
      </c>
      <c r="H256" s="43">
        <f>VLOOKUP($D256,PORTE!$A$3:$Z$45,4,0)*$C256+VLOOKUP($E$2,PORTE!$A$3:$Z$45,4,0)*$E256</f>
        <v>11.843</v>
      </c>
      <c r="I256" s="43">
        <f>VLOOKUP($D256,PORTE!$A$3:$Z$45,5,0)*$C256+VLOOKUP($E$2,PORTE!$A$3:$Z$45,5,0)*$E256</f>
        <v>12.684200000000001</v>
      </c>
      <c r="J256" s="43">
        <f>VLOOKUP($D256,PORTE!$A$3:$Z$45,6,0)*$C256+VLOOKUP($E$2,PORTE!$A$3:$Z$45,6,0)*$E256</f>
        <v>13.4114</v>
      </c>
      <c r="K256" s="43">
        <f>VLOOKUP($D256,PORTE!$A$3:$Z$45,7,0)*$C256+VLOOKUP($E$2,PORTE!$A$3:$Z$45,7,0)*$E256</f>
        <v>14.178599999999999</v>
      </c>
      <c r="L256" s="43">
        <f>VLOOKUP($D256,PORTE!$A$3:$Z$45,8,0)*$C256+VLOOKUP($E$2,PORTE!$A$3:$Z$45,8,0)*$E256</f>
        <v>15.114599999999998</v>
      </c>
      <c r="M256" s="43">
        <f>VLOOKUP($D256,PORTE!$A$3:$Z$45,9,0)*$C256+VLOOKUP($E$2,PORTE!$A$3:$Z$45,9,0)*$E256</f>
        <v>16.602799999999998</v>
      </c>
      <c r="N256" s="43">
        <f>VLOOKUP($D256,PORTE!$A$3:$Z$45,10,0)*$C256+VLOOKUP($E$2,PORTE!$A$3:$Z$45,10,0)*$E256</f>
        <v>18.119199999999999</v>
      </c>
      <c r="O256" s="43">
        <f>VLOOKUP($D256,PORTE!$A$3:$Z$45,11,0)*$C256+VLOOKUP($E$2,PORTE!$A$3:$Z$45,11,0)*$E256</f>
        <v>18.427399999999999</v>
      </c>
      <c r="P256" s="43">
        <f>VLOOKUP($D256,PORTE!$A$3:$Z$45,12,0)*$C256+VLOOKUP($E$2,PORTE!$A$3:$Z$45,12,0)*$E256</f>
        <v>19.2166</v>
      </c>
      <c r="Q256" s="43">
        <f>VLOOKUP($D256,PORTE!$A$3:$Z$45,13,0)*$C256+VLOOKUP($E$2,PORTE!$A$3:$Z$45,13,0)*$E256</f>
        <v>19.901400000000002</v>
      </c>
      <c r="R256" s="43">
        <f>VLOOKUP($D256,PORTE!$A$3:$Z$45,14,0)*$C256+VLOOKUP($E$2,PORTE!$A$3:$Z$45,14,0)*$E256</f>
        <v>20.675800000000002</v>
      </c>
    </row>
    <row r="257" spans="1:18" s="1" customFormat="1" ht="13.5" customHeight="1" x14ac:dyDescent="0.25">
      <c r="A257" s="2" t="s">
        <v>562</v>
      </c>
      <c r="B257" s="3" t="s">
        <v>563</v>
      </c>
      <c r="C257" s="27">
        <v>1</v>
      </c>
      <c r="D257" s="2" t="s">
        <v>564</v>
      </c>
      <c r="E257" s="5" t="s">
        <v>565</v>
      </c>
      <c r="F257" s="43">
        <f>VLOOKUP($D257,PORTE!$A$3:$Z$45,2,0)*$C257+VLOOKUP($E$2,PORTE!$A$3:$Z$45,2,0)*$E257</f>
        <v>773.4</v>
      </c>
      <c r="G257" s="43">
        <f>VLOOKUP($D257,PORTE!$A$3:$Z$45,3,0)*$C257+VLOOKUP($E$2,PORTE!$A$3:$Z$45,3,0)*$E257</f>
        <v>819.7</v>
      </c>
      <c r="H257" s="43">
        <f>VLOOKUP($D257,PORTE!$A$3:$Z$45,4,0)*$C257+VLOOKUP($E$2,PORTE!$A$3:$Z$45,4,0)*$E257</f>
        <v>865.81200000000001</v>
      </c>
      <c r="I257" s="43">
        <f>VLOOKUP($D257,PORTE!$A$3:$Z$45,5,0)*$C257+VLOOKUP($E$2,PORTE!$A$3:$Z$45,5,0)*$E257</f>
        <v>927.29200000000003</v>
      </c>
      <c r="J257" s="43">
        <f>VLOOKUP($D257,PORTE!$A$3:$Z$45,6,0)*$C257+VLOOKUP($E$2,PORTE!$A$3:$Z$45,6,0)*$E257</f>
        <v>979.20800000000008</v>
      </c>
      <c r="K257" s="43">
        <f>VLOOKUP($D257,PORTE!$A$3:$Z$45,7,0)*$C257+VLOOKUP($E$2,PORTE!$A$3:$Z$45,7,0)*$E257</f>
        <v>1035.22</v>
      </c>
      <c r="L257" s="43">
        <f>VLOOKUP($D257,PORTE!$A$3:$Z$45,8,0)*$C257+VLOOKUP($E$2,PORTE!$A$3:$Z$45,8,0)*$E257</f>
        <v>1103.54</v>
      </c>
      <c r="M257" s="43">
        <f>VLOOKUP($D257,PORTE!$A$3:$Z$45,9,0)*$C257+VLOOKUP($E$2,PORTE!$A$3:$Z$45,9,0)*$E257</f>
        <v>1212.2339999999999</v>
      </c>
      <c r="N257" s="43">
        <f>VLOOKUP($D257,PORTE!$A$3:$Z$45,10,0)*$C257+VLOOKUP($E$2,PORTE!$A$3:$Z$45,10,0)*$E257</f>
        <v>1322.9460000000001</v>
      </c>
      <c r="O257" s="43">
        <f>VLOOKUP($D257,PORTE!$A$3:$Z$45,11,0)*$C257+VLOOKUP($E$2,PORTE!$A$3:$Z$45,11,0)*$E257</f>
        <v>1345.4340000000002</v>
      </c>
      <c r="P257" s="43">
        <f>VLOOKUP($D257,PORTE!$A$3:$Z$45,12,0)*$C257+VLOOKUP($E$2,PORTE!$A$3:$Z$45,12,0)*$E257</f>
        <v>1406.5320000000002</v>
      </c>
      <c r="Q257" s="43">
        <f>VLOOKUP($D257,PORTE!$A$3:$Z$45,13,0)*$C257+VLOOKUP($E$2,PORTE!$A$3:$Z$45,13,0)*$E257</f>
        <v>1507.4820000000002</v>
      </c>
      <c r="R257" s="43">
        <f>VLOOKUP($D257,PORTE!$A$3:$Z$45,14,0)*$C257+VLOOKUP($E$2,PORTE!$A$3:$Z$45,14,0)*$E257</f>
        <v>1617.1040000000003</v>
      </c>
    </row>
    <row r="258" spans="1:18" s="1" customFormat="1" ht="13.5" customHeight="1" x14ac:dyDescent="0.25">
      <c r="A258" s="2" t="s">
        <v>566</v>
      </c>
      <c r="B258" s="3" t="s">
        <v>567</v>
      </c>
      <c r="C258" s="27">
        <v>1</v>
      </c>
      <c r="D258" s="2" t="s">
        <v>568</v>
      </c>
      <c r="E258" s="5" t="s">
        <v>569</v>
      </c>
      <c r="F258" s="43">
        <f>VLOOKUP($D258,PORTE!$A$3:$Z$45,2,0)*$C258+VLOOKUP($E$2,PORTE!$A$3:$Z$45,2,0)*$E258</f>
        <v>508.76000000000005</v>
      </c>
      <c r="G258" s="43">
        <f>VLOOKUP($D258,PORTE!$A$3:$Z$45,3,0)*$C258+VLOOKUP($E$2,PORTE!$A$3:$Z$45,3,0)*$E258</f>
        <v>550.88</v>
      </c>
      <c r="H258" s="43">
        <f>VLOOKUP($D258,PORTE!$A$3:$Z$45,4,0)*$C258+VLOOKUP($E$2,PORTE!$A$3:$Z$45,4,0)*$E258</f>
        <v>581.50080000000003</v>
      </c>
      <c r="I258" s="43">
        <f>VLOOKUP($D258,PORTE!$A$3:$Z$45,5,0)*$C258+VLOOKUP($E$2,PORTE!$A$3:$Z$45,5,0)*$E258</f>
        <v>622.77680000000009</v>
      </c>
      <c r="J258" s="43">
        <f>VLOOKUP($D258,PORTE!$A$3:$Z$45,6,0)*$C258+VLOOKUP($E$2,PORTE!$A$3:$Z$45,6,0)*$E258</f>
        <v>657.64919999999995</v>
      </c>
      <c r="K258" s="43">
        <f>VLOOKUP($D258,PORTE!$A$3:$Z$45,7,0)*$C258+VLOOKUP($E$2,PORTE!$A$3:$Z$45,7,0)*$E258</f>
        <v>695.24599999999998</v>
      </c>
      <c r="L258" s="43">
        <f>VLOOKUP($D258,PORTE!$A$3:$Z$45,8,0)*$C258+VLOOKUP($E$2,PORTE!$A$3:$Z$45,8,0)*$E258</f>
        <v>741.12599999999998</v>
      </c>
      <c r="M258" s="43">
        <f>VLOOKUP($D258,PORTE!$A$3:$Z$45,9,0)*$C258+VLOOKUP($E$2,PORTE!$A$3:$Z$45,9,0)*$E258</f>
        <v>814.1576</v>
      </c>
      <c r="N258" s="43">
        <f>VLOOKUP($D258,PORTE!$A$3:$Z$45,10,0)*$C258+VLOOKUP($E$2,PORTE!$A$3:$Z$45,10,0)*$E258</f>
        <v>888.52639999999997</v>
      </c>
      <c r="O258" s="43">
        <f>VLOOKUP($D258,PORTE!$A$3:$Z$45,11,0)*$C258+VLOOKUP($E$2,PORTE!$A$3:$Z$45,11,0)*$E258</f>
        <v>903.56560000000013</v>
      </c>
      <c r="P258" s="43">
        <f>VLOOKUP($D258,PORTE!$A$3:$Z$45,12,0)*$C258+VLOOKUP($E$2,PORTE!$A$3:$Z$45,12,0)*$E258</f>
        <v>985.14279999999997</v>
      </c>
      <c r="Q258" s="43">
        <f>VLOOKUP($D258,PORTE!$A$3:$Z$45,13,0)*$C258+VLOOKUP($E$2,PORTE!$A$3:$Z$45,13,0)*$E258</f>
        <v>1108.1867999999999</v>
      </c>
      <c r="R258" s="43">
        <f>VLOOKUP($D258,PORTE!$A$3:$Z$45,14,0)*$C258+VLOOKUP($E$2,PORTE!$A$3:$Z$45,14,0)*$E258</f>
        <v>1276.3535999999999</v>
      </c>
    </row>
    <row r="259" spans="1:18" s="1" customFormat="1" ht="13.5" customHeight="1" x14ac:dyDescent="0.25">
      <c r="A259" s="2" t="s">
        <v>570</v>
      </c>
      <c r="B259" s="3" t="s">
        <v>571</v>
      </c>
      <c r="C259" s="27">
        <v>1</v>
      </c>
      <c r="D259" s="2" t="s">
        <v>568</v>
      </c>
      <c r="E259" s="5" t="s">
        <v>572</v>
      </c>
      <c r="F259" s="43">
        <f>VLOOKUP($D259,PORTE!$A$3:$Z$45,2,0)*$C259+VLOOKUP($E$2,PORTE!$A$3:$Z$45,2,0)*$E259</f>
        <v>660.90499999999997</v>
      </c>
      <c r="G259" s="43">
        <f>VLOOKUP($D259,PORTE!$A$3:$Z$45,3,0)*$C259+VLOOKUP($E$2,PORTE!$A$3:$Z$45,3,0)*$E259</f>
        <v>709.64</v>
      </c>
      <c r="H259" s="43">
        <f>VLOOKUP($D259,PORTE!$A$3:$Z$45,4,0)*$C259+VLOOKUP($E$2,PORTE!$A$3:$Z$45,4,0)*$E259</f>
        <v>749.12490000000003</v>
      </c>
      <c r="I259" s="43">
        <f>VLOOKUP($D259,PORTE!$A$3:$Z$45,5,0)*$C259+VLOOKUP($E$2,PORTE!$A$3:$Z$45,5,0)*$E259</f>
        <v>802.30790000000002</v>
      </c>
      <c r="J259" s="43">
        <f>VLOOKUP($D259,PORTE!$A$3:$Z$45,6,0)*$C259+VLOOKUP($E$2,PORTE!$A$3:$Z$45,6,0)*$E259</f>
        <v>847.23509999999999</v>
      </c>
      <c r="K259" s="43">
        <f>VLOOKUP($D259,PORTE!$A$3:$Z$45,7,0)*$C259+VLOOKUP($E$2,PORTE!$A$3:$Z$45,7,0)*$E259</f>
        <v>895.68049999999994</v>
      </c>
      <c r="L259" s="43">
        <f>VLOOKUP($D259,PORTE!$A$3:$Z$45,8,0)*$C259+VLOOKUP($E$2,PORTE!$A$3:$Z$45,8,0)*$E259</f>
        <v>954.79049999999984</v>
      </c>
      <c r="M259" s="43">
        <f>VLOOKUP($D259,PORTE!$A$3:$Z$45,9,0)*$C259+VLOOKUP($E$2,PORTE!$A$3:$Z$45,9,0)*$E259</f>
        <v>1048.8578</v>
      </c>
      <c r="N259" s="43">
        <f>VLOOKUP($D259,PORTE!$A$3:$Z$45,10,0)*$C259+VLOOKUP($E$2,PORTE!$A$3:$Z$45,10,0)*$E259</f>
        <v>1144.6591999999998</v>
      </c>
      <c r="O259" s="43">
        <f>VLOOKUP($D259,PORTE!$A$3:$Z$45,11,0)*$C259+VLOOKUP($E$2,PORTE!$A$3:$Z$45,11,0)*$E259</f>
        <v>1164.0643</v>
      </c>
      <c r="P259" s="43">
        <f>VLOOKUP($D259,PORTE!$A$3:$Z$45,12,0)*$C259+VLOOKUP($E$2,PORTE!$A$3:$Z$45,12,0)*$E259</f>
        <v>1255.9609</v>
      </c>
      <c r="Q259" s="43">
        <f>VLOOKUP($D259,PORTE!$A$3:$Z$45,13,0)*$C259+VLOOKUP($E$2,PORTE!$A$3:$Z$45,13,0)*$E259</f>
        <v>1386.9429</v>
      </c>
      <c r="R259" s="43">
        <f>VLOOKUP($D259,PORTE!$A$3:$Z$45,14,0)*$C259+VLOOKUP($E$2,PORTE!$A$3:$Z$45,14,0)*$E259</f>
        <v>1565.9583</v>
      </c>
    </row>
    <row r="260" spans="1:18" s="1" customFormat="1" ht="13.5" customHeight="1" x14ac:dyDescent="0.25">
      <c r="A260" s="2" t="s">
        <v>573</v>
      </c>
      <c r="B260" s="3" t="s">
        <v>574</v>
      </c>
      <c r="C260" s="27">
        <v>1</v>
      </c>
      <c r="D260" s="2" t="s">
        <v>568</v>
      </c>
      <c r="E260" s="5" t="s">
        <v>575</v>
      </c>
      <c r="F260" s="43">
        <f>VLOOKUP($D260,PORTE!$A$3:$Z$45,2,0)*$C260+VLOOKUP($E$2,PORTE!$A$3:$Z$45,2,0)*$E260</f>
        <v>534.52</v>
      </c>
      <c r="G260" s="43">
        <f>VLOOKUP($D260,PORTE!$A$3:$Z$45,3,0)*$C260+VLOOKUP($E$2,PORTE!$A$3:$Z$45,3,0)*$E260</f>
        <v>577.76</v>
      </c>
      <c r="H260" s="43">
        <f>VLOOKUP($D260,PORTE!$A$3:$Z$45,4,0)*$C260+VLOOKUP($E$2,PORTE!$A$3:$Z$45,4,0)*$E260</f>
        <v>609.88159999999993</v>
      </c>
      <c r="I260" s="43">
        <f>VLOOKUP($D260,PORTE!$A$3:$Z$45,5,0)*$C260+VLOOKUP($E$2,PORTE!$A$3:$Z$45,5,0)*$E260</f>
        <v>653.17359999999996</v>
      </c>
      <c r="J260" s="43">
        <f>VLOOKUP($D260,PORTE!$A$3:$Z$45,6,0)*$C260+VLOOKUP($E$2,PORTE!$A$3:$Z$45,6,0)*$E260</f>
        <v>689.74839999999995</v>
      </c>
      <c r="K260" s="43">
        <f>VLOOKUP($D260,PORTE!$A$3:$Z$45,7,0)*$C260+VLOOKUP($E$2,PORTE!$A$3:$Z$45,7,0)*$E260</f>
        <v>729.1819999999999</v>
      </c>
      <c r="L260" s="43">
        <f>VLOOKUP($D260,PORTE!$A$3:$Z$45,8,0)*$C260+VLOOKUP($E$2,PORTE!$A$3:$Z$45,8,0)*$E260</f>
        <v>777.30199999999979</v>
      </c>
      <c r="M260" s="43">
        <f>VLOOKUP($D260,PORTE!$A$3:$Z$45,9,0)*$C260+VLOOKUP($E$2,PORTE!$A$3:$Z$45,9,0)*$E260</f>
        <v>853.89519999999982</v>
      </c>
      <c r="N260" s="43">
        <f>VLOOKUP($D260,PORTE!$A$3:$Z$45,10,0)*$C260+VLOOKUP($E$2,PORTE!$A$3:$Z$45,10,0)*$E260</f>
        <v>931.89279999999985</v>
      </c>
      <c r="O260" s="43">
        <f>VLOOKUP($D260,PORTE!$A$3:$Z$45,11,0)*$C260+VLOOKUP($E$2,PORTE!$A$3:$Z$45,11,0)*$E260</f>
        <v>947.6712</v>
      </c>
      <c r="P260" s="43">
        <f>VLOOKUP($D260,PORTE!$A$3:$Z$45,12,0)*$C260+VLOOKUP($E$2,PORTE!$A$3:$Z$45,12,0)*$E260</f>
        <v>1030.9955999999997</v>
      </c>
      <c r="Q260" s="43">
        <f>VLOOKUP($D260,PORTE!$A$3:$Z$45,13,0)*$C260+VLOOKUP($E$2,PORTE!$A$3:$Z$45,13,0)*$E260</f>
        <v>1155.3836000000001</v>
      </c>
      <c r="R260" s="43">
        <f>VLOOKUP($D260,PORTE!$A$3:$Z$45,14,0)*$C260+VLOOKUP($E$2,PORTE!$A$3:$Z$45,14,0)*$E260</f>
        <v>1325.3871999999999</v>
      </c>
    </row>
    <row r="261" spans="1:18" s="1" customFormat="1" ht="13.5" customHeight="1" x14ac:dyDescent="0.25">
      <c r="A261" s="2" t="s">
        <v>576</v>
      </c>
      <c r="B261" s="3" t="s">
        <v>577</v>
      </c>
      <c r="C261" s="27">
        <v>1</v>
      </c>
      <c r="D261" s="2" t="s">
        <v>568</v>
      </c>
      <c r="E261" s="5" t="s">
        <v>578</v>
      </c>
      <c r="F261" s="43">
        <f>VLOOKUP($D261,PORTE!$A$3:$Z$45,2,0)*$C261+VLOOKUP($E$2,PORTE!$A$3:$Z$45,2,0)*$E261</f>
        <v>395.02500000000003</v>
      </c>
      <c r="G261" s="43">
        <f>VLOOKUP($D261,PORTE!$A$3:$Z$45,3,0)*$C261+VLOOKUP($E$2,PORTE!$A$3:$Z$45,3,0)*$E261</f>
        <v>432.20000000000005</v>
      </c>
      <c r="H261" s="43">
        <f>VLOOKUP($D261,PORTE!$A$3:$Z$45,4,0)*$C261+VLOOKUP($E$2,PORTE!$A$3:$Z$45,4,0)*$E261</f>
        <v>456.19450000000001</v>
      </c>
      <c r="I261" s="43">
        <f>VLOOKUP($D261,PORTE!$A$3:$Z$45,5,0)*$C261+VLOOKUP($E$2,PORTE!$A$3:$Z$45,5,0)*$E261</f>
        <v>488.56950000000006</v>
      </c>
      <c r="J261" s="43">
        <f>VLOOKUP($D261,PORTE!$A$3:$Z$45,6,0)*$C261+VLOOKUP($E$2,PORTE!$A$3:$Z$45,6,0)*$E261</f>
        <v>515.92550000000006</v>
      </c>
      <c r="K261" s="43">
        <f>VLOOKUP($D261,PORTE!$A$3:$Z$45,7,0)*$C261+VLOOKUP($E$2,PORTE!$A$3:$Z$45,7,0)*$E261</f>
        <v>545.41250000000002</v>
      </c>
      <c r="L261" s="43">
        <f>VLOOKUP($D261,PORTE!$A$3:$Z$45,8,0)*$C261+VLOOKUP($E$2,PORTE!$A$3:$Z$45,8,0)*$E261</f>
        <v>581.40249999999992</v>
      </c>
      <c r="M261" s="43">
        <f>VLOOKUP($D261,PORTE!$A$3:$Z$45,9,0)*$C261+VLOOKUP($E$2,PORTE!$A$3:$Z$45,9,0)*$E261</f>
        <v>638.70899999999995</v>
      </c>
      <c r="N261" s="43">
        <f>VLOOKUP($D261,PORTE!$A$3:$Z$45,10,0)*$C261+VLOOKUP($E$2,PORTE!$A$3:$Z$45,10,0)*$E261</f>
        <v>697.05600000000004</v>
      </c>
      <c r="O261" s="43">
        <f>VLOOKUP($D261,PORTE!$A$3:$Z$45,11,0)*$C261+VLOOKUP($E$2,PORTE!$A$3:$Z$45,11,0)*$E261</f>
        <v>708.83150000000012</v>
      </c>
      <c r="P261" s="43">
        <f>VLOOKUP($D261,PORTE!$A$3:$Z$45,12,0)*$C261+VLOOKUP($E$2,PORTE!$A$3:$Z$45,12,0)*$E261</f>
        <v>782.69449999999995</v>
      </c>
      <c r="Q261" s="43">
        <f>VLOOKUP($D261,PORTE!$A$3:$Z$45,13,0)*$C261+VLOOKUP($E$2,PORTE!$A$3:$Z$45,13,0)*$E261</f>
        <v>899.80450000000008</v>
      </c>
      <c r="R261" s="43">
        <f>VLOOKUP($D261,PORTE!$A$3:$Z$45,14,0)*$C261+VLOOKUP($E$2,PORTE!$A$3:$Z$45,14,0)*$E261</f>
        <v>1059.8615</v>
      </c>
    </row>
    <row r="262" spans="1:18" s="1" customFormat="1" ht="13.5" customHeight="1" x14ac:dyDescent="0.25">
      <c r="A262" s="2" t="s">
        <v>579</v>
      </c>
      <c r="B262" s="3" t="s">
        <v>580</v>
      </c>
      <c r="C262" s="27">
        <v>1</v>
      </c>
      <c r="D262" s="2" t="s">
        <v>568</v>
      </c>
      <c r="E262" s="5" t="s">
        <v>581</v>
      </c>
      <c r="F262" s="43">
        <f>VLOOKUP($D262,PORTE!$A$3:$Z$45,2,0)*$C262+VLOOKUP($E$2,PORTE!$A$3:$Z$45,2,0)*$E262</f>
        <v>759</v>
      </c>
      <c r="G262" s="43">
        <f>VLOOKUP($D262,PORTE!$A$3:$Z$45,3,0)*$C262+VLOOKUP($E$2,PORTE!$A$3:$Z$45,3,0)*$E262</f>
        <v>812</v>
      </c>
      <c r="H262" s="43">
        <f>VLOOKUP($D262,PORTE!$A$3:$Z$45,4,0)*$C262+VLOOKUP($E$2,PORTE!$A$3:$Z$45,4,0)*$E262</f>
        <v>857.2</v>
      </c>
      <c r="I262" s="43">
        <f>VLOOKUP($D262,PORTE!$A$3:$Z$45,5,0)*$C262+VLOOKUP($E$2,PORTE!$A$3:$Z$45,5,0)*$E262</f>
        <v>918.06000000000006</v>
      </c>
      <c r="J262" s="43">
        <f>VLOOKUP($D262,PORTE!$A$3:$Z$45,6,0)*$C262+VLOOKUP($E$2,PORTE!$A$3:$Z$45,6,0)*$E262</f>
        <v>969.46999999999991</v>
      </c>
      <c r="K262" s="43">
        <f>VLOOKUP($D262,PORTE!$A$3:$Z$45,7,0)*$C262+VLOOKUP($E$2,PORTE!$A$3:$Z$45,7,0)*$E262</f>
        <v>1024.9100000000001</v>
      </c>
      <c r="L262" s="43">
        <f>VLOOKUP($D262,PORTE!$A$3:$Z$45,8,0)*$C262+VLOOKUP($E$2,PORTE!$A$3:$Z$45,8,0)*$E262</f>
        <v>1092.55</v>
      </c>
      <c r="M262" s="43">
        <f>VLOOKUP($D262,PORTE!$A$3:$Z$45,9,0)*$C262+VLOOKUP($E$2,PORTE!$A$3:$Z$45,9,0)*$E262</f>
        <v>1200.1799999999998</v>
      </c>
      <c r="N262" s="43">
        <f>VLOOKUP($D262,PORTE!$A$3:$Z$45,10,0)*$C262+VLOOKUP($E$2,PORTE!$A$3:$Z$45,10,0)*$E262</f>
        <v>1309.8</v>
      </c>
      <c r="O262" s="43">
        <f>VLOOKUP($D262,PORTE!$A$3:$Z$45,11,0)*$C262+VLOOKUP($E$2,PORTE!$A$3:$Z$45,11,0)*$E262</f>
        <v>1332.02</v>
      </c>
      <c r="P262" s="43">
        <f>VLOOKUP($D262,PORTE!$A$3:$Z$45,12,0)*$C262+VLOOKUP($E$2,PORTE!$A$3:$Z$45,12,0)*$E262</f>
        <v>1430.5699999999997</v>
      </c>
      <c r="Q262" s="43">
        <f>VLOOKUP($D262,PORTE!$A$3:$Z$45,13,0)*$C262+VLOOKUP($E$2,PORTE!$A$3:$Z$45,13,0)*$E262</f>
        <v>1566.67</v>
      </c>
      <c r="R262" s="43">
        <f>VLOOKUP($D262,PORTE!$A$3:$Z$45,14,0)*$C262+VLOOKUP($E$2,PORTE!$A$3:$Z$45,14,0)*$E262</f>
        <v>1752.68</v>
      </c>
    </row>
    <row r="263" spans="1:18" s="1" customFormat="1" ht="13.5" customHeight="1" x14ac:dyDescent="0.25">
      <c r="A263" s="2" t="s">
        <v>582</v>
      </c>
      <c r="B263" s="3" t="s">
        <v>583</v>
      </c>
      <c r="C263" s="27">
        <v>1</v>
      </c>
      <c r="D263" s="2" t="s">
        <v>250</v>
      </c>
      <c r="E263" s="5" t="s">
        <v>584</v>
      </c>
      <c r="F263" s="43">
        <f>VLOOKUP($D263,PORTE!$A$3:$Z$45,2,0)*$C263+VLOOKUP($E$2,PORTE!$A$3:$Z$45,2,0)*$E263</f>
        <v>450.82499999999999</v>
      </c>
      <c r="G263" s="43">
        <f>VLOOKUP($D263,PORTE!$A$3:$Z$45,3,0)*$C263+VLOOKUP($E$2,PORTE!$A$3:$Z$45,3,0)*$E263</f>
        <v>495.6</v>
      </c>
      <c r="H263" s="43">
        <f>VLOOKUP($D263,PORTE!$A$3:$Z$45,4,0)*$C263+VLOOKUP($E$2,PORTE!$A$3:$Z$45,4,0)*$E263</f>
        <v>523.73849999999993</v>
      </c>
      <c r="I263" s="43">
        <f>VLOOKUP($D263,PORTE!$A$3:$Z$45,5,0)*$C263+VLOOKUP($E$2,PORTE!$A$3:$Z$45,5,0)*$E263</f>
        <v>560.90350000000001</v>
      </c>
      <c r="J263" s="43">
        <f>VLOOKUP($D263,PORTE!$A$3:$Z$45,6,0)*$C263+VLOOKUP($E$2,PORTE!$A$3:$Z$45,6,0)*$E263</f>
        <v>592.25150000000008</v>
      </c>
      <c r="K263" s="43">
        <f>VLOOKUP($D263,PORTE!$A$3:$Z$45,7,0)*$C263+VLOOKUP($E$2,PORTE!$A$3:$Z$45,7,0)*$E263</f>
        <v>626.09249999999997</v>
      </c>
      <c r="L263" s="43">
        <f>VLOOKUP($D263,PORTE!$A$3:$Z$45,8,0)*$C263+VLOOKUP($E$2,PORTE!$A$3:$Z$45,8,0)*$E263</f>
        <v>667.40249999999992</v>
      </c>
      <c r="M263" s="43">
        <f>VLOOKUP($D263,PORTE!$A$3:$Z$45,9,0)*$C263+VLOOKUP($E$2,PORTE!$A$3:$Z$45,9,0)*$E263</f>
        <v>733.197</v>
      </c>
      <c r="N263" s="43">
        <f>VLOOKUP($D263,PORTE!$A$3:$Z$45,10,0)*$C263+VLOOKUP($E$2,PORTE!$A$3:$Z$45,10,0)*$E263</f>
        <v>800.178</v>
      </c>
      <c r="O263" s="43">
        <f>VLOOKUP($D263,PORTE!$A$3:$Z$45,11,0)*$C263+VLOOKUP($E$2,PORTE!$A$3:$Z$45,11,0)*$E263</f>
        <v>813.72950000000003</v>
      </c>
      <c r="P263" s="43">
        <f>VLOOKUP($D263,PORTE!$A$3:$Z$45,12,0)*$C263+VLOOKUP($E$2,PORTE!$A$3:$Z$45,12,0)*$E263</f>
        <v>907.92849999999999</v>
      </c>
      <c r="Q263" s="43">
        <f>VLOOKUP($D263,PORTE!$A$3:$Z$45,13,0)*$C263+VLOOKUP($E$2,PORTE!$A$3:$Z$45,13,0)*$E263</f>
        <v>1062.2384999999999</v>
      </c>
      <c r="R263" s="43">
        <f>VLOOKUP($D263,PORTE!$A$3:$Z$45,14,0)*$C263+VLOOKUP($E$2,PORTE!$A$3:$Z$45,14,0)*$E263</f>
        <v>1262.5795000000001</v>
      </c>
    </row>
    <row r="264" spans="1:18" s="1" customFormat="1" ht="13.5" customHeight="1" x14ac:dyDescent="0.25">
      <c r="A264" s="2" t="s">
        <v>585</v>
      </c>
      <c r="B264" s="3" t="s">
        <v>586</v>
      </c>
      <c r="C264" s="27">
        <v>1</v>
      </c>
      <c r="D264" s="2" t="s">
        <v>568</v>
      </c>
      <c r="E264" s="5" t="s">
        <v>587</v>
      </c>
      <c r="F264" s="43">
        <f>VLOOKUP($D264,PORTE!$A$3:$Z$45,2,0)*$C264+VLOOKUP($E$2,PORTE!$A$3:$Z$45,2,0)*$E264</f>
        <v>527.39</v>
      </c>
      <c r="G264" s="43">
        <f>VLOOKUP($D264,PORTE!$A$3:$Z$45,3,0)*$C264+VLOOKUP($E$2,PORTE!$A$3:$Z$45,3,0)*$E264</f>
        <v>570.31999999999994</v>
      </c>
      <c r="H264" s="43">
        <f>VLOOKUP($D264,PORTE!$A$3:$Z$45,4,0)*$C264+VLOOKUP($E$2,PORTE!$A$3:$Z$45,4,0)*$E264</f>
        <v>602.02620000000002</v>
      </c>
      <c r="I264" s="43">
        <f>VLOOKUP($D264,PORTE!$A$3:$Z$45,5,0)*$C264+VLOOKUP($E$2,PORTE!$A$3:$Z$45,5,0)*$E264</f>
        <v>644.76020000000005</v>
      </c>
      <c r="J264" s="43">
        <f>VLOOKUP($D264,PORTE!$A$3:$Z$45,6,0)*$C264+VLOOKUP($E$2,PORTE!$A$3:$Z$45,6,0)*$E264</f>
        <v>680.86379999999997</v>
      </c>
      <c r="K264" s="43">
        <f>VLOOKUP($D264,PORTE!$A$3:$Z$45,7,0)*$C264+VLOOKUP($E$2,PORTE!$A$3:$Z$45,7,0)*$E264</f>
        <v>719.78899999999999</v>
      </c>
      <c r="L264" s="43">
        <f>VLOOKUP($D264,PORTE!$A$3:$Z$45,8,0)*$C264+VLOOKUP($E$2,PORTE!$A$3:$Z$45,8,0)*$E264</f>
        <v>767.28899999999987</v>
      </c>
      <c r="M264" s="43">
        <f>VLOOKUP($D264,PORTE!$A$3:$Z$45,9,0)*$C264+VLOOKUP($E$2,PORTE!$A$3:$Z$45,9,0)*$E264</f>
        <v>842.89639999999986</v>
      </c>
      <c r="N264" s="43">
        <f>VLOOKUP($D264,PORTE!$A$3:$Z$45,10,0)*$C264+VLOOKUP($E$2,PORTE!$A$3:$Z$45,10,0)*$E264</f>
        <v>919.88959999999997</v>
      </c>
      <c r="O264" s="43">
        <f>VLOOKUP($D264,PORTE!$A$3:$Z$45,11,0)*$C264+VLOOKUP($E$2,PORTE!$A$3:$Z$45,11,0)*$E264</f>
        <v>935.46340000000009</v>
      </c>
      <c r="P264" s="43">
        <f>VLOOKUP($D264,PORTE!$A$3:$Z$45,12,0)*$C264+VLOOKUP($E$2,PORTE!$A$3:$Z$45,12,0)*$E264</f>
        <v>1018.3041999999999</v>
      </c>
      <c r="Q264" s="43">
        <f>VLOOKUP($D264,PORTE!$A$3:$Z$45,13,0)*$C264+VLOOKUP($E$2,PORTE!$A$3:$Z$45,13,0)*$E264</f>
        <v>1142.3202000000001</v>
      </c>
      <c r="R264" s="43">
        <f>VLOOKUP($D264,PORTE!$A$3:$Z$45,14,0)*$C264+VLOOKUP($E$2,PORTE!$A$3:$Z$45,14,0)*$E264</f>
        <v>1311.8154</v>
      </c>
    </row>
    <row r="265" spans="1:18" s="1" customFormat="1" ht="13.5" customHeight="1" x14ac:dyDescent="0.25">
      <c r="A265" s="2" t="s">
        <v>588</v>
      </c>
      <c r="B265" s="3" t="s">
        <v>589</v>
      </c>
      <c r="C265" s="27">
        <v>1</v>
      </c>
      <c r="D265" s="2" t="s">
        <v>568</v>
      </c>
      <c r="E265" s="5" t="s">
        <v>590</v>
      </c>
      <c r="F265" s="43">
        <f>VLOOKUP($D265,PORTE!$A$3:$Z$45,2,0)*$C265+VLOOKUP($E$2,PORTE!$A$3:$Z$45,2,0)*$E265</f>
        <v>521.87</v>
      </c>
      <c r="G265" s="43">
        <f>VLOOKUP($D265,PORTE!$A$3:$Z$45,3,0)*$C265+VLOOKUP($E$2,PORTE!$A$3:$Z$45,3,0)*$E265</f>
        <v>564.56000000000006</v>
      </c>
      <c r="H265" s="43">
        <f>VLOOKUP($D265,PORTE!$A$3:$Z$45,4,0)*$C265+VLOOKUP($E$2,PORTE!$A$3:$Z$45,4,0)*$E265</f>
        <v>595.94460000000004</v>
      </c>
      <c r="I265" s="43">
        <f>VLOOKUP($D265,PORTE!$A$3:$Z$45,5,0)*$C265+VLOOKUP($E$2,PORTE!$A$3:$Z$45,5,0)*$E265</f>
        <v>638.24660000000006</v>
      </c>
      <c r="J265" s="43">
        <f>VLOOKUP($D265,PORTE!$A$3:$Z$45,6,0)*$C265+VLOOKUP($E$2,PORTE!$A$3:$Z$45,6,0)*$E265</f>
        <v>673.98540000000003</v>
      </c>
      <c r="K265" s="43">
        <f>VLOOKUP($D265,PORTE!$A$3:$Z$45,7,0)*$C265+VLOOKUP($E$2,PORTE!$A$3:$Z$45,7,0)*$E265</f>
        <v>712.51700000000005</v>
      </c>
      <c r="L265" s="43">
        <f>VLOOKUP($D265,PORTE!$A$3:$Z$45,8,0)*$C265+VLOOKUP($E$2,PORTE!$A$3:$Z$45,8,0)*$E265</f>
        <v>759.53699999999992</v>
      </c>
      <c r="M265" s="43">
        <f>VLOOKUP($D265,PORTE!$A$3:$Z$45,9,0)*$C265+VLOOKUP($E$2,PORTE!$A$3:$Z$45,9,0)*$E265</f>
        <v>834.38119999999992</v>
      </c>
      <c r="N265" s="43">
        <f>VLOOKUP($D265,PORTE!$A$3:$Z$45,10,0)*$C265+VLOOKUP($E$2,PORTE!$A$3:$Z$45,10,0)*$E265</f>
        <v>910.59680000000003</v>
      </c>
      <c r="O265" s="43">
        <f>VLOOKUP($D265,PORTE!$A$3:$Z$45,11,0)*$C265+VLOOKUP($E$2,PORTE!$A$3:$Z$45,11,0)*$E265</f>
        <v>926.01220000000012</v>
      </c>
      <c r="P265" s="43">
        <f>VLOOKUP($D265,PORTE!$A$3:$Z$45,12,0)*$C265+VLOOKUP($E$2,PORTE!$A$3:$Z$45,12,0)*$E265</f>
        <v>1008.4786</v>
      </c>
      <c r="Q265" s="43">
        <f>VLOOKUP($D265,PORTE!$A$3:$Z$45,13,0)*$C265+VLOOKUP($E$2,PORTE!$A$3:$Z$45,13,0)*$E265</f>
        <v>1132.2066</v>
      </c>
      <c r="R265" s="43">
        <f>VLOOKUP($D265,PORTE!$A$3:$Z$45,14,0)*$C265+VLOOKUP($E$2,PORTE!$A$3:$Z$45,14,0)*$E265</f>
        <v>1301.3081999999999</v>
      </c>
    </row>
    <row r="266" spans="1:18" s="1" customFormat="1" ht="13.5" customHeight="1" x14ac:dyDescent="0.25">
      <c r="A266" s="2" t="s">
        <v>591</v>
      </c>
      <c r="B266" s="3" t="s">
        <v>592</v>
      </c>
      <c r="C266" s="27">
        <v>1</v>
      </c>
      <c r="D266" s="2" t="s">
        <v>250</v>
      </c>
      <c r="E266" s="5" t="s">
        <v>593</v>
      </c>
      <c r="F266" s="43">
        <f>VLOOKUP($D266,PORTE!$A$3:$Z$45,2,0)*$C266+VLOOKUP($E$2,PORTE!$A$3:$Z$45,2,0)*$E266</f>
        <v>735.91000000000008</v>
      </c>
      <c r="G266" s="43">
        <f>VLOOKUP($D266,PORTE!$A$3:$Z$45,3,0)*$C266+VLOOKUP($E$2,PORTE!$A$3:$Z$45,3,0)*$E266</f>
        <v>793.08</v>
      </c>
      <c r="H266" s="43">
        <f>VLOOKUP($D266,PORTE!$A$3:$Z$45,4,0)*$C266+VLOOKUP($E$2,PORTE!$A$3:$Z$45,4,0)*$E266</f>
        <v>837.82780000000002</v>
      </c>
      <c r="I266" s="43">
        <f>VLOOKUP($D266,PORTE!$A$3:$Z$45,5,0)*$C266+VLOOKUP($E$2,PORTE!$A$3:$Z$45,5,0)*$E266</f>
        <v>897.30380000000002</v>
      </c>
      <c r="J266" s="43">
        <f>VLOOKUP($D266,PORTE!$A$3:$Z$45,6,0)*$C266+VLOOKUP($E$2,PORTE!$A$3:$Z$45,6,0)*$E266</f>
        <v>947.49220000000003</v>
      </c>
      <c r="K266" s="43">
        <f>VLOOKUP($D266,PORTE!$A$3:$Z$45,7,0)*$C266+VLOOKUP($E$2,PORTE!$A$3:$Z$45,7,0)*$E266</f>
        <v>1001.6610000000001</v>
      </c>
      <c r="L266" s="43">
        <f>VLOOKUP($D266,PORTE!$A$3:$Z$45,8,0)*$C266+VLOOKUP($E$2,PORTE!$A$3:$Z$45,8,0)*$E266</f>
        <v>1067.761</v>
      </c>
      <c r="M266" s="43">
        <f>VLOOKUP($D266,PORTE!$A$3:$Z$45,9,0)*$C266+VLOOKUP($E$2,PORTE!$A$3:$Z$45,9,0)*$E266</f>
        <v>1172.9715999999999</v>
      </c>
      <c r="N266" s="43">
        <f>VLOOKUP($D266,PORTE!$A$3:$Z$45,10,0)*$C266+VLOOKUP($E$2,PORTE!$A$3:$Z$45,10,0)*$E266</f>
        <v>1280.1124</v>
      </c>
      <c r="O266" s="43">
        <f>VLOOKUP($D266,PORTE!$A$3:$Z$45,11,0)*$C266+VLOOKUP($E$2,PORTE!$A$3:$Z$45,11,0)*$E266</f>
        <v>1301.8446000000001</v>
      </c>
      <c r="P266" s="43">
        <f>VLOOKUP($D266,PORTE!$A$3:$Z$45,12,0)*$C266+VLOOKUP($E$2,PORTE!$A$3:$Z$45,12,0)*$E266</f>
        <v>1415.3798000000002</v>
      </c>
      <c r="Q266" s="43">
        <f>VLOOKUP($D266,PORTE!$A$3:$Z$45,13,0)*$C266+VLOOKUP($E$2,PORTE!$A$3:$Z$45,13,0)*$E266</f>
        <v>1584.5638000000001</v>
      </c>
      <c r="R266" s="43">
        <f>VLOOKUP($D266,PORTE!$A$3:$Z$45,14,0)*$C266+VLOOKUP($E$2,PORTE!$A$3:$Z$45,14,0)*$E266</f>
        <v>1805.2326</v>
      </c>
    </row>
    <row r="267" spans="1:18" s="1" customFormat="1" ht="13.5" customHeight="1" x14ac:dyDescent="0.25">
      <c r="A267" s="2" t="s">
        <v>594</v>
      </c>
      <c r="B267" s="3" t="s">
        <v>595</v>
      </c>
      <c r="C267" s="27">
        <v>1</v>
      </c>
      <c r="D267" s="2" t="s">
        <v>568</v>
      </c>
      <c r="E267" s="5" t="s">
        <v>575</v>
      </c>
      <c r="F267" s="43">
        <f>VLOOKUP($D267,PORTE!$A$3:$Z$45,2,0)*$C267+VLOOKUP($E$2,PORTE!$A$3:$Z$45,2,0)*$E267</f>
        <v>534.52</v>
      </c>
      <c r="G267" s="43">
        <f>VLOOKUP($D267,PORTE!$A$3:$Z$45,3,0)*$C267+VLOOKUP($E$2,PORTE!$A$3:$Z$45,3,0)*$E267</f>
        <v>577.76</v>
      </c>
      <c r="H267" s="43">
        <f>VLOOKUP($D267,PORTE!$A$3:$Z$45,4,0)*$C267+VLOOKUP($E$2,PORTE!$A$3:$Z$45,4,0)*$E267</f>
        <v>609.88159999999993</v>
      </c>
      <c r="I267" s="43">
        <f>VLOOKUP($D267,PORTE!$A$3:$Z$45,5,0)*$C267+VLOOKUP($E$2,PORTE!$A$3:$Z$45,5,0)*$E267</f>
        <v>653.17359999999996</v>
      </c>
      <c r="J267" s="43">
        <f>VLOOKUP($D267,PORTE!$A$3:$Z$45,6,0)*$C267+VLOOKUP($E$2,PORTE!$A$3:$Z$45,6,0)*$E267</f>
        <v>689.74839999999995</v>
      </c>
      <c r="K267" s="43">
        <f>VLOOKUP($D267,PORTE!$A$3:$Z$45,7,0)*$C267+VLOOKUP($E$2,PORTE!$A$3:$Z$45,7,0)*$E267</f>
        <v>729.1819999999999</v>
      </c>
      <c r="L267" s="43">
        <f>VLOOKUP($D267,PORTE!$A$3:$Z$45,8,0)*$C267+VLOOKUP($E$2,PORTE!$A$3:$Z$45,8,0)*$E267</f>
        <v>777.30199999999979</v>
      </c>
      <c r="M267" s="43">
        <f>VLOOKUP($D267,PORTE!$A$3:$Z$45,9,0)*$C267+VLOOKUP($E$2,PORTE!$A$3:$Z$45,9,0)*$E267</f>
        <v>853.89519999999982</v>
      </c>
      <c r="N267" s="43">
        <f>VLOOKUP($D267,PORTE!$A$3:$Z$45,10,0)*$C267+VLOOKUP($E$2,PORTE!$A$3:$Z$45,10,0)*$E267</f>
        <v>931.89279999999985</v>
      </c>
      <c r="O267" s="43">
        <f>VLOOKUP($D267,PORTE!$A$3:$Z$45,11,0)*$C267+VLOOKUP($E$2,PORTE!$A$3:$Z$45,11,0)*$E267</f>
        <v>947.6712</v>
      </c>
      <c r="P267" s="43">
        <f>VLOOKUP($D267,PORTE!$A$3:$Z$45,12,0)*$C267+VLOOKUP($E$2,PORTE!$A$3:$Z$45,12,0)*$E267</f>
        <v>1030.9955999999997</v>
      </c>
      <c r="Q267" s="43">
        <f>VLOOKUP($D267,PORTE!$A$3:$Z$45,13,0)*$C267+VLOOKUP($E$2,PORTE!$A$3:$Z$45,13,0)*$E267</f>
        <v>1155.3836000000001</v>
      </c>
      <c r="R267" s="43">
        <f>VLOOKUP($D267,PORTE!$A$3:$Z$45,14,0)*$C267+VLOOKUP($E$2,PORTE!$A$3:$Z$45,14,0)*$E267</f>
        <v>1325.3871999999999</v>
      </c>
    </row>
    <row r="268" spans="1:18" s="1" customFormat="1" ht="13.5" customHeight="1" x14ac:dyDescent="0.25">
      <c r="A268" s="2" t="s">
        <v>596</v>
      </c>
      <c r="B268" s="3" t="s">
        <v>597</v>
      </c>
      <c r="C268" s="24">
        <v>0.25</v>
      </c>
      <c r="D268" s="4" t="s">
        <v>5</v>
      </c>
      <c r="E268" s="5" t="s">
        <v>598</v>
      </c>
      <c r="F268" s="43">
        <f>VLOOKUP($D268,PORTE!$A$3:$Z$45,2,0)*$C268+VLOOKUP($E$2,PORTE!$A$3:$Z$45,2,0)*$E268</f>
        <v>53.232500000000002</v>
      </c>
      <c r="G268" s="43">
        <f>VLOOKUP($D268,PORTE!$A$3:$Z$45,3,0)*$C268+VLOOKUP($E$2,PORTE!$A$3:$Z$45,3,0)*$E268</f>
        <v>56.085000000000001</v>
      </c>
      <c r="H268" s="43">
        <f>VLOOKUP($D268,PORTE!$A$3:$Z$45,4,0)*$C268+VLOOKUP($E$2,PORTE!$A$3:$Z$45,4,0)*$E268</f>
        <v>59.194850000000002</v>
      </c>
      <c r="I268" s="43">
        <f>VLOOKUP($D268,PORTE!$A$3:$Z$45,5,0)*$C268+VLOOKUP($E$2,PORTE!$A$3:$Z$45,5,0)*$E268</f>
        <v>63.399350000000005</v>
      </c>
      <c r="J268" s="43">
        <f>VLOOKUP($D268,PORTE!$A$3:$Z$45,6,0)*$C268+VLOOKUP($E$2,PORTE!$A$3:$Z$45,6,0)*$E268</f>
        <v>67.055149999999998</v>
      </c>
      <c r="K268" s="43">
        <f>VLOOKUP($D268,PORTE!$A$3:$Z$45,7,0)*$C268+VLOOKUP($E$2,PORTE!$A$3:$Z$45,7,0)*$E268</f>
        <v>70.890749999999997</v>
      </c>
      <c r="L268" s="43">
        <f>VLOOKUP($D268,PORTE!$A$3:$Z$45,8,0)*$C268+VLOOKUP($E$2,PORTE!$A$3:$Z$45,8,0)*$E268</f>
        <v>75.570750000000004</v>
      </c>
      <c r="M268" s="43">
        <f>VLOOKUP($D268,PORTE!$A$3:$Z$45,9,0)*$C268+VLOOKUP($E$2,PORTE!$A$3:$Z$45,9,0)*$E268</f>
        <v>83.011700000000005</v>
      </c>
      <c r="N268" s="43">
        <f>VLOOKUP($D268,PORTE!$A$3:$Z$45,10,0)*$C268+VLOOKUP($E$2,PORTE!$A$3:$Z$45,10,0)*$E268</f>
        <v>90.593800000000002</v>
      </c>
      <c r="O268" s="43">
        <f>VLOOKUP($D268,PORTE!$A$3:$Z$45,11,0)*$C268+VLOOKUP($E$2,PORTE!$A$3:$Z$45,11,0)*$E268</f>
        <v>92.133950000000013</v>
      </c>
      <c r="P268" s="43">
        <f>VLOOKUP($D268,PORTE!$A$3:$Z$45,12,0)*$C268+VLOOKUP($E$2,PORTE!$A$3:$Z$45,12,0)*$E268</f>
        <v>96.153849999999991</v>
      </c>
      <c r="Q268" s="43">
        <f>VLOOKUP($D268,PORTE!$A$3:$Z$45,13,0)*$C268+VLOOKUP($E$2,PORTE!$A$3:$Z$45,13,0)*$E268</f>
        <v>99.731849999999994</v>
      </c>
      <c r="R268" s="43">
        <f>VLOOKUP($D268,PORTE!$A$3:$Z$45,14,0)*$C268+VLOOKUP($E$2,PORTE!$A$3:$Z$45,14,0)*$E268</f>
        <v>103.61245000000001</v>
      </c>
    </row>
    <row r="269" spans="1:18" s="1" customFormat="1" ht="13.5" customHeight="1" x14ac:dyDescent="0.25">
      <c r="A269" s="2" t="s">
        <v>599</v>
      </c>
      <c r="B269" s="3" t="s">
        <v>600</v>
      </c>
      <c r="C269" s="24">
        <v>0.75</v>
      </c>
      <c r="D269" s="4" t="s">
        <v>5</v>
      </c>
      <c r="E269" s="5" t="s">
        <v>138</v>
      </c>
      <c r="F269" s="43">
        <f>VLOOKUP($D269,PORTE!$A$3:$Z$45,2,0)*$C269+VLOOKUP($E$2,PORTE!$A$3:$Z$45,2,0)*$E269</f>
        <v>350.65499999999997</v>
      </c>
      <c r="G269" s="43">
        <f>VLOOKUP($D269,PORTE!$A$3:$Z$45,3,0)*$C269+VLOOKUP($E$2,PORTE!$A$3:$Z$45,3,0)*$E269</f>
        <v>367.51499999999999</v>
      </c>
      <c r="H269" s="43">
        <f>VLOOKUP($D269,PORTE!$A$3:$Z$45,4,0)*$C269+VLOOKUP($E$2,PORTE!$A$3:$Z$45,4,0)*$E269</f>
        <v>387.9699</v>
      </c>
      <c r="I269" s="43">
        <f>VLOOKUP($D269,PORTE!$A$3:$Z$45,5,0)*$C269+VLOOKUP($E$2,PORTE!$A$3:$Z$45,5,0)*$E269</f>
        <v>415.52789999999999</v>
      </c>
      <c r="J269" s="43">
        <f>VLOOKUP($D269,PORTE!$A$3:$Z$45,6,0)*$C269+VLOOKUP($E$2,PORTE!$A$3:$Z$45,6,0)*$E269</f>
        <v>439.11509999999998</v>
      </c>
      <c r="K269" s="43">
        <f>VLOOKUP($D269,PORTE!$A$3:$Z$45,7,0)*$C269+VLOOKUP($E$2,PORTE!$A$3:$Z$45,7,0)*$E269</f>
        <v>464.238</v>
      </c>
      <c r="L269" s="43">
        <f>VLOOKUP($D269,PORTE!$A$3:$Z$45,8,0)*$C269+VLOOKUP($E$2,PORTE!$A$3:$Z$45,8,0)*$E269</f>
        <v>494.88299999999992</v>
      </c>
      <c r="M269" s="43">
        <f>VLOOKUP($D269,PORTE!$A$3:$Z$45,9,0)*$C269+VLOOKUP($E$2,PORTE!$A$3:$Z$45,9,0)*$E269</f>
        <v>543.6078</v>
      </c>
      <c r="N269" s="43">
        <f>VLOOKUP($D269,PORTE!$A$3:$Z$45,10,0)*$C269+VLOOKUP($E$2,PORTE!$A$3:$Z$45,10,0)*$E269</f>
        <v>593.25419999999997</v>
      </c>
      <c r="O269" s="43">
        <f>VLOOKUP($D269,PORTE!$A$3:$Z$45,11,0)*$C269+VLOOKUP($E$2,PORTE!$A$3:$Z$45,11,0)*$E269</f>
        <v>603.35429999999997</v>
      </c>
      <c r="P269" s="43">
        <f>VLOOKUP($D269,PORTE!$A$3:$Z$45,12,0)*$C269+VLOOKUP($E$2,PORTE!$A$3:$Z$45,12,0)*$E269</f>
        <v>628.3658999999999</v>
      </c>
      <c r="Q269" s="43">
        <f>VLOOKUP($D269,PORTE!$A$3:$Z$45,13,0)*$C269+VLOOKUP($E$2,PORTE!$A$3:$Z$45,13,0)*$E269</f>
        <v>649.06290000000001</v>
      </c>
      <c r="R269" s="43">
        <f>VLOOKUP($D269,PORTE!$A$3:$Z$45,14,0)*$C269+VLOOKUP($E$2,PORTE!$A$3:$Z$45,14,0)*$E269</f>
        <v>674.32080000000008</v>
      </c>
    </row>
    <row r="270" spans="1:18" s="1" customFormat="1" ht="13.5" customHeight="1" x14ac:dyDescent="0.25">
      <c r="A270" s="2" t="s">
        <v>601</v>
      </c>
      <c r="B270" s="3" t="s">
        <v>602</v>
      </c>
      <c r="C270" s="24">
        <v>0.01</v>
      </c>
      <c r="D270" s="4" t="s">
        <v>5</v>
      </c>
      <c r="E270" s="5" t="s">
        <v>551</v>
      </c>
      <c r="F270" s="43">
        <f>VLOOKUP($D270,PORTE!$A$3:$Z$45,2,0)*$C270+VLOOKUP($E$2,PORTE!$A$3:$Z$45,2,0)*$E270</f>
        <v>6.2900000000000009</v>
      </c>
      <c r="G270" s="43">
        <f>VLOOKUP($D270,PORTE!$A$3:$Z$45,3,0)*$C270+VLOOKUP($E$2,PORTE!$A$3:$Z$45,3,0)*$E270</f>
        <v>6.5850000000000009</v>
      </c>
      <c r="H270" s="43">
        <f>VLOOKUP($D270,PORTE!$A$3:$Z$45,4,0)*$C270+VLOOKUP($E$2,PORTE!$A$3:$Z$45,4,0)*$E270</f>
        <v>6.9518000000000004</v>
      </c>
      <c r="I270" s="43">
        <f>VLOOKUP($D270,PORTE!$A$3:$Z$45,5,0)*$C270+VLOOKUP($E$2,PORTE!$A$3:$Z$45,5,0)*$E270</f>
        <v>7.4456000000000007</v>
      </c>
      <c r="J270" s="43">
        <f>VLOOKUP($D270,PORTE!$A$3:$Z$45,6,0)*$C270+VLOOKUP($E$2,PORTE!$A$3:$Z$45,6,0)*$E270</f>
        <v>7.8668000000000005</v>
      </c>
      <c r="K270" s="43">
        <f>VLOOKUP($D270,PORTE!$A$3:$Z$45,7,0)*$C270+VLOOKUP($E$2,PORTE!$A$3:$Z$45,7,0)*$E270</f>
        <v>8.3169000000000004</v>
      </c>
      <c r="L270" s="43">
        <f>VLOOKUP($D270,PORTE!$A$3:$Z$45,8,0)*$C270+VLOOKUP($E$2,PORTE!$A$3:$Z$45,8,0)*$E270</f>
        <v>8.8658999999999999</v>
      </c>
      <c r="M270" s="43">
        <f>VLOOKUP($D270,PORTE!$A$3:$Z$45,9,0)*$C270+VLOOKUP($E$2,PORTE!$A$3:$Z$45,9,0)*$E270</f>
        <v>9.7387999999999995</v>
      </c>
      <c r="N270" s="43">
        <f>VLOOKUP($D270,PORTE!$A$3:$Z$45,10,0)*$C270+VLOOKUP($E$2,PORTE!$A$3:$Z$45,10,0)*$E270</f>
        <v>10.6282</v>
      </c>
      <c r="O270" s="43">
        <f>VLOOKUP($D270,PORTE!$A$3:$Z$45,11,0)*$C270+VLOOKUP($E$2,PORTE!$A$3:$Z$45,11,0)*$E270</f>
        <v>10.809200000000002</v>
      </c>
      <c r="P270" s="43">
        <f>VLOOKUP($D270,PORTE!$A$3:$Z$45,12,0)*$C270+VLOOKUP($E$2,PORTE!$A$3:$Z$45,12,0)*$E270</f>
        <v>11.2522</v>
      </c>
      <c r="Q270" s="43">
        <f>VLOOKUP($D270,PORTE!$A$3:$Z$45,13,0)*$C270+VLOOKUP($E$2,PORTE!$A$3:$Z$45,13,0)*$E270</f>
        <v>11.612400000000001</v>
      </c>
      <c r="R270" s="43">
        <f>VLOOKUP($D270,PORTE!$A$3:$Z$45,14,0)*$C270+VLOOKUP($E$2,PORTE!$A$3:$Z$45,14,0)*$E270</f>
        <v>12.064300000000001</v>
      </c>
    </row>
    <row r="271" spans="1:18" s="1" customFormat="1" ht="13.5" customHeight="1" x14ac:dyDescent="0.25">
      <c r="A271" s="2" t="s">
        <v>603</v>
      </c>
      <c r="B271" s="3" t="s">
        <v>604</v>
      </c>
      <c r="C271" s="24">
        <v>0.1</v>
      </c>
      <c r="D271" s="4" t="s">
        <v>5</v>
      </c>
      <c r="E271" s="5" t="s">
        <v>33</v>
      </c>
      <c r="F271" s="43">
        <f>VLOOKUP($D271,PORTE!$A$3:$Z$45,2,0)*$C271+VLOOKUP($E$2,PORTE!$A$3:$Z$45,2,0)*$E271</f>
        <v>24.915500000000002</v>
      </c>
      <c r="G271" s="43">
        <f>VLOOKUP($D271,PORTE!$A$3:$Z$45,3,0)*$C271+VLOOKUP($E$2,PORTE!$A$3:$Z$45,3,0)*$E271</f>
        <v>26.214000000000002</v>
      </c>
      <c r="H271" s="43">
        <f>VLOOKUP($D271,PORTE!$A$3:$Z$45,4,0)*$C271+VLOOKUP($E$2,PORTE!$A$3:$Z$45,4,0)*$E271</f>
        <v>27.668990000000001</v>
      </c>
      <c r="I271" s="43">
        <f>VLOOKUP($D271,PORTE!$A$3:$Z$45,5,0)*$C271+VLOOKUP($E$2,PORTE!$A$3:$Z$45,5,0)*$E271</f>
        <v>29.63429</v>
      </c>
      <c r="J271" s="43">
        <f>VLOOKUP($D271,PORTE!$A$3:$Z$45,6,0)*$C271+VLOOKUP($E$2,PORTE!$A$3:$Z$45,6,0)*$E271</f>
        <v>31.336010000000002</v>
      </c>
      <c r="K271" s="43">
        <f>VLOOKUP($D271,PORTE!$A$3:$Z$45,7,0)*$C271+VLOOKUP($E$2,PORTE!$A$3:$Z$45,7,0)*$E271</f>
        <v>33.128549999999997</v>
      </c>
      <c r="L271" s="43">
        <f>VLOOKUP($D271,PORTE!$A$3:$Z$45,8,0)*$C271+VLOOKUP($E$2,PORTE!$A$3:$Z$45,8,0)*$E271</f>
        <v>35.315549999999995</v>
      </c>
      <c r="M271" s="43">
        <f>VLOOKUP($D271,PORTE!$A$3:$Z$45,9,0)*$C271+VLOOKUP($E$2,PORTE!$A$3:$Z$45,9,0)*$E271</f>
        <v>38.792779999999993</v>
      </c>
      <c r="N271" s="43">
        <f>VLOOKUP($D271,PORTE!$A$3:$Z$45,10,0)*$C271+VLOOKUP($E$2,PORTE!$A$3:$Z$45,10,0)*$E271</f>
        <v>42.335919999999994</v>
      </c>
      <c r="O271" s="43">
        <f>VLOOKUP($D271,PORTE!$A$3:$Z$45,11,0)*$C271+VLOOKUP($E$2,PORTE!$A$3:$Z$45,11,0)*$E271</f>
        <v>43.055930000000004</v>
      </c>
      <c r="P271" s="43">
        <f>VLOOKUP($D271,PORTE!$A$3:$Z$45,12,0)*$C271+VLOOKUP($E$2,PORTE!$A$3:$Z$45,12,0)*$E271</f>
        <v>44.909590000000001</v>
      </c>
      <c r="Q271" s="43">
        <f>VLOOKUP($D271,PORTE!$A$3:$Z$45,13,0)*$C271+VLOOKUP($E$2,PORTE!$A$3:$Z$45,13,0)*$E271</f>
        <v>46.529790000000006</v>
      </c>
      <c r="R271" s="43">
        <f>VLOOKUP($D271,PORTE!$A$3:$Z$45,14,0)*$C271+VLOOKUP($E$2,PORTE!$A$3:$Z$45,14,0)*$E271</f>
        <v>48.340330000000002</v>
      </c>
    </row>
    <row r="272" spans="1:18" s="1" customFormat="1" ht="13.5" customHeight="1" x14ac:dyDescent="0.25">
      <c r="A272" s="2" t="s">
        <v>605</v>
      </c>
      <c r="B272" s="3" t="s">
        <v>606</v>
      </c>
      <c r="C272" s="24">
        <v>0.1</v>
      </c>
      <c r="D272" s="4" t="s">
        <v>5</v>
      </c>
      <c r="E272" s="5" t="s">
        <v>607</v>
      </c>
      <c r="F272" s="43">
        <f>VLOOKUP($D272,PORTE!$A$3:$Z$45,2,0)*$C272+VLOOKUP($E$2,PORTE!$A$3:$Z$45,2,0)*$E272</f>
        <v>23.34</v>
      </c>
      <c r="G272" s="43">
        <f>VLOOKUP($D272,PORTE!$A$3:$Z$45,3,0)*$C272+VLOOKUP($E$2,PORTE!$A$3:$Z$45,3,0)*$E272</f>
        <v>24.57</v>
      </c>
      <c r="H272" s="43">
        <f>VLOOKUP($D272,PORTE!$A$3:$Z$45,4,0)*$C272+VLOOKUP($E$2,PORTE!$A$3:$Z$45,4,0)*$E272</f>
        <v>25.933199999999999</v>
      </c>
      <c r="I272" s="43">
        <f>VLOOKUP($D272,PORTE!$A$3:$Z$45,5,0)*$C272+VLOOKUP($E$2,PORTE!$A$3:$Z$45,5,0)*$E272</f>
        <v>27.775200000000002</v>
      </c>
      <c r="J272" s="43">
        <f>VLOOKUP($D272,PORTE!$A$3:$Z$45,6,0)*$C272+VLOOKUP($E$2,PORTE!$A$3:$Z$45,6,0)*$E272</f>
        <v>29.372800000000002</v>
      </c>
      <c r="K272" s="43">
        <f>VLOOKUP($D272,PORTE!$A$3:$Z$45,7,0)*$C272+VLOOKUP($E$2,PORTE!$A$3:$Z$45,7,0)*$E272</f>
        <v>31.052999999999997</v>
      </c>
      <c r="L272" s="43">
        <f>VLOOKUP($D272,PORTE!$A$3:$Z$45,8,0)*$C272+VLOOKUP($E$2,PORTE!$A$3:$Z$45,8,0)*$E272</f>
        <v>33.102999999999994</v>
      </c>
      <c r="M272" s="43">
        <f>VLOOKUP($D272,PORTE!$A$3:$Z$45,9,0)*$C272+VLOOKUP($E$2,PORTE!$A$3:$Z$45,9,0)*$E272</f>
        <v>36.362399999999994</v>
      </c>
      <c r="N272" s="43">
        <f>VLOOKUP($D272,PORTE!$A$3:$Z$45,10,0)*$C272+VLOOKUP($E$2,PORTE!$A$3:$Z$45,10,0)*$E272</f>
        <v>39.683599999999998</v>
      </c>
      <c r="O272" s="43">
        <f>VLOOKUP($D272,PORTE!$A$3:$Z$45,11,0)*$C272+VLOOKUP($E$2,PORTE!$A$3:$Z$45,11,0)*$E272</f>
        <v>40.358400000000003</v>
      </c>
      <c r="P272" s="43">
        <f>VLOOKUP($D272,PORTE!$A$3:$Z$45,12,0)*$C272+VLOOKUP($E$2,PORTE!$A$3:$Z$45,12,0)*$E272</f>
        <v>42.105199999999996</v>
      </c>
      <c r="Q272" s="43">
        <f>VLOOKUP($D272,PORTE!$A$3:$Z$45,13,0)*$C272+VLOOKUP($E$2,PORTE!$A$3:$Z$45,13,0)*$E272</f>
        <v>43.643199999999993</v>
      </c>
      <c r="R272" s="43">
        <f>VLOOKUP($D272,PORTE!$A$3:$Z$45,14,0)*$C272+VLOOKUP($E$2,PORTE!$A$3:$Z$45,14,0)*$E272</f>
        <v>45.3414</v>
      </c>
    </row>
    <row r="273" spans="1:18" s="1" customFormat="1" ht="13.5" customHeight="1" x14ac:dyDescent="0.25">
      <c r="A273" s="2" t="s">
        <v>608</v>
      </c>
      <c r="B273" s="3" t="s">
        <v>609</v>
      </c>
      <c r="C273" s="24">
        <v>0.1</v>
      </c>
      <c r="D273" s="4" t="s">
        <v>5</v>
      </c>
      <c r="E273" s="5" t="s">
        <v>532</v>
      </c>
      <c r="F273" s="43">
        <f>VLOOKUP($D273,PORTE!$A$3:$Z$45,2,0)*$C273+VLOOKUP($E$2,PORTE!$A$3:$Z$45,2,0)*$E273</f>
        <v>55.965499999999992</v>
      </c>
      <c r="G273" s="43">
        <f>VLOOKUP($D273,PORTE!$A$3:$Z$45,3,0)*$C273+VLOOKUP($E$2,PORTE!$A$3:$Z$45,3,0)*$E273</f>
        <v>58.61399999999999</v>
      </c>
      <c r="H273" s="43">
        <f>VLOOKUP($D273,PORTE!$A$3:$Z$45,4,0)*$C273+VLOOKUP($E$2,PORTE!$A$3:$Z$45,4,0)*$E273</f>
        <v>61.877989999999997</v>
      </c>
      <c r="I273" s="43">
        <f>VLOOKUP($D273,PORTE!$A$3:$Z$45,5,0)*$C273+VLOOKUP($E$2,PORTE!$A$3:$Z$45,5,0)*$E273</f>
        <v>66.273289999999989</v>
      </c>
      <c r="J273" s="43">
        <f>VLOOKUP($D273,PORTE!$A$3:$Z$45,6,0)*$C273+VLOOKUP($E$2,PORTE!$A$3:$Z$45,6,0)*$E273</f>
        <v>70.027010000000004</v>
      </c>
      <c r="K273" s="43">
        <f>VLOOKUP($D273,PORTE!$A$3:$Z$45,7,0)*$C273+VLOOKUP($E$2,PORTE!$A$3:$Z$45,7,0)*$E273</f>
        <v>74.033549999999991</v>
      </c>
      <c r="L273" s="43">
        <f>VLOOKUP($D273,PORTE!$A$3:$Z$45,8,0)*$C273+VLOOKUP($E$2,PORTE!$A$3:$Z$45,8,0)*$E273</f>
        <v>78.920549999999992</v>
      </c>
      <c r="M273" s="43">
        <f>VLOOKUP($D273,PORTE!$A$3:$Z$45,9,0)*$C273+VLOOKUP($E$2,PORTE!$A$3:$Z$45,9,0)*$E273</f>
        <v>86.69077999999999</v>
      </c>
      <c r="N273" s="43">
        <f>VLOOKUP($D273,PORTE!$A$3:$Z$45,10,0)*$C273+VLOOKUP($E$2,PORTE!$A$3:$Z$45,10,0)*$E273</f>
        <v>94.607919999999993</v>
      </c>
      <c r="O273" s="43">
        <f>VLOOKUP($D273,PORTE!$A$3:$Z$45,11,0)*$C273+VLOOKUP($E$2,PORTE!$A$3:$Z$45,11,0)*$E273</f>
        <v>96.21893</v>
      </c>
      <c r="P273" s="43">
        <f>VLOOKUP($D273,PORTE!$A$3:$Z$45,12,0)*$C273+VLOOKUP($E$2,PORTE!$A$3:$Z$45,12,0)*$E273</f>
        <v>100.17858999999999</v>
      </c>
      <c r="Q273" s="43">
        <f>VLOOKUP($D273,PORTE!$A$3:$Z$45,13,0)*$C273+VLOOKUP($E$2,PORTE!$A$3:$Z$45,13,0)*$E273</f>
        <v>103.41879</v>
      </c>
      <c r="R273" s="43">
        <f>VLOOKUP($D273,PORTE!$A$3:$Z$45,14,0)*$C273+VLOOKUP($E$2,PORTE!$A$3:$Z$45,14,0)*$E273</f>
        <v>107.44332999999999</v>
      </c>
    </row>
    <row r="274" spans="1:18" s="1" customFormat="1" ht="13.5" customHeight="1" x14ac:dyDescent="0.25">
      <c r="A274" s="2" t="s">
        <v>610</v>
      </c>
      <c r="B274" s="3" t="s">
        <v>611</v>
      </c>
      <c r="C274" s="24">
        <v>0.1</v>
      </c>
      <c r="D274" s="4" t="s">
        <v>5</v>
      </c>
      <c r="E274" s="5" t="s">
        <v>278</v>
      </c>
      <c r="F274" s="43">
        <f>VLOOKUP($D274,PORTE!$A$3:$Z$45,2,0)*$C274+VLOOKUP($E$2,PORTE!$A$3:$Z$45,2,0)*$E274</f>
        <v>59.381</v>
      </c>
      <c r="G274" s="43">
        <f>VLOOKUP($D274,PORTE!$A$3:$Z$45,3,0)*$C274+VLOOKUP($E$2,PORTE!$A$3:$Z$45,3,0)*$E274</f>
        <v>62.177999999999997</v>
      </c>
      <c r="H274" s="43">
        <f>VLOOKUP($D274,PORTE!$A$3:$Z$45,4,0)*$C274+VLOOKUP($E$2,PORTE!$A$3:$Z$45,4,0)*$E274</f>
        <v>65.640979999999999</v>
      </c>
      <c r="I274" s="43">
        <f>VLOOKUP($D274,PORTE!$A$3:$Z$45,5,0)*$C274+VLOOKUP($E$2,PORTE!$A$3:$Z$45,5,0)*$E274</f>
        <v>70.303579999999997</v>
      </c>
      <c r="J274" s="43">
        <f>VLOOKUP($D274,PORTE!$A$3:$Z$45,6,0)*$C274+VLOOKUP($E$2,PORTE!$A$3:$Z$45,6,0)*$E274</f>
        <v>74.283020000000008</v>
      </c>
      <c r="K274" s="43">
        <f>VLOOKUP($D274,PORTE!$A$3:$Z$45,7,0)*$C274+VLOOKUP($E$2,PORTE!$A$3:$Z$45,7,0)*$E274</f>
        <v>78.533100000000005</v>
      </c>
      <c r="L274" s="43">
        <f>VLOOKUP($D274,PORTE!$A$3:$Z$45,8,0)*$C274+VLOOKUP($E$2,PORTE!$A$3:$Z$45,8,0)*$E274</f>
        <v>83.717100000000002</v>
      </c>
      <c r="M274" s="43">
        <f>VLOOKUP($D274,PORTE!$A$3:$Z$45,9,0)*$C274+VLOOKUP($E$2,PORTE!$A$3:$Z$45,9,0)*$E274</f>
        <v>91.959559999999996</v>
      </c>
      <c r="N274" s="43">
        <f>VLOOKUP($D274,PORTE!$A$3:$Z$45,10,0)*$C274+VLOOKUP($E$2,PORTE!$A$3:$Z$45,10,0)*$E274</f>
        <v>100.35784</v>
      </c>
      <c r="O274" s="43">
        <f>VLOOKUP($D274,PORTE!$A$3:$Z$45,11,0)*$C274+VLOOKUP($E$2,PORTE!$A$3:$Z$45,11,0)*$E274</f>
        <v>102.06686000000002</v>
      </c>
      <c r="P274" s="43">
        <f>VLOOKUP($D274,PORTE!$A$3:$Z$45,12,0)*$C274+VLOOKUP($E$2,PORTE!$A$3:$Z$45,12,0)*$E274</f>
        <v>106.25818</v>
      </c>
      <c r="Q274" s="43">
        <f>VLOOKUP($D274,PORTE!$A$3:$Z$45,13,0)*$C274+VLOOKUP($E$2,PORTE!$A$3:$Z$45,13,0)*$E274</f>
        <v>109.67658000000002</v>
      </c>
      <c r="R274" s="43">
        <f>VLOOKUP($D274,PORTE!$A$3:$Z$45,14,0)*$C274+VLOOKUP($E$2,PORTE!$A$3:$Z$45,14,0)*$E274</f>
        <v>113.94466000000001</v>
      </c>
    </row>
    <row r="275" spans="1:18" s="1" customFormat="1" ht="13.5" customHeight="1" x14ac:dyDescent="0.25">
      <c r="A275" s="2" t="s">
        <v>612</v>
      </c>
      <c r="B275" s="3" t="s">
        <v>613</v>
      </c>
      <c r="C275" s="24">
        <v>0.1</v>
      </c>
      <c r="D275" s="4" t="s">
        <v>5</v>
      </c>
      <c r="E275" s="5" t="s">
        <v>614</v>
      </c>
      <c r="F275" s="43">
        <f>VLOOKUP($D275,PORTE!$A$3:$Z$45,2,0)*$C275+VLOOKUP($E$2,PORTE!$A$3:$Z$45,2,0)*$E275</f>
        <v>86.290999999999997</v>
      </c>
      <c r="G275" s="43">
        <f>VLOOKUP($D275,PORTE!$A$3:$Z$45,3,0)*$C275+VLOOKUP($E$2,PORTE!$A$3:$Z$45,3,0)*$E275</f>
        <v>90.257999999999996</v>
      </c>
      <c r="H275" s="43">
        <f>VLOOKUP($D275,PORTE!$A$3:$Z$45,4,0)*$C275+VLOOKUP($E$2,PORTE!$A$3:$Z$45,4,0)*$E275</f>
        <v>95.288780000000003</v>
      </c>
      <c r="I275" s="43">
        <f>VLOOKUP($D275,PORTE!$A$3:$Z$45,5,0)*$C275+VLOOKUP($E$2,PORTE!$A$3:$Z$45,5,0)*$E275</f>
        <v>102.05737999999999</v>
      </c>
      <c r="J275" s="43">
        <f>VLOOKUP($D275,PORTE!$A$3:$Z$45,6,0)*$C275+VLOOKUP($E$2,PORTE!$A$3:$Z$45,6,0)*$E275</f>
        <v>107.81522000000001</v>
      </c>
      <c r="K275" s="43">
        <f>VLOOKUP($D275,PORTE!$A$3:$Z$45,7,0)*$C275+VLOOKUP($E$2,PORTE!$A$3:$Z$45,7,0)*$E275</f>
        <v>113.9841</v>
      </c>
      <c r="L275" s="43">
        <f>VLOOKUP($D275,PORTE!$A$3:$Z$45,8,0)*$C275+VLOOKUP($E$2,PORTE!$A$3:$Z$45,8,0)*$E275</f>
        <v>121.50809999999998</v>
      </c>
      <c r="M275" s="43">
        <f>VLOOKUP($D275,PORTE!$A$3:$Z$45,9,0)*$C275+VLOOKUP($E$2,PORTE!$A$3:$Z$45,9,0)*$E275</f>
        <v>133.47116</v>
      </c>
      <c r="N275" s="43">
        <f>VLOOKUP($D275,PORTE!$A$3:$Z$45,10,0)*$C275+VLOOKUP($E$2,PORTE!$A$3:$Z$45,10,0)*$E275</f>
        <v>145.66023999999999</v>
      </c>
      <c r="O275" s="43">
        <f>VLOOKUP($D275,PORTE!$A$3:$Z$45,11,0)*$C275+VLOOKUP($E$2,PORTE!$A$3:$Z$45,11,0)*$E275</f>
        <v>148.14146</v>
      </c>
      <c r="P275" s="43">
        <f>VLOOKUP($D275,PORTE!$A$3:$Z$45,12,0)*$C275+VLOOKUP($E$2,PORTE!$A$3:$Z$45,12,0)*$E275</f>
        <v>154.15798000000001</v>
      </c>
      <c r="Q275" s="43">
        <f>VLOOKUP($D275,PORTE!$A$3:$Z$45,13,0)*$C275+VLOOKUP($E$2,PORTE!$A$3:$Z$45,13,0)*$E275</f>
        <v>158.98038</v>
      </c>
      <c r="R275" s="43">
        <f>VLOOKUP($D275,PORTE!$A$3:$Z$45,14,0)*$C275+VLOOKUP($E$2,PORTE!$A$3:$Z$45,14,0)*$E275</f>
        <v>165.16726000000003</v>
      </c>
    </row>
    <row r="276" spans="1:18" s="1" customFormat="1" ht="13.5" customHeight="1" x14ac:dyDescent="0.25">
      <c r="A276" s="2">
        <v>40319369</v>
      </c>
      <c r="B276" s="9" t="s">
        <v>615</v>
      </c>
      <c r="C276" s="27">
        <v>0.1</v>
      </c>
      <c r="D276" s="2" t="s">
        <v>5</v>
      </c>
      <c r="E276" s="5">
        <v>8.2840000000000007</v>
      </c>
      <c r="F276" s="43">
        <f>VLOOKUP($D276,PORTE!$A$3:$Z$45,2,0)*$C276+VLOOKUP($E$2,PORTE!$A$3:$Z$45,2,0)*$E276</f>
        <v>96.066000000000003</v>
      </c>
      <c r="G276" s="43">
        <f>VLOOKUP($D276,PORTE!$A$3:$Z$45,3,0)*$C276+VLOOKUP($E$2,PORTE!$A$3:$Z$45,3,0)*$E276</f>
        <v>100.45800000000001</v>
      </c>
      <c r="H276" s="43">
        <f>VLOOKUP($D276,PORTE!$A$3:$Z$45,4,0)*$C276+VLOOKUP($E$2,PORTE!$A$3:$Z$45,4,0)*$E276</f>
        <v>106.05828</v>
      </c>
      <c r="I276" s="43">
        <f>VLOOKUP($D276,PORTE!$A$3:$Z$45,5,0)*$C276+VLOOKUP($E$2,PORTE!$A$3:$Z$45,5,0)*$E276</f>
        <v>113.59188</v>
      </c>
      <c r="J276" s="43">
        <f>VLOOKUP($D276,PORTE!$A$3:$Z$45,6,0)*$C276+VLOOKUP($E$2,PORTE!$A$3:$Z$45,6,0)*$E276</f>
        <v>119.99572000000001</v>
      </c>
      <c r="K276" s="43">
        <f>VLOOKUP($D276,PORTE!$A$3:$Z$45,7,0)*$C276+VLOOKUP($E$2,PORTE!$A$3:$Z$45,7,0)*$E276</f>
        <v>126.86160000000001</v>
      </c>
      <c r="L276" s="43">
        <f>VLOOKUP($D276,PORTE!$A$3:$Z$45,8,0)*$C276+VLOOKUP($E$2,PORTE!$A$3:$Z$45,8,0)*$E276</f>
        <v>135.23560000000001</v>
      </c>
      <c r="M276" s="43">
        <f>VLOOKUP($D276,PORTE!$A$3:$Z$45,9,0)*$C276+VLOOKUP($E$2,PORTE!$A$3:$Z$45,9,0)*$E276</f>
        <v>148.55016000000001</v>
      </c>
      <c r="N276" s="43">
        <f>VLOOKUP($D276,PORTE!$A$3:$Z$45,10,0)*$C276+VLOOKUP($E$2,PORTE!$A$3:$Z$45,10,0)*$E276</f>
        <v>162.11624</v>
      </c>
      <c r="O276" s="43">
        <f>VLOOKUP($D276,PORTE!$A$3:$Z$45,11,0)*$C276+VLOOKUP($E$2,PORTE!$A$3:$Z$45,11,0)*$E276</f>
        <v>164.87796</v>
      </c>
      <c r="P276" s="43">
        <f>VLOOKUP($D276,PORTE!$A$3:$Z$45,12,0)*$C276+VLOOKUP($E$2,PORTE!$A$3:$Z$45,12,0)*$E276</f>
        <v>171.55748000000003</v>
      </c>
      <c r="Q276" s="43">
        <f>VLOOKUP($D276,PORTE!$A$3:$Z$45,13,0)*$C276+VLOOKUP($E$2,PORTE!$A$3:$Z$45,13,0)*$E276</f>
        <v>176.88988000000003</v>
      </c>
      <c r="R276" s="43">
        <f>VLOOKUP($D276,PORTE!$A$3:$Z$45,14,0)*$C276+VLOOKUP($E$2,PORTE!$A$3:$Z$45,14,0)*$E276</f>
        <v>183.77376000000004</v>
      </c>
    </row>
    <row r="277" spans="1:18" s="1" customFormat="1" ht="13.5" customHeight="1" x14ac:dyDescent="0.25">
      <c r="A277" s="2">
        <v>40319377</v>
      </c>
      <c r="B277" s="9" t="s">
        <v>616</v>
      </c>
      <c r="C277" s="27">
        <v>0.25</v>
      </c>
      <c r="D277" s="2" t="s">
        <v>5</v>
      </c>
      <c r="E277" s="5">
        <v>26.712</v>
      </c>
      <c r="F277" s="43">
        <f>VLOOKUP($D277,PORTE!$A$3:$Z$45,2,0)*$C277+VLOOKUP($E$2,PORTE!$A$3:$Z$45,2,0)*$E277</f>
        <v>309.18799999999999</v>
      </c>
      <c r="G277" s="43">
        <f>VLOOKUP($D277,PORTE!$A$3:$Z$45,3,0)*$C277+VLOOKUP($E$2,PORTE!$A$3:$Z$45,3,0)*$E277</f>
        <v>323.16899999999998</v>
      </c>
      <c r="H277" s="43">
        <f>VLOOKUP($D277,PORTE!$A$3:$Z$45,4,0)*$C277+VLOOKUP($E$2,PORTE!$A$3:$Z$45,4,0)*$E277</f>
        <v>341.19103999999999</v>
      </c>
      <c r="I277" s="43">
        <f>VLOOKUP($D277,PORTE!$A$3:$Z$45,5,0)*$C277+VLOOKUP($E$2,PORTE!$A$3:$Z$45,5,0)*$E277</f>
        <v>365.42683999999997</v>
      </c>
      <c r="J277" s="43">
        <f>VLOOKUP($D277,PORTE!$A$3:$Z$45,6,0)*$C277+VLOOKUP($E$2,PORTE!$A$3:$Z$45,6,0)*$E277</f>
        <v>385.99795999999998</v>
      </c>
      <c r="K277" s="43">
        <f>VLOOKUP($D277,PORTE!$A$3:$Z$45,7,0)*$C277+VLOOKUP($E$2,PORTE!$A$3:$Z$45,7,0)*$E277</f>
        <v>408.08429999999998</v>
      </c>
      <c r="L277" s="43">
        <f>VLOOKUP($D277,PORTE!$A$3:$Z$45,8,0)*$C277+VLOOKUP($E$2,PORTE!$A$3:$Z$45,8,0)*$E277</f>
        <v>435.02129999999994</v>
      </c>
      <c r="M277" s="43">
        <f>VLOOKUP($D277,PORTE!$A$3:$Z$45,9,0)*$C277+VLOOKUP($E$2,PORTE!$A$3:$Z$45,9,0)*$E277</f>
        <v>477.85087999999996</v>
      </c>
      <c r="N277" s="43">
        <f>VLOOKUP($D277,PORTE!$A$3:$Z$45,10,0)*$C277+VLOOKUP($E$2,PORTE!$A$3:$Z$45,10,0)*$E277</f>
        <v>521.48932000000002</v>
      </c>
      <c r="O277" s="43">
        <f>VLOOKUP($D277,PORTE!$A$3:$Z$45,11,0)*$C277+VLOOKUP($E$2,PORTE!$A$3:$Z$45,11,0)*$E277</f>
        <v>530.37428</v>
      </c>
      <c r="P277" s="43">
        <f>VLOOKUP($D277,PORTE!$A$3:$Z$45,12,0)*$C277+VLOOKUP($E$2,PORTE!$A$3:$Z$45,12,0)*$E277</f>
        <v>551.75463999999999</v>
      </c>
      <c r="Q277" s="43">
        <f>VLOOKUP($D277,PORTE!$A$3:$Z$45,13,0)*$C277+VLOOKUP($E$2,PORTE!$A$3:$Z$45,13,0)*$E277</f>
        <v>568.68683999999996</v>
      </c>
      <c r="R277" s="43">
        <f>VLOOKUP($D277,PORTE!$A$3:$Z$45,14,0)*$C277+VLOOKUP($E$2,PORTE!$A$3:$Z$45,14,0)*$E277</f>
        <v>590.81817999999998</v>
      </c>
    </row>
    <row r="278" spans="1:18" s="1" customFormat="1" ht="13.5" customHeight="1" x14ac:dyDescent="0.25">
      <c r="A278" s="2">
        <v>40319334</v>
      </c>
      <c r="B278" s="9" t="s">
        <v>617</v>
      </c>
      <c r="C278" s="27">
        <v>0.1</v>
      </c>
      <c r="D278" s="2" t="s">
        <v>5</v>
      </c>
      <c r="E278" s="5">
        <v>7.05</v>
      </c>
      <c r="F278" s="43">
        <f>VLOOKUP($D278,PORTE!$A$3:$Z$45,2,0)*$C278+VLOOKUP($E$2,PORTE!$A$3:$Z$45,2,0)*$E278</f>
        <v>81.875</v>
      </c>
      <c r="G278" s="43">
        <f>VLOOKUP($D278,PORTE!$A$3:$Z$45,3,0)*$C278+VLOOKUP($E$2,PORTE!$A$3:$Z$45,3,0)*$E278</f>
        <v>85.649999999999991</v>
      </c>
      <c r="H278" s="43">
        <f>VLOOKUP($D278,PORTE!$A$3:$Z$45,4,0)*$C278+VLOOKUP($E$2,PORTE!$A$3:$Z$45,4,0)*$E278</f>
        <v>90.42349999999999</v>
      </c>
      <c r="I278" s="43">
        <f>VLOOKUP($D278,PORTE!$A$3:$Z$45,5,0)*$C278+VLOOKUP($E$2,PORTE!$A$3:$Z$45,5,0)*$E278</f>
        <v>96.846499999999992</v>
      </c>
      <c r="J278" s="43">
        <f>VLOOKUP($D278,PORTE!$A$3:$Z$45,6,0)*$C278+VLOOKUP($E$2,PORTE!$A$3:$Z$45,6,0)*$E278</f>
        <v>102.3125</v>
      </c>
      <c r="K278" s="43">
        <f>VLOOKUP($D278,PORTE!$A$3:$Z$45,7,0)*$C278+VLOOKUP($E$2,PORTE!$A$3:$Z$45,7,0)*$E278</f>
        <v>108.1665</v>
      </c>
      <c r="L278" s="43">
        <f>VLOOKUP($D278,PORTE!$A$3:$Z$45,8,0)*$C278+VLOOKUP($E$2,PORTE!$A$3:$Z$45,8,0)*$E278</f>
        <v>115.30649999999999</v>
      </c>
      <c r="M278" s="43">
        <f>VLOOKUP($D278,PORTE!$A$3:$Z$45,9,0)*$C278+VLOOKUP($E$2,PORTE!$A$3:$Z$45,9,0)*$E278</f>
        <v>126.65899999999998</v>
      </c>
      <c r="N278" s="43">
        <f>VLOOKUP($D278,PORTE!$A$3:$Z$45,10,0)*$C278+VLOOKUP($E$2,PORTE!$A$3:$Z$45,10,0)*$E278</f>
        <v>138.226</v>
      </c>
      <c r="O278" s="43">
        <f>VLOOKUP($D278,PORTE!$A$3:$Z$45,11,0)*$C278+VLOOKUP($E$2,PORTE!$A$3:$Z$45,11,0)*$E278</f>
        <v>140.5805</v>
      </c>
      <c r="P278" s="43">
        <f>VLOOKUP($D278,PORTE!$A$3:$Z$45,12,0)*$C278+VLOOKUP($E$2,PORTE!$A$3:$Z$45,12,0)*$E278</f>
        <v>146.29749999999999</v>
      </c>
      <c r="Q278" s="43">
        <f>VLOOKUP($D278,PORTE!$A$3:$Z$45,13,0)*$C278+VLOOKUP($E$2,PORTE!$A$3:$Z$45,13,0)*$E278</f>
        <v>150.8895</v>
      </c>
      <c r="R278" s="43">
        <f>VLOOKUP($D278,PORTE!$A$3:$Z$45,14,0)*$C278+VLOOKUP($E$2,PORTE!$A$3:$Z$45,14,0)*$E278</f>
        <v>156.76150000000001</v>
      </c>
    </row>
    <row r="279" spans="1:18" s="1" customFormat="1" ht="13.5" customHeight="1" x14ac:dyDescent="0.25">
      <c r="A279" s="2">
        <v>40321703</v>
      </c>
      <c r="B279" s="9" t="s">
        <v>618</v>
      </c>
      <c r="C279" s="24">
        <v>0.25</v>
      </c>
      <c r="D279" s="4" t="s">
        <v>5</v>
      </c>
      <c r="E279" s="5">
        <v>27.18</v>
      </c>
      <c r="F279" s="43">
        <f>VLOOKUP($D279,PORTE!$A$3:$Z$45,2,0)*$C279+VLOOKUP($E$2,PORTE!$A$3:$Z$45,2,0)*$E279</f>
        <v>314.57</v>
      </c>
      <c r="G279" s="43">
        <f>VLOOKUP($D279,PORTE!$A$3:$Z$45,3,0)*$C279+VLOOKUP($E$2,PORTE!$A$3:$Z$45,3,0)*$E279</f>
        <v>328.78499999999997</v>
      </c>
      <c r="H279" s="43">
        <f>VLOOKUP($D279,PORTE!$A$3:$Z$45,4,0)*$C279+VLOOKUP($E$2,PORTE!$A$3:$Z$45,4,0)*$E279</f>
        <v>347.12059999999997</v>
      </c>
      <c r="I279" s="43">
        <f>VLOOKUP($D279,PORTE!$A$3:$Z$45,5,0)*$C279+VLOOKUP($E$2,PORTE!$A$3:$Z$45,5,0)*$E279</f>
        <v>371.77760000000001</v>
      </c>
      <c r="J279" s="43">
        <f>VLOOKUP($D279,PORTE!$A$3:$Z$45,6,0)*$C279+VLOOKUP($E$2,PORTE!$A$3:$Z$45,6,0)*$E279</f>
        <v>392.70439999999996</v>
      </c>
      <c r="K279" s="43">
        <f>VLOOKUP($D279,PORTE!$A$3:$Z$45,7,0)*$C279+VLOOKUP($E$2,PORTE!$A$3:$Z$45,7,0)*$E279</f>
        <v>415.17449999999997</v>
      </c>
      <c r="L279" s="43">
        <f>VLOOKUP($D279,PORTE!$A$3:$Z$45,8,0)*$C279+VLOOKUP($E$2,PORTE!$A$3:$Z$45,8,0)*$E279</f>
        <v>442.57949999999994</v>
      </c>
      <c r="M279" s="43">
        <f>VLOOKUP($D279,PORTE!$A$3:$Z$45,9,0)*$C279+VLOOKUP($E$2,PORTE!$A$3:$Z$45,9,0)*$E279</f>
        <v>486.15319999999997</v>
      </c>
      <c r="N279" s="43">
        <f>VLOOKUP($D279,PORTE!$A$3:$Z$45,10,0)*$C279+VLOOKUP($E$2,PORTE!$A$3:$Z$45,10,0)*$E279</f>
        <v>530.5498</v>
      </c>
      <c r="O279" s="43">
        <f>VLOOKUP($D279,PORTE!$A$3:$Z$45,11,0)*$C279+VLOOKUP($E$2,PORTE!$A$3:$Z$45,11,0)*$E279</f>
        <v>539.58920000000001</v>
      </c>
      <c r="P279" s="43">
        <f>VLOOKUP($D279,PORTE!$A$3:$Z$45,12,0)*$C279+VLOOKUP($E$2,PORTE!$A$3:$Z$45,12,0)*$E279</f>
        <v>561.33460000000002</v>
      </c>
      <c r="Q279" s="43">
        <f>VLOOKUP($D279,PORTE!$A$3:$Z$45,13,0)*$C279+VLOOKUP($E$2,PORTE!$A$3:$Z$45,13,0)*$E279</f>
        <v>578.54759999999999</v>
      </c>
      <c r="R279" s="43">
        <f>VLOOKUP($D279,PORTE!$A$3:$Z$45,14,0)*$C279+VLOOKUP($E$2,PORTE!$A$3:$Z$45,14,0)*$E279</f>
        <v>601.06269999999995</v>
      </c>
    </row>
    <row r="280" spans="1:18" s="1" customFormat="1" ht="13.5" customHeight="1" x14ac:dyDescent="0.25">
      <c r="A280" s="2" t="s">
        <v>619</v>
      </c>
      <c r="B280" s="3" t="s">
        <v>620</v>
      </c>
      <c r="C280" s="24">
        <v>0.01</v>
      </c>
      <c r="D280" s="4" t="s">
        <v>5</v>
      </c>
      <c r="E280" s="5" t="s">
        <v>621</v>
      </c>
      <c r="F280" s="43">
        <f>VLOOKUP($D280,PORTE!$A$3:$Z$45,2,0)*$C280+VLOOKUP($E$2,PORTE!$A$3:$Z$45,2,0)*$E280</f>
        <v>9.0845000000000002</v>
      </c>
      <c r="G280" s="43">
        <f>VLOOKUP($D280,PORTE!$A$3:$Z$45,3,0)*$C280+VLOOKUP($E$2,PORTE!$A$3:$Z$45,3,0)*$E280</f>
        <v>9.5010000000000012</v>
      </c>
      <c r="H280" s="43">
        <f>VLOOKUP($D280,PORTE!$A$3:$Z$45,4,0)*$C280+VLOOKUP($E$2,PORTE!$A$3:$Z$45,4,0)*$E280</f>
        <v>10.030609999999999</v>
      </c>
      <c r="I280" s="43">
        <f>VLOOKUP($D280,PORTE!$A$3:$Z$45,5,0)*$C280+VLOOKUP($E$2,PORTE!$A$3:$Z$45,5,0)*$E280</f>
        <v>10.743110000000001</v>
      </c>
      <c r="J280" s="43">
        <f>VLOOKUP($D280,PORTE!$A$3:$Z$45,6,0)*$C280+VLOOKUP($E$2,PORTE!$A$3:$Z$45,6,0)*$E280</f>
        <v>11.348990000000001</v>
      </c>
      <c r="K280" s="43">
        <f>VLOOKUP($D280,PORTE!$A$3:$Z$45,7,0)*$C280+VLOOKUP($E$2,PORTE!$A$3:$Z$45,7,0)*$E280</f>
        <v>11.99835</v>
      </c>
      <c r="L280" s="43">
        <f>VLOOKUP($D280,PORTE!$A$3:$Z$45,8,0)*$C280+VLOOKUP($E$2,PORTE!$A$3:$Z$45,8,0)*$E280</f>
        <v>12.790349999999998</v>
      </c>
      <c r="M280" s="43">
        <f>VLOOKUP($D280,PORTE!$A$3:$Z$45,9,0)*$C280+VLOOKUP($E$2,PORTE!$A$3:$Z$45,9,0)*$E280</f>
        <v>14.049619999999999</v>
      </c>
      <c r="N280" s="43">
        <f>VLOOKUP($D280,PORTE!$A$3:$Z$45,10,0)*$C280+VLOOKUP($E$2,PORTE!$A$3:$Z$45,10,0)*$E280</f>
        <v>15.33268</v>
      </c>
      <c r="O280" s="43">
        <f>VLOOKUP($D280,PORTE!$A$3:$Z$45,11,0)*$C280+VLOOKUP($E$2,PORTE!$A$3:$Z$45,11,0)*$E280</f>
        <v>15.593870000000003</v>
      </c>
      <c r="P280" s="43">
        <f>VLOOKUP($D280,PORTE!$A$3:$Z$45,12,0)*$C280+VLOOKUP($E$2,PORTE!$A$3:$Z$45,12,0)*$E280</f>
        <v>16.226409999999998</v>
      </c>
      <c r="Q280" s="43">
        <f>VLOOKUP($D280,PORTE!$A$3:$Z$45,13,0)*$C280+VLOOKUP($E$2,PORTE!$A$3:$Z$45,13,0)*$E280</f>
        <v>16.732410000000002</v>
      </c>
      <c r="R280" s="43">
        <f>VLOOKUP($D280,PORTE!$A$3:$Z$45,14,0)*$C280+VLOOKUP($E$2,PORTE!$A$3:$Z$45,14,0)*$E280</f>
        <v>17.383570000000002</v>
      </c>
    </row>
    <row r="281" spans="1:18" s="1" customFormat="1" ht="13.5" customHeight="1" x14ac:dyDescent="0.25">
      <c r="A281" s="2" t="s">
        <v>622</v>
      </c>
      <c r="B281" s="3" t="s">
        <v>623</v>
      </c>
      <c r="C281" s="24">
        <v>0.1</v>
      </c>
      <c r="D281" s="4" t="s">
        <v>5</v>
      </c>
      <c r="E281" s="5" t="s">
        <v>624</v>
      </c>
      <c r="F281" s="43">
        <f>VLOOKUP($D281,PORTE!$A$3:$Z$45,2,0)*$C281+VLOOKUP($E$2,PORTE!$A$3:$Z$45,2,0)*$E281</f>
        <v>40.750999999999998</v>
      </c>
      <c r="G281" s="43">
        <f>VLOOKUP($D281,PORTE!$A$3:$Z$45,3,0)*$C281+VLOOKUP($E$2,PORTE!$A$3:$Z$45,3,0)*$E281</f>
        <v>42.738</v>
      </c>
      <c r="H281" s="43">
        <f>VLOOKUP($D281,PORTE!$A$3:$Z$45,4,0)*$C281+VLOOKUP($E$2,PORTE!$A$3:$Z$45,4,0)*$E281</f>
        <v>45.115580000000001</v>
      </c>
      <c r="I281" s="43">
        <f>VLOOKUP($D281,PORTE!$A$3:$Z$45,5,0)*$C281+VLOOKUP($E$2,PORTE!$A$3:$Z$45,5,0)*$E281</f>
        <v>48.320180000000001</v>
      </c>
      <c r="J281" s="43">
        <f>VLOOKUP($D281,PORTE!$A$3:$Z$45,6,0)*$C281+VLOOKUP($E$2,PORTE!$A$3:$Z$45,6,0)*$E281</f>
        <v>51.068420000000003</v>
      </c>
      <c r="K281" s="43">
        <f>VLOOKUP($D281,PORTE!$A$3:$Z$45,7,0)*$C281+VLOOKUP($E$2,PORTE!$A$3:$Z$45,7,0)*$E281</f>
        <v>53.990100000000005</v>
      </c>
      <c r="L281" s="43">
        <f>VLOOKUP($D281,PORTE!$A$3:$Z$45,8,0)*$C281+VLOOKUP($E$2,PORTE!$A$3:$Z$45,8,0)*$E281</f>
        <v>57.554099999999998</v>
      </c>
      <c r="M281" s="43">
        <f>VLOOKUP($D281,PORTE!$A$3:$Z$45,9,0)*$C281+VLOOKUP($E$2,PORTE!$A$3:$Z$45,9,0)*$E281</f>
        <v>63.220759999999999</v>
      </c>
      <c r="N281" s="43">
        <f>VLOOKUP($D281,PORTE!$A$3:$Z$45,10,0)*$C281+VLOOKUP($E$2,PORTE!$A$3:$Z$45,10,0)*$E281</f>
        <v>68.994640000000004</v>
      </c>
      <c r="O281" s="43">
        <f>VLOOKUP($D281,PORTE!$A$3:$Z$45,11,0)*$C281+VLOOKUP($E$2,PORTE!$A$3:$Z$45,11,0)*$E281</f>
        <v>70.169060000000016</v>
      </c>
      <c r="P281" s="43">
        <f>VLOOKUP($D281,PORTE!$A$3:$Z$45,12,0)*$C281+VLOOKUP($E$2,PORTE!$A$3:$Z$45,12,0)*$E281</f>
        <v>73.096779999999995</v>
      </c>
      <c r="Q281" s="43">
        <f>VLOOKUP($D281,PORTE!$A$3:$Z$45,13,0)*$C281+VLOOKUP($E$2,PORTE!$A$3:$Z$45,13,0)*$E281</f>
        <v>75.543180000000007</v>
      </c>
      <c r="R281" s="43">
        <f>VLOOKUP($D281,PORTE!$A$3:$Z$45,14,0)*$C281+VLOOKUP($E$2,PORTE!$A$3:$Z$45,14,0)*$E281</f>
        <v>78.482860000000002</v>
      </c>
    </row>
    <row r="282" spans="1:18" s="1" customFormat="1" ht="13.5" customHeight="1" x14ac:dyDescent="0.25">
      <c r="A282" s="2" t="s">
        <v>625</v>
      </c>
      <c r="B282" s="3" t="s">
        <v>626</v>
      </c>
      <c r="C282" s="24">
        <v>0.01</v>
      </c>
      <c r="D282" s="4" t="s">
        <v>5</v>
      </c>
      <c r="E282" s="5" t="s">
        <v>181</v>
      </c>
      <c r="F282" s="43">
        <f>VLOOKUP($D282,PORTE!$A$3:$Z$45,2,0)*$C282+VLOOKUP($E$2,PORTE!$A$3:$Z$45,2,0)*$E282</f>
        <v>13.534999999999998</v>
      </c>
      <c r="G282" s="43">
        <f>VLOOKUP($D282,PORTE!$A$3:$Z$45,3,0)*$C282+VLOOKUP($E$2,PORTE!$A$3:$Z$45,3,0)*$E282</f>
        <v>14.145</v>
      </c>
      <c r="H282" s="43">
        <f>VLOOKUP($D282,PORTE!$A$3:$Z$45,4,0)*$C282+VLOOKUP($E$2,PORTE!$A$3:$Z$45,4,0)*$E282</f>
        <v>14.933899999999998</v>
      </c>
      <c r="I282" s="43">
        <f>VLOOKUP($D282,PORTE!$A$3:$Z$45,5,0)*$C282+VLOOKUP($E$2,PORTE!$A$3:$Z$45,5,0)*$E282</f>
        <v>15.9947</v>
      </c>
      <c r="J282" s="43">
        <f>VLOOKUP($D282,PORTE!$A$3:$Z$45,6,0)*$C282+VLOOKUP($E$2,PORTE!$A$3:$Z$45,6,0)*$E282</f>
        <v>16.894699999999997</v>
      </c>
      <c r="K282" s="43">
        <f>VLOOKUP($D282,PORTE!$A$3:$Z$45,7,0)*$C282+VLOOKUP($E$2,PORTE!$A$3:$Z$45,7,0)*$E282</f>
        <v>17.8614</v>
      </c>
      <c r="L282" s="43">
        <f>VLOOKUP($D282,PORTE!$A$3:$Z$45,8,0)*$C282+VLOOKUP($E$2,PORTE!$A$3:$Z$45,8,0)*$E282</f>
        <v>19.040399999999998</v>
      </c>
      <c r="M282" s="43">
        <f>VLOOKUP($D282,PORTE!$A$3:$Z$45,9,0)*$C282+VLOOKUP($E$2,PORTE!$A$3:$Z$45,9,0)*$E282</f>
        <v>20.914999999999996</v>
      </c>
      <c r="N282" s="43">
        <f>VLOOKUP($D282,PORTE!$A$3:$Z$45,10,0)*$C282+VLOOKUP($E$2,PORTE!$A$3:$Z$45,10,0)*$E282</f>
        <v>22.824999999999999</v>
      </c>
      <c r="O282" s="43">
        <f>VLOOKUP($D282,PORTE!$A$3:$Z$45,11,0)*$C282+VLOOKUP($E$2,PORTE!$A$3:$Z$45,11,0)*$E282</f>
        <v>23.213899999999999</v>
      </c>
      <c r="P282" s="43">
        <f>VLOOKUP($D282,PORTE!$A$3:$Z$45,12,0)*$C282+VLOOKUP($E$2,PORTE!$A$3:$Z$45,12,0)*$E282</f>
        <v>24.148299999999995</v>
      </c>
      <c r="Q282" s="43">
        <f>VLOOKUP($D282,PORTE!$A$3:$Z$45,13,0)*$C282+VLOOKUP($E$2,PORTE!$A$3:$Z$45,13,0)*$E282</f>
        <v>24.886499999999998</v>
      </c>
      <c r="R282" s="43">
        <f>VLOOKUP($D282,PORTE!$A$3:$Z$45,14,0)*$C282+VLOOKUP($E$2,PORTE!$A$3:$Z$45,14,0)*$E282</f>
        <v>25.855</v>
      </c>
    </row>
    <row r="283" spans="1:18" s="1" customFormat="1" ht="13.5" customHeight="1" x14ac:dyDescent="0.25">
      <c r="A283" s="2" t="s">
        <v>627</v>
      </c>
      <c r="B283" s="3" t="s">
        <v>628</v>
      </c>
      <c r="C283" s="24">
        <v>0.04</v>
      </c>
      <c r="D283" s="4" t="s">
        <v>5</v>
      </c>
      <c r="E283" s="5" t="s">
        <v>149</v>
      </c>
      <c r="F283" s="43">
        <f>VLOOKUP($D283,PORTE!$A$3:$Z$45,2,0)*$C283+VLOOKUP($E$2,PORTE!$A$3:$Z$45,2,0)*$E283</f>
        <v>21.02</v>
      </c>
      <c r="G283" s="43">
        <f>VLOOKUP($D283,PORTE!$A$3:$Z$45,3,0)*$C283+VLOOKUP($E$2,PORTE!$A$3:$Z$45,3,0)*$E283</f>
        <v>22.020000000000003</v>
      </c>
      <c r="H283" s="43">
        <f>VLOOKUP($D283,PORTE!$A$3:$Z$45,4,0)*$C283+VLOOKUP($E$2,PORTE!$A$3:$Z$45,4,0)*$E283</f>
        <v>23.246000000000002</v>
      </c>
      <c r="I283" s="43">
        <f>VLOOKUP($D283,PORTE!$A$3:$Z$45,5,0)*$C283+VLOOKUP($E$2,PORTE!$A$3:$Z$45,5,0)*$E283</f>
        <v>24.897200000000002</v>
      </c>
      <c r="J283" s="43">
        <f>VLOOKUP($D283,PORTE!$A$3:$Z$45,6,0)*$C283+VLOOKUP($E$2,PORTE!$A$3:$Z$45,6,0)*$E283</f>
        <v>26.308399999999999</v>
      </c>
      <c r="K283" s="43">
        <f>VLOOKUP($D283,PORTE!$A$3:$Z$45,7,0)*$C283+VLOOKUP($E$2,PORTE!$A$3:$Z$45,7,0)*$E283</f>
        <v>27.813600000000001</v>
      </c>
      <c r="L283" s="43">
        <f>VLOOKUP($D283,PORTE!$A$3:$Z$45,8,0)*$C283+VLOOKUP($E$2,PORTE!$A$3:$Z$45,8,0)*$E283</f>
        <v>29.649599999999996</v>
      </c>
      <c r="M283" s="43">
        <f>VLOOKUP($D283,PORTE!$A$3:$Z$45,9,0)*$C283+VLOOKUP($E$2,PORTE!$A$3:$Z$45,9,0)*$E283</f>
        <v>32.568799999999996</v>
      </c>
      <c r="N283" s="43">
        <f>VLOOKUP($D283,PORTE!$A$3:$Z$45,10,0)*$C283+VLOOKUP($E$2,PORTE!$A$3:$Z$45,10,0)*$E283</f>
        <v>35.543199999999999</v>
      </c>
      <c r="O283" s="43">
        <f>VLOOKUP($D283,PORTE!$A$3:$Z$45,11,0)*$C283+VLOOKUP($E$2,PORTE!$A$3:$Z$45,11,0)*$E283</f>
        <v>36.148400000000002</v>
      </c>
      <c r="P283" s="43">
        <f>VLOOKUP($D283,PORTE!$A$3:$Z$45,12,0)*$C283+VLOOKUP($E$2,PORTE!$A$3:$Z$45,12,0)*$E283</f>
        <v>37.639599999999994</v>
      </c>
      <c r="Q283" s="43">
        <f>VLOOKUP($D283,PORTE!$A$3:$Z$45,13,0)*$C283+VLOOKUP($E$2,PORTE!$A$3:$Z$45,13,0)*$E283</f>
        <v>38.864400000000003</v>
      </c>
      <c r="R283" s="43">
        <f>VLOOKUP($D283,PORTE!$A$3:$Z$45,14,0)*$C283+VLOOKUP($E$2,PORTE!$A$3:$Z$45,14,0)*$E283</f>
        <v>40.376800000000003</v>
      </c>
    </row>
    <row r="284" spans="1:18" s="1" customFormat="1" ht="13.5" customHeight="1" x14ac:dyDescent="0.25">
      <c r="A284" s="2" t="s">
        <v>629</v>
      </c>
      <c r="B284" s="3" t="s">
        <v>630</v>
      </c>
      <c r="C284" s="24">
        <v>0.04</v>
      </c>
      <c r="D284" s="4" t="s">
        <v>5</v>
      </c>
      <c r="E284" s="5" t="s">
        <v>314</v>
      </c>
      <c r="F284" s="43">
        <f>VLOOKUP($D284,PORTE!$A$3:$Z$45,2,0)*$C284+VLOOKUP($E$2,PORTE!$A$3:$Z$45,2,0)*$E284</f>
        <v>25.470499999999998</v>
      </c>
      <c r="G284" s="43">
        <f>VLOOKUP($D284,PORTE!$A$3:$Z$45,3,0)*$C284+VLOOKUP($E$2,PORTE!$A$3:$Z$45,3,0)*$E284</f>
        <v>26.664000000000001</v>
      </c>
      <c r="H284" s="43">
        <f>VLOOKUP($D284,PORTE!$A$3:$Z$45,4,0)*$C284+VLOOKUP($E$2,PORTE!$A$3:$Z$45,4,0)*$E284</f>
        <v>28.149290000000001</v>
      </c>
      <c r="I284" s="43">
        <f>VLOOKUP($D284,PORTE!$A$3:$Z$45,5,0)*$C284+VLOOKUP($E$2,PORTE!$A$3:$Z$45,5,0)*$E284</f>
        <v>30.148789999999998</v>
      </c>
      <c r="J284" s="43">
        <f>VLOOKUP($D284,PORTE!$A$3:$Z$45,6,0)*$C284+VLOOKUP($E$2,PORTE!$A$3:$Z$45,6,0)*$E284</f>
        <v>31.854109999999995</v>
      </c>
      <c r="K284" s="43">
        <f>VLOOKUP($D284,PORTE!$A$3:$Z$45,7,0)*$C284+VLOOKUP($E$2,PORTE!$A$3:$Z$45,7,0)*$E284</f>
        <v>33.676649999999995</v>
      </c>
      <c r="L284" s="43">
        <f>VLOOKUP($D284,PORTE!$A$3:$Z$45,8,0)*$C284+VLOOKUP($E$2,PORTE!$A$3:$Z$45,8,0)*$E284</f>
        <v>35.899649999999994</v>
      </c>
      <c r="M284" s="43">
        <f>VLOOKUP($D284,PORTE!$A$3:$Z$45,9,0)*$C284+VLOOKUP($E$2,PORTE!$A$3:$Z$45,9,0)*$E284</f>
        <v>39.434179999999998</v>
      </c>
      <c r="N284" s="43">
        <f>VLOOKUP($D284,PORTE!$A$3:$Z$45,10,0)*$C284+VLOOKUP($E$2,PORTE!$A$3:$Z$45,10,0)*$E284</f>
        <v>43.035519999999998</v>
      </c>
      <c r="O284" s="43">
        <f>VLOOKUP($D284,PORTE!$A$3:$Z$45,11,0)*$C284+VLOOKUP($E$2,PORTE!$A$3:$Z$45,11,0)*$E284</f>
        <v>43.768430000000002</v>
      </c>
      <c r="P284" s="43">
        <f>VLOOKUP($D284,PORTE!$A$3:$Z$45,12,0)*$C284+VLOOKUP($E$2,PORTE!$A$3:$Z$45,12,0)*$E284</f>
        <v>45.561489999999992</v>
      </c>
      <c r="Q284" s="43">
        <f>VLOOKUP($D284,PORTE!$A$3:$Z$45,13,0)*$C284+VLOOKUP($E$2,PORTE!$A$3:$Z$45,13,0)*$E284</f>
        <v>47.01849</v>
      </c>
      <c r="R284" s="43">
        <f>VLOOKUP($D284,PORTE!$A$3:$Z$45,14,0)*$C284+VLOOKUP($E$2,PORTE!$A$3:$Z$45,14,0)*$E284</f>
        <v>48.848230000000001</v>
      </c>
    </row>
    <row r="285" spans="1:18" s="1" customFormat="1" ht="13.5" customHeight="1" x14ac:dyDescent="0.25">
      <c r="A285" s="2">
        <v>40324176</v>
      </c>
      <c r="B285" s="9" t="s">
        <v>631</v>
      </c>
      <c r="C285" s="27">
        <v>0.1</v>
      </c>
      <c r="D285" s="2" t="s">
        <v>5</v>
      </c>
      <c r="E285" s="5">
        <v>19.859000000000002</v>
      </c>
      <c r="F285" s="43">
        <f>VLOOKUP($D285,PORTE!$A$3:$Z$45,2,0)*$C285+VLOOKUP($E$2,PORTE!$A$3:$Z$45,2,0)*$E285</f>
        <v>229.17850000000004</v>
      </c>
      <c r="G285" s="43">
        <f>VLOOKUP($D285,PORTE!$A$3:$Z$45,3,0)*$C285+VLOOKUP($E$2,PORTE!$A$3:$Z$45,3,0)*$E285</f>
        <v>239.35800000000003</v>
      </c>
      <c r="H285" s="43">
        <f>VLOOKUP($D285,PORTE!$A$3:$Z$45,4,0)*$C285+VLOOKUP($E$2,PORTE!$A$3:$Z$45,4,0)*$E285</f>
        <v>252.71353000000002</v>
      </c>
      <c r="I285" s="43">
        <f>VLOOKUP($D285,PORTE!$A$3:$Z$45,5,0)*$C285+VLOOKUP($E$2,PORTE!$A$3:$Z$45,5,0)*$E285</f>
        <v>270.66463000000005</v>
      </c>
      <c r="J285" s="43">
        <f>VLOOKUP($D285,PORTE!$A$3:$Z$45,6,0)*$C285+VLOOKUP($E$2,PORTE!$A$3:$Z$45,6,0)*$E285</f>
        <v>285.86547000000002</v>
      </c>
      <c r="K285" s="43">
        <f>VLOOKUP($D285,PORTE!$A$3:$Z$45,7,0)*$C285+VLOOKUP($E$2,PORTE!$A$3:$Z$45,7,0)*$E285</f>
        <v>302.22284999999999</v>
      </c>
      <c r="L285" s="43">
        <f>VLOOKUP($D285,PORTE!$A$3:$Z$45,8,0)*$C285+VLOOKUP($E$2,PORTE!$A$3:$Z$45,8,0)*$E285</f>
        <v>322.17185000000001</v>
      </c>
      <c r="M285" s="43">
        <f>VLOOKUP($D285,PORTE!$A$3:$Z$45,9,0)*$C285+VLOOKUP($E$2,PORTE!$A$3:$Z$45,9,0)*$E285</f>
        <v>353.89065999999997</v>
      </c>
      <c r="N285" s="43">
        <f>VLOOKUP($D285,PORTE!$A$3:$Z$45,10,0)*$C285+VLOOKUP($E$2,PORTE!$A$3:$Z$45,10,0)*$E285</f>
        <v>386.20824000000005</v>
      </c>
      <c r="O285" s="43">
        <f>VLOOKUP($D285,PORTE!$A$3:$Z$45,11,0)*$C285+VLOOKUP($E$2,PORTE!$A$3:$Z$45,11,0)*$E285</f>
        <v>392.78971000000007</v>
      </c>
      <c r="P285" s="43">
        <f>VLOOKUP($D285,PORTE!$A$3:$Z$45,12,0)*$C285+VLOOKUP($E$2,PORTE!$A$3:$Z$45,12,0)*$E285</f>
        <v>408.49772999999999</v>
      </c>
      <c r="Q285" s="43">
        <f>VLOOKUP($D285,PORTE!$A$3:$Z$45,13,0)*$C285+VLOOKUP($E$2,PORTE!$A$3:$Z$45,13,0)*$E285</f>
        <v>420.77513000000005</v>
      </c>
      <c r="R285" s="43">
        <f>VLOOKUP($D285,PORTE!$A$3:$Z$45,14,0)*$C285+VLOOKUP($E$2,PORTE!$A$3:$Z$45,14,0)*$E285</f>
        <v>437.15051000000005</v>
      </c>
    </row>
    <row r="286" spans="1:18" s="1" customFormat="1" ht="13.5" customHeight="1" x14ac:dyDescent="0.25">
      <c r="A286" s="2" t="s">
        <v>632</v>
      </c>
      <c r="B286" s="3" t="s">
        <v>633</v>
      </c>
      <c r="C286" s="24">
        <v>0.04</v>
      </c>
      <c r="D286" s="4" t="s">
        <v>5</v>
      </c>
      <c r="E286" s="5" t="s">
        <v>314</v>
      </c>
      <c r="F286" s="43">
        <f>VLOOKUP($D286,PORTE!$A$3:$Z$45,2,0)*$C286+VLOOKUP($E$2,PORTE!$A$3:$Z$45,2,0)*$E286</f>
        <v>25.470499999999998</v>
      </c>
      <c r="G286" s="43">
        <f>VLOOKUP($D286,PORTE!$A$3:$Z$45,3,0)*$C286+VLOOKUP($E$2,PORTE!$A$3:$Z$45,3,0)*$E286</f>
        <v>26.664000000000001</v>
      </c>
      <c r="H286" s="43">
        <f>VLOOKUP($D286,PORTE!$A$3:$Z$45,4,0)*$C286+VLOOKUP($E$2,PORTE!$A$3:$Z$45,4,0)*$E286</f>
        <v>28.149290000000001</v>
      </c>
      <c r="I286" s="43">
        <f>VLOOKUP($D286,PORTE!$A$3:$Z$45,5,0)*$C286+VLOOKUP($E$2,PORTE!$A$3:$Z$45,5,0)*$E286</f>
        <v>30.148789999999998</v>
      </c>
      <c r="J286" s="43">
        <f>VLOOKUP($D286,PORTE!$A$3:$Z$45,6,0)*$C286+VLOOKUP($E$2,PORTE!$A$3:$Z$45,6,0)*$E286</f>
        <v>31.854109999999995</v>
      </c>
      <c r="K286" s="43">
        <f>VLOOKUP($D286,PORTE!$A$3:$Z$45,7,0)*$C286+VLOOKUP($E$2,PORTE!$A$3:$Z$45,7,0)*$E286</f>
        <v>33.676649999999995</v>
      </c>
      <c r="L286" s="43">
        <f>VLOOKUP($D286,PORTE!$A$3:$Z$45,8,0)*$C286+VLOOKUP($E$2,PORTE!$A$3:$Z$45,8,0)*$E286</f>
        <v>35.899649999999994</v>
      </c>
      <c r="M286" s="43">
        <f>VLOOKUP($D286,PORTE!$A$3:$Z$45,9,0)*$C286+VLOOKUP($E$2,PORTE!$A$3:$Z$45,9,0)*$E286</f>
        <v>39.434179999999998</v>
      </c>
      <c r="N286" s="43">
        <f>VLOOKUP($D286,PORTE!$A$3:$Z$45,10,0)*$C286+VLOOKUP($E$2,PORTE!$A$3:$Z$45,10,0)*$E286</f>
        <v>43.035519999999998</v>
      </c>
      <c r="O286" s="43">
        <f>VLOOKUP($D286,PORTE!$A$3:$Z$45,11,0)*$C286+VLOOKUP($E$2,PORTE!$A$3:$Z$45,11,0)*$E286</f>
        <v>43.768430000000002</v>
      </c>
      <c r="P286" s="43">
        <f>VLOOKUP($D286,PORTE!$A$3:$Z$45,12,0)*$C286+VLOOKUP($E$2,PORTE!$A$3:$Z$45,12,0)*$E286</f>
        <v>45.561489999999992</v>
      </c>
      <c r="Q286" s="43">
        <f>VLOOKUP($D286,PORTE!$A$3:$Z$45,13,0)*$C286+VLOOKUP($E$2,PORTE!$A$3:$Z$45,13,0)*$E286</f>
        <v>47.01849</v>
      </c>
      <c r="R286" s="43">
        <f>VLOOKUP($D286,PORTE!$A$3:$Z$45,14,0)*$C286+VLOOKUP($E$2,PORTE!$A$3:$Z$45,14,0)*$E286</f>
        <v>48.848230000000001</v>
      </c>
    </row>
    <row r="287" spans="1:18" s="1" customFormat="1" ht="13.5" customHeight="1" x14ac:dyDescent="0.25">
      <c r="A287" s="2" t="s">
        <v>634</v>
      </c>
      <c r="B287" s="3" t="s">
        <v>635</v>
      </c>
      <c r="C287" s="24">
        <v>0.1</v>
      </c>
      <c r="D287" s="4" t="s">
        <v>5</v>
      </c>
      <c r="E287" s="5" t="s">
        <v>191</v>
      </c>
      <c r="F287" s="43">
        <f>VLOOKUP($D287,PORTE!$A$3:$Z$45,2,0)*$C287+VLOOKUP($E$2,PORTE!$A$3:$Z$45,2,0)*$E287</f>
        <v>33.505999999999993</v>
      </c>
      <c r="G287" s="43">
        <f>VLOOKUP($D287,PORTE!$A$3:$Z$45,3,0)*$C287+VLOOKUP($E$2,PORTE!$A$3:$Z$45,3,0)*$E287</f>
        <v>35.177999999999997</v>
      </c>
      <c r="H287" s="43">
        <f>VLOOKUP($D287,PORTE!$A$3:$Z$45,4,0)*$C287+VLOOKUP($E$2,PORTE!$A$3:$Z$45,4,0)*$E287</f>
        <v>37.133479999999999</v>
      </c>
      <c r="I287" s="43">
        <f>VLOOKUP($D287,PORTE!$A$3:$Z$45,5,0)*$C287+VLOOKUP($E$2,PORTE!$A$3:$Z$45,5,0)*$E287</f>
        <v>39.771079999999998</v>
      </c>
      <c r="J287" s="43">
        <f>VLOOKUP($D287,PORTE!$A$3:$Z$45,6,0)*$C287+VLOOKUP($E$2,PORTE!$A$3:$Z$45,6,0)*$E287</f>
        <v>42.040520000000001</v>
      </c>
      <c r="K287" s="43">
        <f>VLOOKUP($D287,PORTE!$A$3:$Z$45,7,0)*$C287+VLOOKUP($E$2,PORTE!$A$3:$Z$45,7,0)*$E287</f>
        <v>44.445599999999999</v>
      </c>
      <c r="L287" s="43">
        <f>VLOOKUP($D287,PORTE!$A$3:$Z$45,8,0)*$C287+VLOOKUP($E$2,PORTE!$A$3:$Z$45,8,0)*$E287</f>
        <v>47.379599999999989</v>
      </c>
      <c r="M287" s="43">
        <f>VLOOKUP($D287,PORTE!$A$3:$Z$45,9,0)*$C287+VLOOKUP($E$2,PORTE!$A$3:$Z$45,9,0)*$E287</f>
        <v>52.04455999999999</v>
      </c>
      <c r="N287" s="43">
        <f>VLOOKUP($D287,PORTE!$A$3:$Z$45,10,0)*$C287+VLOOKUP($E$2,PORTE!$A$3:$Z$45,10,0)*$E287</f>
        <v>56.797839999999994</v>
      </c>
      <c r="O287" s="43">
        <f>VLOOKUP($D287,PORTE!$A$3:$Z$45,11,0)*$C287+VLOOKUP($E$2,PORTE!$A$3:$Z$45,11,0)*$E287</f>
        <v>57.764359999999996</v>
      </c>
      <c r="P287" s="43">
        <f>VLOOKUP($D287,PORTE!$A$3:$Z$45,12,0)*$C287+VLOOKUP($E$2,PORTE!$A$3:$Z$45,12,0)*$E287</f>
        <v>60.200679999999998</v>
      </c>
      <c r="Q287" s="43">
        <f>VLOOKUP($D287,PORTE!$A$3:$Z$45,13,0)*$C287+VLOOKUP($E$2,PORTE!$A$3:$Z$45,13,0)*$E287</f>
        <v>62.269080000000002</v>
      </c>
      <c r="R287" s="43">
        <f>VLOOKUP($D287,PORTE!$A$3:$Z$45,14,0)*$C287+VLOOKUP($E$2,PORTE!$A$3:$Z$45,14,0)*$E287</f>
        <v>64.692160000000001</v>
      </c>
    </row>
    <row r="288" spans="1:18" s="1" customFormat="1" ht="13.5" customHeight="1" x14ac:dyDescent="0.25">
      <c r="A288" s="2" t="s">
        <v>636</v>
      </c>
      <c r="B288" s="3" t="s">
        <v>637</v>
      </c>
      <c r="C288" s="24">
        <v>0.25</v>
      </c>
      <c r="D288" s="4" t="s">
        <v>5</v>
      </c>
      <c r="E288" s="5" t="s">
        <v>473</v>
      </c>
      <c r="F288" s="43">
        <f>VLOOKUP($D288,PORTE!$A$3:$Z$45,2,0)*$C288+VLOOKUP($E$2,PORTE!$A$3:$Z$45,2,0)*$E288</f>
        <v>253.298</v>
      </c>
      <c r="G288" s="43">
        <f>VLOOKUP($D288,PORTE!$A$3:$Z$45,3,0)*$C288+VLOOKUP($E$2,PORTE!$A$3:$Z$45,3,0)*$E288</f>
        <v>264.84899999999999</v>
      </c>
      <c r="H288" s="43">
        <f>VLOOKUP($D288,PORTE!$A$3:$Z$45,4,0)*$C288+VLOOKUP($E$2,PORTE!$A$3:$Z$45,4,0)*$E288</f>
        <v>279.61484000000002</v>
      </c>
      <c r="I288" s="43">
        <f>VLOOKUP($D288,PORTE!$A$3:$Z$45,5,0)*$C288+VLOOKUP($E$2,PORTE!$A$3:$Z$45,5,0)*$E288</f>
        <v>299.47664000000003</v>
      </c>
      <c r="J288" s="43">
        <f>VLOOKUP($D288,PORTE!$A$3:$Z$45,6,0)*$C288+VLOOKUP($E$2,PORTE!$A$3:$Z$45,6,0)*$E288</f>
        <v>316.35415999999998</v>
      </c>
      <c r="K288" s="43">
        <f>VLOOKUP($D288,PORTE!$A$3:$Z$45,7,0)*$C288+VLOOKUP($E$2,PORTE!$A$3:$Z$45,7,0)*$E288</f>
        <v>334.45529999999997</v>
      </c>
      <c r="L288" s="43">
        <f>VLOOKUP($D288,PORTE!$A$3:$Z$45,8,0)*$C288+VLOOKUP($E$2,PORTE!$A$3:$Z$45,8,0)*$E288</f>
        <v>356.53229999999996</v>
      </c>
      <c r="M288" s="43">
        <f>VLOOKUP($D288,PORTE!$A$3:$Z$45,9,0)*$C288+VLOOKUP($E$2,PORTE!$A$3:$Z$45,9,0)*$E288</f>
        <v>391.63448</v>
      </c>
      <c r="N288" s="43">
        <f>VLOOKUP($D288,PORTE!$A$3:$Z$45,10,0)*$C288+VLOOKUP($E$2,PORTE!$A$3:$Z$45,10,0)*$E288</f>
        <v>427.39972</v>
      </c>
      <c r="O288" s="43">
        <f>VLOOKUP($D288,PORTE!$A$3:$Z$45,11,0)*$C288+VLOOKUP($E$2,PORTE!$A$3:$Z$45,11,0)*$E288</f>
        <v>434.68088000000006</v>
      </c>
      <c r="P288" s="43">
        <f>VLOOKUP($D288,PORTE!$A$3:$Z$45,12,0)*$C288+VLOOKUP($E$2,PORTE!$A$3:$Z$45,12,0)*$E288</f>
        <v>452.27043999999995</v>
      </c>
      <c r="Q288" s="43">
        <f>VLOOKUP($D288,PORTE!$A$3:$Z$45,13,0)*$C288+VLOOKUP($E$2,PORTE!$A$3:$Z$45,13,0)*$E288</f>
        <v>466.28664000000003</v>
      </c>
      <c r="R288" s="43">
        <f>VLOOKUP($D288,PORTE!$A$3:$Z$45,14,0)*$C288+VLOOKUP($E$2,PORTE!$A$3:$Z$45,14,0)*$E288</f>
        <v>484.43277999999998</v>
      </c>
    </row>
    <row r="289" spans="1:18" s="1" customFormat="1" ht="13.5" customHeight="1" x14ac:dyDescent="0.25">
      <c r="A289" s="2">
        <v>40314537</v>
      </c>
      <c r="B289" s="3" t="s">
        <v>638</v>
      </c>
      <c r="C289" s="24">
        <v>0.5</v>
      </c>
      <c r="D289" s="4" t="s">
        <v>5</v>
      </c>
      <c r="E289" s="5">
        <v>35.951000000000001</v>
      </c>
      <c r="F289" s="43">
        <f>VLOOKUP($D289,PORTE!$A$3:$Z$45,2,0)*$C289+VLOOKUP($E$2,PORTE!$A$3:$Z$45,2,0)*$E289</f>
        <v>417.43650000000002</v>
      </c>
      <c r="G289" s="43">
        <f>VLOOKUP($D289,PORTE!$A$3:$Z$45,3,0)*$C289+VLOOKUP($E$2,PORTE!$A$3:$Z$45,3,0)*$E289</f>
        <v>436.66200000000003</v>
      </c>
      <c r="H289" s="43">
        <f>VLOOKUP($D289,PORTE!$A$3:$Z$45,4,0)*$C289+VLOOKUP($E$2,PORTE!$A$3:$Z$45,4,0)*$E289</f>
        <v>460.99916999999999</v>
      </c>
      <c r="I289" s="43">
        <f>VLOOKUP($D289,PORTE!$A$3:$Z$45,5,0)*$C289+VLOOKUP($E$2,PORTE!$A$3:$Z$45,5,0)*$E289</f>
        <v>493.74507</v>
      </c>
      <c r="J289" s="43">
        <f>VLOOKUP($D289,PORTE!$A$3:$Z$45,6,0)*$C289+VLOOKUP($E$2,PORTE!$A$3:$Z$45,6,0)*$E289</f>
        <v>521.60782999999992</v>
      </c>
      <c r="K289" s="43">
        <f>VLOOKUP($D289,PORTE!$A$3:$Z$45,7,0)*$C289+VLOOKUP($E$2,PORTE!$A$3:$Z$45,7,0)*$E289</f>
        <v>551.45264999999995</v>
      </c>
      <c r="L289" s="43">
        <f>VLOOKUP($D289,PORTE!$A$3:$Z$45,8,0)*$C289+VLOOKUP($E$2,PORTE!$A$3:$Z$45,8,0)*$E289</f>
        <v>587.85365000000002</v>
      </c>
      <c r="M289" s="43">
        <f>VLOOKUP($D289,PORTE!$A$3:$Z$45,9,0)*$C289+VLOOKUP($E$2,PORTE!$A$3:$Z$45,9,0)*$E289</f>
        <v>645.73073999999997</v>
      </c>
      <c r="N289" s="43">
        <f>VLOOKUP($D289,PORTE!$A$3:$Z$45,10,0)*$C289+VLOOKUP($E$2,PORTE!$A$3:$Z$45,10,0)*$E289</f>
        <v>704.70136000000002</v>
      </c>
      <c r="O289" s="43">
        <f>VLOOKUP($D289,PORTE!$A$3:$Z$45,11,0)*$C289+VLOOKUP($E$2,PORTE!$A$3:$Z$45,11,0)*$E289</f>
        <v>716.70519000000013</v>
      </c>
      <c r="P289" s="43">
        <f>VLOOKUP($D289,PORTE!$A$3:$Z$45,12,0)*$C289+VLOOKUP($E$2,PORTE!$A$3:$Z$45,12,0)*$E289</f>
        <v>745.83696999999995</v>
      </c>
      <c r="Q289" s="43">
        <f>VLOOKUP($D289,PORTE!$A$3:$Z$45,13,0)*$C289+VLOOKUP($E$2,PORTE!$A$3:$Z$45,13,0)*$E289</f>
        <v>769.21757000000002</v>
      </c>
      <c r="R289" s="43">
        <f>VLOOKUP($D289,PORTE!$A$3:$Z$45,14,0)*$C289+VLOOKUP($E$2,PORTE!$A$3:$Z$45,14,0)*$E289</f>
        <v>799.15238999999997</v>
      </c>
    </row>
    <row r="290" spans="1:18" s="1" customFormat="1" ht="13.5" customHeight="1" x14ac:dyDescent="0.25">
      <c r="A290" s="2" t="s">
        <v>639</v>
      </c>
      <c r="B290" s="3" t="s">
        <v>640</v>
      </c>
      <c r="C290" s="24">
        <v>0.1</v>
      </c>
      <c r="D290" s="4" t="s">
        <v>5</v>
      </c>
      <c r="E290" s="5" t="s">
        <v>286</v>
      </c>
      <c r="F290" s="43">
        <f>VLOOKUP($D290,PORTE!$A$3:$Z$45,2,0)*$C290+VLOOKUP($E$2,PORTE!$A$3:$Z$45,2,0)*$E290</f>
        <v>37.335499999999996</v>
      </c>
      <c r="G290" s="43">
        <f>VLOOKUP($D290,PORTE!$A$3:$Z$45,3,0)*$C290+VLOOKUP($E$2,PORTE!$A$3:$Z$45,3,0)*$E290</f>
        <v>39.173999999999999</v>
      </c>
      <c r="H290" s="43">
        <f>VLOOKUP($D290,PORTE!$A$3:$Z$45,4,0)*$C290+VLOOKUP($E$2,PORTE!$A$3:$Z$45,4,0)*$E290</f>
        <v>41.352589999999999</v>
      </c>
      <c r="I290" s="43">
        <f>VLOOKUP($D290,PORTE!$A$3:$Z$45,5,0)*$C290+VLOOKUP($E$2,PORTE!$A$3:$Z$45,5,0)*$E290</f>
        <v>44.28989</v>
      </c>
      <c r="J290" s="43">
        <f>VLOOKUP($D290,PORTE!$A$3:$Z$45,6,0)*$C290+VLOOKUP($E$2,PORTE!$A$3:$Z$45,6,0)*$E290</f>
        <v>46.81241</v>
      </c>
      <c r="K290" s="43">
        <f>VLOOKUP($D290,PORTE!$A$3:$Z$45,7,0)*$C290+VLOOKUP($E$2,PORTE!$A$3:$Z$45,7,0)*$E290</f>
        <v>49.490550000000006</v>
      </c>
      <c r="L290" s="43">
        <f>VLOOKUP($D290,PORTE!$A$3:$Z$45,8,0)*$C290+VLOOKUP($E$2,PORTE!$A$3:$Z$45,8,0)*$E290</f>
        <v>52.757549999999995</v>
      </c>
      <c r="M290" s="43">
        <f>VLOOKUP($D290,PORTE!$A$3:$Z$45,9,0)*$C290+VLOOKUP($E$2,PORTE!$A$3:$Z$45,9,0)*$E290</f>
        <v>57.951979999999992</v>
      </c>
      <c r="N290" s="43">
        <f>VLOOKUP($D290,PORTE!$A$3:$Z$45,10,0)*$C290+VLOOKUP($E$2,PORTE!$A$3:$Z$45,10,0)*$E290</f>
        <v>63.244720000000001</v>
      </c>
      <c r="O290" s="43">
        <f>VLOOKUP($D290,PORTE!$A$3:$Z$45,11,0)*$C290+VLOOKUP($E$2,PORTE!$A$3:$Z$45,11,0)*$E290</f>
        <v>64.321130000000011</v>
      </c>
      <c r="P290" s="43">
        <f>VLOOKUP($D290,PORTE!$A$3:$Z$45,12,0)*$C290+VLOOKUP($E$2,PORTE!$A$3:$Z$45,12,0)*$E290</f>
        <v>67.017189999999985</v>
      </c>
      <c r="Q290" s="43">
        <f>VLOOKUP($D290,PORTE!$A$3:$Z$45,13,0)*$C290+VLOOKUP($E$2,PORTE!$A$3:$Z$45,13,0)*$E290</f>
        <v>69.285390000000007</v>
      </c>
      <c r="R290" s="43">
        <f>VLOOKUP($D290,PORTE!$A$3:$Z$45,14,0)*$C290+VLOOKUP($E$2,PORTE!$A$3:$Z$45,14,0)*$E290</f>
        <v>71.981530000000006</v>
      </c>
    </row>
    <row r="291" spans="1:18" s="1" customFormat="1" ht="13.5" customHeight="1" x14ac:dyDescent="0.25">
      <c r="A291" s="2" t="s">
        <v>641</v>
      </c>
      <c r="B291" s="3" t="s">
        <v>642</v>
      </c>
      <c r="C291" s="24">
        <v>0.1</v>
      </c>
      <c r="D291" s="4" t="s">
        <v>5</v>
      </c>
      <c r="E291" s="5" t="s">
        <v>643</v>
      </c>
      <c r="F291" s="43">
        <f>VLOOKUP($D291,PORTE!$A$3:$Z$45,2,0)*$C291+VLOOKUP($E$2,PORTE!$A$3:$Z$45,2,0)*$E291</f>
        <v>32.160499999999999</v>
      </c>
      <c r="G291" s="43">
        <f>VLOOKUP($D291,PORTE!$A$3:$Z$45,3,0)*$C291+VLOOKUP($E$2,PORTE!$A$3:$Z$45,3,0)*$E291</f>
        <v>33.773999999999994</v>
      </c>
      <c r="H291" s="43">
        <f>VLOOKUP($D291,PORTE!$A$3:$Z$45,4,0)*$C291+VLOOKUP($E$2,PORTE!$A$3:$Z$45,4,0)*$E291</f>
        <v>35.651089999999996</v>
      </c>
      <c r="I291" s="43">
        <f>VLOOKUP($D291,PORTE!$A$3:$Z$45,5,0)*$C291+VLOOKUP($E$2,PORTE!$A$3:$Z$45,5,0)*$E291</f>
        <v>38.183389999999996</v>
      </c>
      <c r="J291" s="43">
        <f>VLOOKUP($D291,PORTE!$A$3:$Z$45,6,0)*$C291+VLOOKUP($E$2,PORTE!$A$3:$Z$45,6,0)*$E291</f>
        <v>40.363909999999997</v>
      </c>
      <c r="K291" s="43">
        <f>VLOOKUP($D291,PORTE!$A$3:$Z$45,7,0)*$C291+VLOOKUP($E$2,PORTE!$A$3:$Z$45,7,0)*$E291</f>
        <v>42.673050000000003</v>
      </c>
      <c r="L291" s="43">
        <f>VLOOKUP($D291,PORTE!$A$3:$Z$45,8,0)*$C291+VLOOKUP($E$2,PORTE!$A$3:$Z$45,8,0)*$E291</f>
        <v>45.490049999999989</v>
      </c>
      <c r="M291" s="43">
        <f>VLOOKUP($D291,PORTE!$A$3:$Z$45,9,0)*$C291+VLOOKUP($E$2,PORTE!$A$3:$Z$45,9,0)*$E291</f>
        <v>49.968979999999995</v>
      </c>
      <c r="N291" s="43">
        <f>VLOOKUP($D291,PORTE!$A$3:$Z$45,10,0)*$C291+VLOOKUP($E$2,PORTE!$A$3:$Z$45,10,0)*$E291</f>
        <v>54.532719999999998</v>
      </c>
      <c r="O291" s="43">
        <f>VLOOKUP($D291,PORTE!$A$3:$Z$45,11,0)*$C291+VLOOKUP($E$2,PORTE!$A$3:$Z$45,11,0)*$E291</f>
        <v>55.460630000000002</v>
      </c>
      <c r="P291" s="43">
        <f>VLOOKUP($D291,PORTE!$A$3:$Z$45,12,0)*$C291+VLOOKUP($E$2,PORTE!$A$3:$Z$45,12,0)*$E291</f>
        <v>57.805689999999998</v>
      </c>
      <c r="Q291" s="43">
        <f>VLOOKUP($D291,PORTE!$A$3:$Z$45,13,0)*$C291+VLOOKUP($E$2,PORTE!$A$3:$Z$45,13,0)*$E291</f>
        <v>59.803889999999996</v>
      </c>
      <c r="R291" s="43">
        <f>VLOOKUP($D291,PORTE!$A$3:$Z$45,14,0)*$C291+VLOOKUP($E$2,PORTE!$A$3:$Z$45,14,0)*$E291</f>
        <v>62.131029999999996</v>
      </c>
    </row>
    <row r="292" spans="1:18" s="1" customFormat="1" ht="13.5" customHeight="1" x14ac:dyDescent="0.25">
      <c r="A292" s="2">
        <v>40319385</v>
      </c>
      <c r="B292" s="9" t="s">
        <v>644</v>
      </c>
      <c r="C292" s="27">
        <v>0.5</v>
      </c>
      <c r="D292" s="2" t="s">
        <v>5</v>
      </c>
      <c r="E292" s="5">
        <v>69.683999999999997</v>
      </c>
      <c r="F292" s="43">
        <f>VLOOKUP($D292,PORTE!$A$3:$Z$45,2,0)*$C292+VLOOKUP($E$2,PORTE!$A$3:$Z$45,2,0)*$E292</f>
        <v>805.36599999999999</v>
      </c>
      <c r="G292" s="43">
        <f>VLOOKUP($D292,PORTE!$A$3:$Z$45,3,0)*$C292+VLOOKUP($E$2,PORTE!$A$3:$Z$45,3,0)*$E292</f>
        <v>841.45799999999997</v>
      </c>
      <c r="H292" s="43">
        <f>VLOOKUP($D292,PORTE!$A$3:$Z$45,4,0)*$C292+VLOOKUP($E$2,PORTE!$A$3:$Z$45,4,0)*$E292</f>
        <v>888.39627999999993</v>
      </c>
      <c r="I292" s="43">
        <f>VLOOKUP($D292,PORTE!$A$3:$Z$45,5,0)*$C292+VLOOKUP($E$2,PORTE!$A$3:$Z$45,5,0)*$E292</f>
        <v>951.50188000000003</v>
      </c>
      <c r="J292" s="43">
        <f>VLOOKUP($D292,PORTE!$A$3:$Z$45,6,0)*$C292+VLOOKUP($E$2,PORTE!$A$3:$Z$45,6,0)*$E292</f>
        <v>1005.0017199999999</v>
      </c>
      <c r="K292" s="43">
        <f>VLOOKUP($D292,PORTE!$A$3:$Z$45,7,0)*$C292+VLOOKUP($E$2,PORTE!$A$3:$Z$45,7,0)*$E292</f>
        <v>1062.5076000000001</v>
      </c>
      <c r="L292" s="43">
        <f>VLOOKUP($D292,PORTE!$A$3:$Z$45,8,0)*$C292+VLOOKUP($E$2,PORTE!$A$3:$Z$45,8,0)*$E292</f>
        <v>1132.6415999999997</v>
      </c>
      <c r="M292" s="43">
        <f>VLOOKUP($D292,PORTE!$A$3:$Z$45,9,0)*$C292+VLOOKUP($E$2,PORTE!$A$3:$Z$45,9,0)*$E292</f>
        <v>1244.1541599999998</v>
      </c>
      <c r="N292" s="43">
        <f>VLOOKUP($D292,PORTE!$A$3:$Z$45,10,0)*$C292+VLOOKUP($E$2,PORTE!$A$3:$Z$45,10,0)*$E292</f>
        <v>1357.77224</v>
      </c>
      <c r="O292" s="43">
        <f>VLOOKUP($D292,PORTE!$A$3:$Z$45,11,0)*$C292+VLOOKUP($E$2,PORTE!$A$3:$Z$45,11,0)*$E292</f>
        <v>1380.90796</v>
      </c>
      <c r="P292" s="43">
        <f>VLOOKUP($D292,PORTE!$A$3:$Z$45,12,0)*$C292+VLOOKUP($E$2,PORTE!$A$3:$Z$45,12,0)*$E292</f>
        <v>1436.35148</v>
      </c>
      <c r="Q292" s="43">
        <f>VLOOKUP($D292,PORTE!$A$3:$Z$45,13,0)*$C292+VLOOKUP($E$2,PORTE!$A$3:$Z$45,13,0)*$E292</f>
        <v>1479.9718800000001</v>
      </c>
      <c r="R292" s="43">
        <f>VLOOKUP($D292,PORTE!$A$3:$Z$45,14,0)*$C292+VLOOKUP($E$2,PORTE!$A$3:$Z$45,14,0)*$E292</f>
        <v>1537.5677599999999</v>
      </c>
    </row>
    <row r="293" spans="1:18" s="1" customFormat="1" ht="13.5" customHeight="1" x14ac:dyDescent="0.25">
      <c r="A293" s="2" t="s">
        <v>645</v>
      </c>
      <c r="B293" s="3" t="s">
        <v>646</v>
      </c>
      <c r="C293" s="24">
        <v>0.25</v>
      </c>
      <c r="D293" s="4" t="s">
        <v>5</v>
      </c>
      <c r="E293" s="5" t="s">
        <v>532</v>
      </c>
      <c r="F293" s="43">
        <f>VLOOKUP($D293,PORTE!$A$3:$Z$45,2,0)*$C293+VLOOKUP($E$2,PORTE!$A$3:$Z$45,2,0)*$E293</f>
        <v>57.165499999999994</v>
      </c>
      <c r="G293" s="43">
        <f>VLOOKUP($D293,PORTE!$A$3:$Z$45,3,0)*$C293+VLOOKUP($E$2,PORTE!$A$3:$Z$45,3,0)*$E293</f>
        <v>60.188999999999993</v>
      </c>
      <c r="H293" s="43">
        <f>VLOOKUP($D293,PORTE!$A$3:$Z$45,4,0)*$C293+VLOOKUP($E$2,PORTE!$A$3:$Z$45,4,0)*$E293</f>
        <v>63.527989999999996</v>
      </c>
      <c r="I293" s="43">
        <f>VLOOKUP($D293,PORTE!$A$3:$Z$45,5,0)*$C293+VLOOKUP($E$2,PORTE!$A$3:$Z$45,5,0)*$E293</f>
        <v>68.040289999999985</v>
      </c>
      <c r="J293" s="43">
        <f>VLOOKUP($D293,PORTE!$A$3:$Z$45,6,0)*$C293+VLOOKUP($E$2,PORTE!$A$3:$Z$45,6,0)*$E293</f>
        <v>71.956010000000006</v>
      </c>
      <c r="K293" s="43">
        <f>VLOOKUP($D293,PORTE!$A$3:$Z$45,7,0)*$C293+VLOOKUP($E$2,PORTE!$A$3:$Z$45,7,0)*$E293</f>
        <v>76.07204999999999</v>
      </c>
      <c r="L293" s="43">
        <f>VLOOKUP($D293,PORTE!$A$3:$Z$45,8,0)*$C293+VLOOKUP($E$2,PORTE!$A$3:$Z$45,8,0)*$E293</f>
        <v>81.094049999999996</v>
      </c>
      <c r="M293" s="43">
        <f>VLOOKUP($D293,PORTE!$A$3:$Z$45,9,0)*$C293+VLOOKUP($E$2,PORTE!$A$3:$Z$45,9,0)*$E293</f>
        <v>89.078779999999995</v>
      </c>
      <c r="N293" s="43">
        <f>VLOOKUP($D293,PORTE!$A$3:$Z$45,10,0)*$C293+VLOOKUP($E$2,PORTE!$A$3:$Z$45,10,0)*$E293</f>
        <v>97.214919999999992</v>
      </c>
      <c r="O293" s="43">
        <f>VLOOKUP($D293,PORTE!$A$3:$Z$45,11,0)*$C293+VLOOKUP($E$2,PORTE!$A$3:$Z$45,11,0)*$E293</f>
        <v>98.867930000000001</v>
      </c>
      <c r="P293" s="43">
        <f>VLOOKUP($D293,PORTE!$A$3:$Z$45,12,0)*$C293+VLOOKUP($E$2,PORTE!$A$3:$Z$45,12,0)*$E293</f>
        <v>103.15458999999998</v>
      </c>
      <c r="Q293" s="43">
        <f>VLOOKUP($D293,PORTE!$A$3:$Z$45,13,0)*$C293+VLOOKUP($E$2,PORTE!$A$3:$Z$45,13,0)*$E293</f>
        <v>106.93778999999999</v>
      </c>
      <c r="R293" s="43">
        <f>VLOOKUP($D293,PORTE!$A$3:$Z$45,14,0)*$C293+VLOOKUP($E$2,PORTE!$A$3:$Z$45,14,0)*$E293</f>
        <v>111.09882999999999</v>
      </c>
    </row>
    <row r="294" spans="1:18" s="1" customFormat="1" ht="13.5" customHeight="1" x14ac:dyDescent="0.25">
      <c r="A294" s="2" t="s">
        <v>647</v>
      </c>
      <c r="B294" s="3" t="s">
        <v>648</v>
      </c>
      <c r="C294" s="24">
        <v>0.04</v>
      </c>
      <c r="D294" s="4" t="s">
        <v>5</v>
      </c>
      <c r="E294" s="5" t="s">
        <v>314</v>
      </c>
      <c r="F294" s="43">
        <f>VLOOKUP($D294,PORTE!$A$3:$Z$45,2,0)*$C294+VLOOKUP($E$2,PORTE!$A$3:$Z$45,2,0)*$E294</f>
        <v>25.470499999999998</v>
      </c>
      <c r="G294" s="43">
        <f>VLOOKUP($D294,PORTE!$A$3:$Z$45,3,0)*$C294+VLOOKUP($E$2,PORTE!$A$3:$Z$45,3,0)*$E294</f>
        <v>26.664000000000001</v>
      </c>
      <c r="H294" s="43">
        <f>VLOOKUP($D294,PORTE!$A$3:$Z$45,4,0)*$C294+VLOOKUP($E$2,PORTE!$A$3:$Z$45,4,0)*$E294</f>
        <v>28.149290000000001</v>
      </c>
      <c r="I294" s="43">
        <f>VLOOKUP($D294,PORTE!$A$3:$Z$45,5,0)*$C294+VLOOKUP($E$2,PORTE!$A$3:$Z$45,5,0)*$E294</f>
        <v>30.148789999999998</v>
      </c>
      <c r="J294" s="43">
        <f>VLOOKUP($D294,PORTE!$A$3:$Z$45,6,0)*$C294+VLOOKUP($E$2,PORTE!$A$3:$Z$45,6,0)*$E294</f>
        <v>31.854109999999995</v>
      </c>
      <c r="K294" s="43">
        <f>VLOOKUP($D294,PORTE!$A$3:$Z$45,7,0)*$C294+VLOOKUP($E$2,PORTE!$A$3:$Z$45,7,0)*$E294</f>
        <v>33.676649999999995</v>
      </c>
      <c r="L294" s="43">
        <f>VLOOKUP($D294,PORTE!$A$3:$Z$45,8,0)*$C294+VLOOKUP($E$2,PORTE!$A$3:$Z$45,8,0)*$E294</f>
        <v>35.899649999999994</v>
      </c>
      <c r="M294" s="43">
        <f>VLOOKUP($D294,PORTE!$A$3:$Z$45,9,0)*$C294+VLOOKUP($E$2,PORTE!$A$3:$Z$45,9,0)*$E294</f>
        <v>39.434179999999998</v>
      </c>
      <c r="N294" s="43">
        <f>VLOOKUP($D294,PORTE!$A$3:$Z$45,10,0)*$C294+VLOOKUP($E$2,PORTE!$A$3:$Z$45,10,0)*$E294</f>
        <v>43.035519999999998</v>
      </c>
      <c r="O294" s="43">
        <f>VLOOKUP($D294,PORTE!$A$3:$Z$45,11,0)*$C294+VLOOKUP($E$2,PORTE!$A$3:$Z$45,11,0)*$E294</f>
        <v>43.768430000000002</v>
      </c>
      <c r="P294" s="43">
        <f>VLOOKUP($D294,PORTE!$A$3:$Z$45,12,0)*$C294+VLOOKUP($E$2,PORTE!$A$3:$Z$45,12,0)*$E294</f>
        <v>45.561489999999992</v>
      </c>
      <c r="Q294" s="43">
        <f>VLOOKUP($D294,PORTE!$A$3:$Z$45,13,0)*$C294+VLOOKUP($E$2,PORTE!$A$3:$Z$45,13,0)*$E294</f>
        <v>47.01849</v>
      </c>
      <c r="R294" s="43">
        <f>VLOOKUP($D294,PORTE!$A$3:$Z$45,14,0)*$C294+VLOOKUP($E$2,PORTE!$A$3:$Z$45,14,0)*$E294</f>
        <v>48.848230000000001</v>
      </c>
    </row>
    <row r="295" spans="1:18" s="1" customFormat="1" ht="13.5" customHeight="1" x14ac:dyDescent="0.25">
      <c r="A295" s="2" t="s">
        <v>649</v>
      </c>
      <c r="B295" s="3" t="s">
        <v>650</v>
      </c>
      <c r="C295" s="24">
        <v>0.1</v>
      </c>
      <c r="D295" s="4" t="s">
        <v>5</v>
      </c>
      <c r="E295" s="5" t="s">
        <v>39</v>
      </c>
      <c r="F295" s="43">
        <f>VLOOKUP($D295,PORTE!$A$3:$Z$45,2,0)*$C295+VLOOKUP($E$2,PORTE!$A$3:$Z$45,2,0)*$E295</f>
        <v>38.370499999999993</v>
      </c>
      <c r="G295" s="43">
        <f>VLOOKUP($D295,PORTE!$A$3:$Z$45,3,0)*$C295+VLOOKUP($E$2,PORTE!$A$3:$Z$45,3,0)*$E295</f>
        <v>40.253999999999998</v>
      </c>
      <c r="H295" s="43">
        <f>VLOOKUP($D295,PORTE!$A$3:$Z$45,4,0)*$C295+VLOOKUP($E$2,PORTE!$A$3:$Z$45,4,0)*$E295</f>
        <v>42.492890000000003</v>
      </c>
      <c r="I295" s="43">
        <f>VLOOKUP($D295,PORTE!$A$3:$Z$45,5,0)*$C295+VLOOKUP($E$2,PORTE!$A$3:$Z$45,5,0)*$E295</f>
        <v>45.511189999999999</v>
      </c>
      <c r="J295" s="43">
        <f>VLOOKUP($D295,PORTE!$A$3:$Z$45,6,0)*$C295+VLOOKUP($E$2,PORTE!$A$3:$Z$45,6,0)*$E295</f>
        <v>48.102110000000003</v>
      </c>
      <c r="K295" s="43">
        <f>VLOOKUP($D295,PORTE!$A$3:$Z$45,7,0)*$C295+VLOOKUP($E$2,PORTE!$A$3:$Z$45,7,0)*$E295</f>
        <v>50.854050000000001</v>
      </c>
      <c r="L295" s="43">
        <f>VLOOKUP($D295,PORTE!$A$3:$Z$45,8,0)*$C295+VLOOKUP($E$2,PORTE!$A$3:$Z$45,8,0)*$E295</f>
        <v>54.211049999999993</v>
      </c>
      <c r="M295" s="43">
        <f>VLOOKUP($D295,PORTE!$A$3:$Z$45,9,0)*$C295+VLOOKUP($E$2,PORTE!$A$3:$Z$45,9,0)*$E295</f>
        <v>59.548579999999994</v>
      </c>
      <c r="N295" s="43">
        <f>VLOOKUP($D295,PORTE!$A$3:$Z$45,10,0)*$C295+VLOOKUP($E$2,PORTE!$A$3:$Z$45,10,0)*$E295</f>
        <v>64.987120000000004</v>
      </c>
      <c r="O295" s="43">
        <f>VLOOKUP($D295,PORTE!$A$3:$Z$45,11,0)*$C295+VLOOKUP($E$2,PORTE!$A$3:$Z$45,11,0)*$E295</f>
        <v>66.093230000000005</v>
      </c>
      <c r="P295" s="43">
        <f>VLOOKUP($D295,PORTE!$A$3:$Z$45,12,0)*$C295+VLOOKUP($E$2,PORTE!$A$3:$Z$45,12,0)*$E295</f>
        <v>68.859489999999994</v>
      </c>
      <c r="Q295" s="43">
        <f>VLOOKUP($D295,PORTE!$A$3:$Z$45,13,0)*$C295+VLOOKUP($E$2,PORTE!$A$3:$Z$45,13,0)*$E295</f>
        <v>71.181690000000003</v>
      </c>
      <c r="R295" s="43">
        <f>VLOOKUP($D295,PORTE!$A$3:$Z$45,14,0)*$C295+VLOOKUP($E$2,PORTE!$A$3:$Z$45,14,0)*$E295</f>
        <v>73.951629999999994</v>
      </c>
    </row>
    <row r="296" spans="1:18" s="1" customFormat="1" ht="13.5" customHeight="1" x14ac:dyDescent="0.25">
      <c r="A296" s="2" t="s">
        <v>651</v>
      </c>
      <c r="B296" s="3" t="s">
        <v>652</v>
      </c>
      <c r="C296" s="24">
        <v>0.04</v>
      </c>
      <c r="D296" s="4" t="s">
        <v>5</v>
      </c>
      <c r="E296" s="5" t="s">
        <v>653</v>
      </c>
      <c r="F296" s="43">
        <f>VLOOKUP($D296,PORTE!$A$3:$Z$45,2,0)*$C296+VLOOKUP($E$2,PORTE!$A$3:$Z$45,2,0)*$E296</f>
        <v>9.6350000000000016</v>
      </c>
      <c r="G296" s="43">
        <f>VLOOKUP($D296,PORTE!$A$3:$Z$45,3,0)*$C296+VLOOKUP($E$2,PORTE!$A$3:$Z$45,3,0)*$E296</f>
        <v>10.14</v>
      </c>
      <c r="H296" s="43">
        <f>VLOOKUP($D296,PORTE!$A$3:$Z$45,4,0)*$C296+VLOOKUP($E$2,PORTE!$A$3:$Z$45,4,0)*$E296</f>
        <v>10.7027</v>
      </c>
      <c r="I296" s="43">
        <f>VLOOKUP($D296,PORTE!$A$3:$Z$45,5,0)*$C296+VLOOKUP($E$2,PORTE!$A$3:$Z$45,5,0)*$E296</f>
        <v>11.462900000000001</v>
      </c>
      <c r="J296" s="43">
        <f>VLOOKUP($D296,PORTE!$A$3:$Z$45,6,0)*$C296+VLOOKUP($E$2,PORTE!$A$3:$Z$45,6,0)*$E296</f>
        <v>12.121700000000001</v>
      </c>
      <c r="K296" s="43">
        <f>VLOOKUP($D296,PORTE!$A$3:$Z$45,7,0)*$C296+VLOOKUP($E$2,PORTE!$A$3:$Z$45,7,0)*$E296</f>
        <v>12.815100000000001</v>
      </c>
      <c r="L296" s="43">
        <f>VLOOKUP($D296,PORTE!$A$3:$Z$45,8,0)*$C296+VLOOKUP($E$2,PORTE!$A$3:$Z$45,8,0)*$E296</f>
        <v>13.661099999999999</v>
      </c>
      <c r="M296" s="43">
        <f>VLOOKUP($D296,PORTE!$A$3:$Z$45,9,0)*$C296+VLOOKUP($E$2,PORTE!$A$3:$Z$45,9,0)*$E296</f>
        <v>15.0062</v>
      </c>
      <c r="N296" s="43">
        <f>VLOOKUP($D296,PORTE!$A$3:$Z$45,10,0)*$C296+VLOOKUP($E$2,PORTE!$A$3:$Z$45,10,0)*$E296</f>
        <v>16.376800000000003</v>
      </c>
      <c r="O296" s="43">
        <f>VLOOKUP($D296,PORTE!$A$3:$Z$45,11,0)*$C296+VLOOKUP($E$2,PORTE!$A$3:$Z$45,11,0)*$E296</f>
        <v>16.6553</v>
      </c>
      <c r="P296" s="43">
        <f>VLOOKUP($D296,PORTE!$A$3:$Z$45,12,0)*$C296+VLOOKUP($E$2,PORTE!$A$3:$Z$45,12,0)*$E296</f>
        <v>17.374300000000002</v>
      </c>
      <c r="Q296" s="43">
        <f>VLOOKUP($D296,PORTE!$A$3:$Z$45,13,0)*$C296+VLOOKUP($E$2,PORTE!$A$3:$Z$45,13,0)*$E296</f>
        <v>18.005100000000002</v>
      </c>
      <c r="R296" s="43">
        <f>VLOOKUP($D296,PORTE!$A$3:$Z$45,14,0)*$C296+VLOOKUP($E$2,PORTE!$A$3:$Z$45,14,0)*$E296</f>
        <v>18.7057</v>
      </c>
    </row>
    <row r="297" spans="1:18" s="1" customFormat="1" ht="13.5" customHeight="1" x14ac:dyDescent="0.25">
      <c r="A297" s="2" t="s">
        <v>654</v>
      </c>
      <c r="B297" s="3" t="s">
        <v>655</v>
      </c>
      <c r="C297" s="24">
        <v>0.5</v>
      </c>
      <c r="D297" s="4" t="s">
        <v>5</v>
      </c>
      <c r="E297" s="5" t="s">
        <v>307</v>
      </c>
      <c r="F297" s="43">
        <f>VLOOKUP($D297,PORTE!$A$3:$Z$45,2,0)*$C297+VLOOKUP($E$2,PORTE!$A$3:$Z$45,2,0)*$E297</f>
        <v>363.14499999999998</v>
      </c>
      <c r="G297" s="43">
        <f>VLOOKUP($D297,PORTE!$A$3:$Z$45,3,0)*$C297+VLOOKUP($E$2,PORTE!$A$3:$Z$45,3,0)*$E297</f>
        <v>380.01</v>
      </c>
      <c r="H297" s="43">
        <f>VLOOKUP($D297,PORTE!$A$3:$Z$45,4,0)*$C297+VLOOKUP($E$2,PORTE!$A$3:$Z$45,4,0)*$E297</f>
        <v>401.1841</v>
      </c>
      <c r="I297" s="43">
        <f>VLOOKUP($D297,PORTE!$A$3:$Z$45,5,0)*$C297+VLOOKUP($E$2,PORTE!$A$3:$Z$45,5,0)*$E297</f>
        <v>429.68110000000001</v>
      </c>
      <c r="J297" s="43">
        <f>VLOOKUP($D297,PORTE!$A$3:$Z$45,6,0)*$C297+VLOOKUP($E$2,PORTE!$A$3:$Z$45,6,0)*$E297</f>
        <v>453.95590000000004</v>
      </c>
      <c r="K297" s="43">
        <f>VLOOKUP($D297,PORTE!$A$3:$Z$45,7,0)*$C297+VLOOKUP($E$2,PORTE!$A$3:$Z$45,7,0)*$E297</f>
        <v>479.92950000000002</v>
      </c>
      <c r="L297" s="43">
        <f>VLOOKUP($D297,PORTE!$A$3:$Z$45,8,0)*$C297+VLOOKUP($E$2,PORTE!$A$3:$Z$45,8,0)*$E297</f>
        <v>511.60949999999997</v>
      </c>
      <c r="M297" s="43">
        <f>VLOOKUP($D297,PORTE!$A$3:$Z$45,9,0)*$C297+VLOOKUP($E$2,PORTE!$A$3:$Z$45,9,0)*$E297</f>
        <v>561.98019999999997</v>
      </c>
      <c r="N297" s="43">
        <f>VLOOKUP($D297,PORTE!$A$3:$Z$45,10,0)*$C297+VLOOKUP($E$2,PORTE!$A$3:$Z$45,10,0)*$E297</f>
        <v>613.30280000000005</v>
      </c>
      <c r="O297" s="43">
        <f>VLOOKUP($D297,PORTE!$A$3:$Z$45,11,0)*$C297+VLOOKUP($E$2,PORTE!$A$3:$Z$45,11,0)*$E297</f>
        <v>623.7487000000001</v>
      </c>
      <c r="P297" s="43">
        <f>VLOOKUP($D297,PORTE!$A$3:$Z$45,12,0)*$C297+VLOOKUP($E$2,PORTE!$A$3:$Z$45,12,0)*$E297</f>
        <v>649.19809999999995</v>
      </c>
      <c r="Q297" s="43">
        <f>VLOOKUP($D297,PORTE!$A$3:$Z$45,13,0)*$C297+VLOOKUP($E$2,PORTE!$A$3:$Z$45,13,0)*$E297</f>
        <v>669.74610000000007</v>
      </c>
      <c r="R297" s="43">
        <f>VLOOKUP($D297,PORTE!$A$3:$Z$45,14,0)*$C297+VLOOKUP($E$2,PORTE!$A$3:$Z$45,14,0)*$E297</f>
        <v>695.80970000000002</v>
      </c>
    </row>
    <row r="298" spans="1:18" s="1" customFormat="1" ht="13.5" customHeight="1" x14ac:dyDescent="0.25">
      <c r="A298" s="2" t="s">
        <v>656</v>
      </c>
      <c r="B298" s="3" t="s">
        <v>657</v>
      </c>
      <c r="C298" s="24">
        <v>0.25</v>
      </c>
      <c r="D298" s="4" t="s">
        <v>5</v>
      </c>
      <c r="E298" s="5" t="s">
        <v>658</v>
      </c>
      <c r="F298" s="43">
        <f>VLOOKUP($D298,PORTE!$A$3:$Z$45,2,0)*$C298+VLOOKUP($E$2,PORTE!$A$3:$Z$45,2,0)*$E298</f>
        <v>208.79300000000001</v>
      </c>
      <c r="G298" s="43">
        <f>VLOOKUP($D298,PORTE!$A$3:$Z$45,3,0)*$C298+VLOOKUP($E$2,PORTE!$A$3:$Z$45,3,0)*$E298</f>
        <v>218.40899999999999</v>
      </c>
      <c r="H298" s="43">
        <f>VLOOKUP($D298,PORTE!$A$3:$Z$45,4,0)*$C298+VLOOKUP($E$2,PORTE!$A$3:$Z$45,4,0)*$E298</f>
        <v>230.58194</v>
      </c>
      <c r="I298" s="43">
        <f>VLOOKUP($D298,PORTE!$A$3:$Z$45,5,0)*$C298+VLOOKUP($E$2,PORTE!$A$3:$Z$45,5,0)*$E298</f>
        <v>246.96073999999999</v>
      </c>
      <c r="J298" s="43">
        <f>VLOOKUP($D298,PORTE!$A$3:$Z$45,6,0)*$C298+VLOOKUP($E$2,PORTE!$A$3:$Z$45,6,0)*$E298</f>
        <v>260.89705999999995</v>
      </c>
      <c r="K298" s="43">
        <f>VLOOKUP($D298,PORTE!$A$3:$Z$45,7,0)*$C298+VLOOKUP($E$2,PORTE!$A$3:$Z$45,7,0)*$E298</f>
        <v>275.82479999999998</v>
      </c>
      <c r="L298" s="43">
        <f>VLOOKUP($D298,PORTE!$A$3:$Z$45,8,0)*$C298+VLOOKUP($E$2,PORTE!$A$3:$Z$45,8,0)*$E298</f>
        <v>294.03179999999998</v>
      </c>
      <c r="M298" s="43">
        <f>VLOOKUP($D298,PORTE!$A$3:$Z$45,9,0)*$C298+VLOOKUP($E$2,PORTE!$A$3:$Z$45,9,0)*$E298</f>
        <v>322.98067999999995</v>
      </c>
      <c r="N298" s="43">
        <f>VLOOKUP($D298,PORTE!$A$3:$Z$45,10,0)*$C298+VLOOKUP($E$2,PORTE!$A$3:$Z$45,10,0)*$E298</f>
        <v>352.47651999999999</v>
      </c>
      <c r="O298" s="43">
        <f>VLOOKUP($D298,PORTE!$A$3:$Z$45,11,0)*$C298+VLOOKUP($E$2,PORTE!$A$3:$Z$45,11,0)*$E298</f>
        <v>358.48058000000003</v>
      </c>
      <c r="P298" s="43">
        <f>VLOOKUP($D298,PORTE!$A$3:$Z$45,12,0)*$C298+VLOOKUP($E$2,PORTE!$A$3:$Z$45,12,0)*$E298</f>
        <v>373.05153999999993</v>
      </c>
      <c r="Q298" s="43">
        <f>VLOOKUP($D298,PORTE!$A$3:$Z$45,13,0)*$C298+VLOOKUP($E$2,PORTE!$A$3:$Z$45,13,0)*$E298</f>
        <v>384.74574000000001</v>
      </c>
      <c r="R298" s="43">
        <f>VLOOKUP($D298,PORTE!$A$3:$Z$45,14,0)*$C298+VLOOKUP($E$2,PORTE!$A$3:$Z$45,14,0)*$E298</f>
        <v>399.71847999999994</v>
      </c>
    </row>
    <row r="299" spans="1:18" s="1" customFormat="1" ht="13.5" customHeight="1" x14ac:dyDescent="0.25">
      <c r="A299" s="2" t="s">
        <v>659</v>
      </c>
      <c r="B299" s="3" t="s">
        <v>660</v>
      </c>
      <c r="C299" s="24">
        <v>0.25</v>
      </c>
      <c r="D299" s="4" t="s">
        <v>5</v>
      </c>
      <c r="E299" s="5" t="s">
        <v>399</v>
      </c>
      <c r="F299" s="43">
        <f>VLOOKUP($D299,PORTE!$A$3:$Z$45,2,0)*$C299+VLOOKUP($E$2,PORTE!$A$3:$Z$45,2,0)*$E299</f>
        <v>292.3175</v>
      </c>
      <c r="G299" s="43">
        <f>VLOOKUP($D299,PORTE!$A$3:$Z$45,3,0)*$C299+VLOOKUP($E$2,PORTE!$A$3:$Z$45,3,0)*$E299</f>
        <v>305.565</v>
      </c>
      <c r="H299" s="43">
        <f>VLOOKUP($D299,PORTE!$A$3:$Z$45,4,0)*$C299+VLOOKUP($E$2,PORTE!$A$3:$Z$45,4,0)*$E299</f>
        <v>322.60415</v>
      </c>
      <c r="I299" s="43">
        <f>VLOOKUP($D299,PORTE!$A$3:$Z$45,5,0)*$C299+VLOOKUP($E$2,PORTE!$A$3:$Z$45,5,0)*$E299</f>
        <v>345.51965000000001</v>
      </c>
      <c r="J299" s="43">
        <f>VLOOKUP($D299,PORTE!$A$3:$Z$45,6,0)*$C299+VLOOKUP($E$2,PORTE!$A$3:$Z$45,6,0)*$E299</f>
        <v>364.97584999999998</v>
      </c>
      <c r="K299" s="43">
        <f>VLOOKUP($D299,PORTE!$A$3:$Z$45,7,0)*$C299+VLOOKUP($E$2,PORTE!$A$3:$Z$45,7,0)*$E299</f>
        <v>385.85925000000003</v>
      </c>
      <c r="L299" s="43">
        <f>VLOOKUP($D299,PORTE!$A$3:$Z$45,8,0)*$C299+VLOOKUP($E$2,PORTE!$A$3:$Z$45,8,0)*$E299</f>
        <v>411.32925</v>
      </c>
      <c r="M299" s="43">
        <f>VLOOKUP($D299,PORTE!$A$3:$Z$45,9,0)*$C299+VLOOKUP($E$2,PORTE!$A$3:$Z$45,9,0)*$E299</f>
        <v>451.8263</v>
      </c>
      <c r="N299" s="43">
        <f>VLOOKUP($D299,PORTE!$A$3:$Z$45,10,0)*$C299+VLOOKUP($E$2,PORTE!$A$3:$Z$45,10,0)*$E299</f>
        <v>493.08820000000003</v>
      </c>
      <c r="O299" s="43">
        <f>VLOOKUP($D299,PORTE!$A$3:$Z$45,11,0)*$C299+VLOOKUP($E$2,PORTE!$A$3:$Z$45,11,0)*$E299</f>
        <v>501.48905000000008</v>
      </c>
      <c r="P299" s="43">
        <f>VLOOKUP($D299,PORTE!$A$3:$Z$45,12,0)*$C299+VLOOKUP($E$2,PORTE!$A$3:$Z$45,12,0)*$E299</f>
        <v>521.72514999999999</v>
      </c>
      <c r="Q299" s="43">
        <f>VLOOKUP($D299,PORTE!$A$3:$Z$45,13,0)*$C299+VLOOKUP($E$2,PORTE!$A$3:$Z$45,13,0)*$E299</f>
        <v>537.77715000000001</v>
      </c>
      <c r="R299" s="43">
        <f>VLOOKUP($D299,PORTE!$A$3:$Z$45,14,0)*$C299+VLOOKUP($E$2,PORTE!$A$3:$Z$45,14,0)*$E299</f>
        <v>558.70555000000002</v>
      </c>
    </row>
    <row r="300" spans="1:18" s="1" customFormat="1" ht="13.5" customHeight="1" x14ac:dyDescent="0.25">
      <c r="A300" s="2" t="s">
        <v>661</v>
      </c>
      <c r="B300" s="3" t="s">
        <v>662</v>
      </c>
      <c r="C300" s="24">
        <v>0.5</v>
      </c>
      <c r="D300" s="4" t="s">
        <v>5</v>
      </c>
      <c r="E300" s="5" t="s">
        <v>663</v>
      </c>
      <c r="F300" s="43">
        <f>VLOOKUP($D300,PORTE!$A$3:$Z$45,2,0)*$C300+VLOOKUP($E$2,PORTE!$A$3:$Z$45,2,0)*$E300</f>
        <v>424.83100000000002</v>
      </c>
      <c r="G300" s="43">
        <f>VLOOKUP($D300,PORTE!$A$3:$Z$45,3,0)*$C300+VLOOKUP($E$2,PORTE!$A$3:$Z$45,3,0)*$E300</f>
        <v>444.37800000000004</v>
      </c>
      <c r="H300" s="43">
        <f>VLOOKUP($D300,PORTE!$A$3:$Z$45,4,0)*$C300+VLOOKUP($E$2,PORTE!$A$3:$Z$45,4,0)*$E300</f>
        <v>469.14598000000001</v>
      </c>
      <c r="I300" s="43">
        <f>VLOOKUP($D300,PORTE!$A$3:$Z$45,5,0)*$C300+VLOOKUP($E$2,PORTE!$A$3:$Z$45,5,0)*$E300</f>
        <v>502.47058000000004</v>
      </c>
      <c r="J300" s="43">
        <f>VLOOKUP($D300,PORTE!$A$3:$Z$45,6,0)*$C300+VLOOKUP($E$2,PORTE!$A$3:$Z$45,6,0)*$E300</f>
        <v>530.82201999999995</v>
      </c>
      <c r="K300" s="43">
        <f>VLOOKUP($D300,PORTE!$A$3:$Z$45,7,0)*$C300+VLOOKUP($E$2,PORTE!$A$3:$Z$45,7,0)*$E300</f>
        <v>561.19409999999993</v>
      </c>
      <c r="L300" s="43">
        <f>VLOOKUP($D300,PORTE!$A$3:$Z$45,8,0)*$C300+VLOOKUP($E$2,PORTE!$A$3:$Z$45,8,0)*$E300</f>
        <v>598.23809999999992</v>
      </c>
      <c r="M300" s="43">
        <f>VLOOKUP($D300,PORTE!$A$3:$Z$45,9,0)*$C300+VLOOKUP($E$2,PORTE!$A$3:$Z$45,9,0)*$E300</f>
        <v>657.13756000000001</v>
      </c>
      <c r="N300" s="43">
        <f>VLOOKUP($D300,PORTE!$A$3:$Z$45,10,0)*$C300+VLOOKUP($E$2,PORTE!$A$3:$Z$45,10,0)*$E300</f>
        <v>717.14984000000004</v>
      </c>
      <c r="O300" s="43">
        <f>VLOOKUP($D300,PORTE!$A$3:$Z$45,11,0)*$C300+VLOOKUP($E$2,PORTE!$A$3:$Z$45,11,0)*$E300</f>
        <v>729.36586000000011</v>
      </c>
      <c r="P300" s="43">
        <f>VLOOKUP($D300,PORTE!$A$3:$Z$45,12,0)*$C300+VLOOKUP($E$2,PORTE!$A$3:$Z$45,12,0)*$E300</f>
        <v>758.99917999999991</v>
      </c>
      <c r="Q300" s="43">
        <f>VLOOKUP($D300,PORTE!$A$3:$Z$45,13,0)*$C300+VLOOKUP($E$2,PORTE!$A$3:$Z$45,13,0)*$E300</f>
        <v>782.76558</v>
      </c>
      <c r="R300" s="43">
        <f>VLOOKUP($D300,PORTE!$A$3:$Z$45,14,0)*$C300+VLOOKUP($E$2,PORTE!$A$3:$Z$45,14,0)*$E300</f>
        <v>813.22766000000001</v>
      </c>
    </row>
    <row r="301" spans="1:18" s="1" customFormat="1" ht="13.5" customHeight="1" x14ac:dyDescent="0.25">
      <c r="A301" s="2" t="s">
        <v>664</v>
      </c>
      <c r="B301" s="3" t="s">
        <v>665</v>
      </c>
      <c r="C301" s="24">
        <v>0.01</v>
      </c>
      <c r="D301" s="4" t="s">
        <v>5</v>
      </c>
      <c r="E301" s="5" t="s">
        <v>149</v>
      </c>
      <c r="F301" s="43">
        <f>VLOOKUP($D301,PORTE!$A$3:$Z$45,2,0)*$C301+VLOOKUP($E$2,PORTE!$A$3:$Z$45,2,0)*$E301</f>
        <v>20.779999999999998</v>
      </c>
      <c r="G301" s="43">
        <f>VLOOKUP($D301,PORTE!$A$3:$Z$45,3,0)*$C301+VLOOKUP($E$2,PORTE!$A$3:$Z$45,3,0)*$E301</f>
        <v>21.705000000000002</v>
      </c>
      <c r="H301" s="43">
        <f>VLOOKUP($D301,PORTE!$A$3:$Z$45,4,0)*$C301+VLOOKUP($E$2,PORTE!$A$3:$Z$45,4,0)*$E301</f>
        <v>22.916</v>
      </c>
      <c r="I301" s="43">
        <f>VLOOKUP($D301,PORTE!$A$3:$Z$45,5,0)*$C301+VLOOKUP($E$2,PORTE!$A$3:$Z$45,5,0)*$E301</f>
        <v>24.543800000000001</v>
      </c>
      <c r="J301" s="43">
        <f>VLOOKUP($D301,PORTE!$A$3:$Z$45,6,0)*$C301+VLOOKUP($E$2,PORTE!$A$3:$Z$45,6,0)*$E301</f>
        <v>25.922599999999999</v>
      </c>
      <c r="K301" s="43">
        <f>VLOOKUP($D301,PORTE!$A$3:$Z$45,7,0)*$C301+VLOOKUP($E$2,PORTE!$A$3:$Z$45,7,0)*$E301</f>
        <v>27.405899999999999</v>
      </c>
      <c r="L301" s="43">
        <f>VLOOKUP($D301,PORTE!$A$3:$Z$45,8,0)*$C301+VLOOKUP($E$2,PORTE!$A$3:$Z$45,8,0)*$E301</f>
        <v>29.214899999999997</v>
      </c>
      <c r="M301" s="43">
        <f>VLOOKUP($D301,PORTE!$A$3:$Z$45,9,0)*$C301+VLOOKUP($E$2,PORTE!$A$3:$Z$45,9,0)*$E301</f>
        <v>32.091200000000001</v>
      </c>
      <c r="N301" s="43">
        <f>VLOOKUP($D301,PORTE!$A$3:$Z$45,10,0)*$C301+VLOOKUP($E$2,PORTE!$A$3:$Z$45,10,0)*$E301</f>
        <v>35.021799999999999</v>
      </c>
      <c r="O301" s="43">
        <f>VLOOKUP($D301,PORTE!$A$3:$Z$45,11,0)*$C301+VLOOKUP($E$2,PORTE!$A$3:$Z$45,11,0)*$E301</f>
        <v>35.618600000000001</v>
      </c>
      <c r="P301" s="43">
        <f>VLOOKUP($D301,PORTE!$A$3:$Z$45,12,0)*$C301+VLOOKUP($E$2,PORTE!$A$3:$Z$45,12,0)*$E301</f>
        <v>37.044399999999996</v>
      </c>
      <c r="Q301" s="43">
        <f>VLOOKUP($D301,PORTE!$A$3:$Z$45,13,0)*$C301+VLOOKUP($E$2,PORTE!$A$3:$Z$45,13,0)*$E301</f>
        <v>38.160600000000002</v>
      </c>
      <c r="R301" s="43">
        <f>VLOOKUP($D301,PORTE!$A$3:$Z$45,14,0)*$C301+VLOOKUP($E$2,PORTE!$A$3:$Z$45,14,0)*$E301</f>
        <v>39.645699999999998</v>
      </c>
    </row>
    <row r="302" spans="1:18" s="1" customFormat="1" ht="13.5" customHeight="1" x14ac:dyDescent="0.25">
      <c r="A302" s="2" t="s">
        <v>666</v>
      </c>
      <c r="B302" s="3" t="s">
        <v>667</v>
      </c>
      <c r="C302" s="24">
        <v>0.01</v>
      </c>
      <c r="D302" s="4" t="s">
        <v>5</v>
      </c>
      <c r="E302" s="5" t="s">
        <v>314</v>
      </c>
      <c r="F302" s="43">
        <f>VLOOKUP($D302,PORTE!$A$3:$Z$45,2,0)*$C302+VLOOKUP($E$2,PORTE!$A$3:$Z$45,2,0)*$E302</f>
        <v>25.230499999999996</v>
      </c>
      <c r="G302" s="43">
        <f>VLOOKUP($D302,PORTE!$A$3:$Z$45,3,0)*$C302+VLOOKUP($E$2,PORTE!$A$3:$Z$45,3,0)*$E302</f>
        <v>26.349</v>
      </c>
      <c r="H302" s="43">
        <f>VLOOKUP($D302,PORTE!$A$3:$Z$45,4,0)*$C302+VLOOKUP($E$2,PORTE!$A$3:$Z$45,4,0)*$E302</f>
        <v>27.819289999999999</v>
      </c>
      <c r="I302" s="43">
        <f>VLOOKUP($D302,PORTE!$A$3:$Z$45,5,0)*$C302+VLOOKUP($E$2,PORTE!$A$3:$Z$45,5,0)*$E302</f>
        <v>29.795389999999998</v>
      </c>
      <c r="J302" s="43">
        <f>VLOOKUP($D302,PORTE!$A$3:$Z$45,6,0)*$C302+VLOOKUP($E$2,PORTE!$A$3:$Z$45,6,0)*$E302</f>
        <v>31.468309999999995</v>
      </c>
      <c r="K302" s="43">
        <f>VLOOKUP($D302,PORTE!$A$3:$Z$45,7,0)*$C302+VLOOKUP($E$2,PORTE!$A$3:$Z$45,7,0)*$E302</f>
        <v>33.268949999999997</v>
      </c>
      <c r="L302" s="43">
        <f>VLOOKUP($D302,PORTE!$A$3:$Z$45,8,0)*$C302+VLOOKUP($E$2,PORTE!$A$3:$Z$45,8,0)*$E302</f>
        <v>35.464949999999995</v>
      </c>
      <c r="M302" s="43">
        <f>VLOOKUP($D302,PORTE!$A$3:$Z$45,9,0)*$C302+VLOOKUP($E$2,PORTE!$A$3:$Z$45,9,0)*$E302</f>
        <v>38.956579999999995</v>
      </c>
      <c r="N302" s="43">
        <f>VLOOKUP($D302,PORTE!$A$3:$Z$45,10,0)*$C302+VLOOKUP($E$2,PORTE!$A$3:$Z$45,10,0)*$E302</f>
        <v>42.514119999999998</v>
      </c>
      <c r="O302" s="43">
        <f>VLOOKUP($D302,PORTE!$A$3:$Z$45,11,0)*$C302+VLOOKUP($E$2,PORTE!$A$3:$Z$45,11,0)*$E302</f>
        <v>43.238630000000001</v>
      </c>
      <c r="P302" s="43">
        <f>VLOOKUP($D302,PORTE!$A$3:$Z$45,12,0)*$C302+VLOOKUP($E$2,PORTE!$A$3:$Z$45,12,0)*$E302</f>
        <v>44.966289999999994</v>
      </c>
      <c r="Q302" s="43">
        <f>VLOOKUP($D302,PORTE!$A$3:$Z$45,13,0)*$C302+VLOOKUP($E$2,PORTE!$A$3:$Z$45,13,0)*$E302</f>
        <v>46.314689999999999</v>
      </c>
      <c r="R302" s="43">
        <f>VLOOKUP($D302,PORTE!$A$3:$Z$45,14,0)*$C302+VLOOKUP($E$2,PORTE!$A$3:$Z$45,14,0)*$E302</f>
        <v>48.117129999999996</v>
      </c>
    </row>
    <row r="303" spans="1:18" s="1" customFormat="1" ht="13.5" customHeight="1" x14ac:dyDescent="0.25">
      <c r="A303" s="2" t="s">
        <v>668</v>
      </c>
      <c r="B303" s="3" t="s">
        <v>669</v>
      </c>
      <c r="C303" s="24">
        <v>0.1</v>
      </c>
      <c r="D303" s="4" t="s">
        <v>5</v>
      </c>
      <c r="E303" s="5" t="s">
        <v>304</v>
      </c>
      <c r="F303" s="43">
        <f>VLOOKUP($D303,PORTE!$A$3:$Z$45,2,0)*$C303+VLOOKUP($E$2,PORTE!$A$3:$Z$45,2,0)*$E303</f>
        <v>16.324999999999999</v>
      </c>
      <c r="G303" s="43">
        <f>VLOOKUP($D303,PORTE!$A$3:$Z$45,3,0)*$C303+VLOOKUP($E$2,PORTE!$A$3:$Z$45,3,0)*$E303</f>
        <v>17.250000000000004</v>
      </c>
      <c r="H303" s="43">
        <f>VLOOKUP($D303,PORTE!$A$3:$Z$45,4,0)*$C303+VLOOKUP($E$2,PORTE!$A$3:$Z$45,4,0)*$E303</f>
        <v>18.204500000000003</v>
      </c>
      <c r="I303" s="43">
        <f>VLOOKUP($D303,PORTE!$A$3:$Z$45,5,0)*$C303+VLOOKUP($E$2,PORTE!$A$3:$Z$45,5,0)*$E303</f>
        <v>19.497500000000002</v>
      </c>
      <c r="J303" s="43">
        <f>VLOOKUP($D303,PORTE!$A$3:$Z$45,6,0)*$C303+VLOOKUP($E$2,PORTE!$A$3:$Z$45,6,0)*$E303</f>
        <v>20.631500000000003</v>
      </c>
      <c r="K303" s="43">
        <f>VLOOKUP($D303,PORTE!$A$3:$Z$45,7,0)*$C303+VLOOKUP($E$2,PORTE!$A$3:$Z$45,7,0)*$E303</f>
        <v>21.811500000000002</v>
      </c>
      <c r="L303" s="43">
        <f>VLOOKUP($D303,PORTE!$A$3:$Z$45,8,0)*$C303+VLOOKUP($E$2,PORTE!$A$3:$Z$45,8,0)*$E303</f>
        <v>23.2515</v>
      </c>
      <c r="M303" s="43">
        <f>VLOOKUP($D303,PORTE!$A$3:$Z$45,9,0)*$C303+VLOOKUP($E$2,PORTE!$A$3:$Z$45,9,0)*$E303</f>
        <v>25.540999999999997</v>
      </c>
      <c r="N303" s="43">
        <f>VLOOKUP($D303,PORTE!$A$3:$Z$45,10,0)*$C303+VLOOKUP($E$2,PORTE!$A$3:$Z$45,10,0)*$E303</f>
        <v>27.873999999999999</v>
      </c>
      <c r="O303" s="43">
        <f>VLOOKUP($D303,PORTE!$A$3:$Z$45,11,0)*$C303+VLOOKUP($E$2,PORTE!$A$3:$Z$45,11,0)*$E303</f>
        <v>28.347500000000004</v>
      </c>
      <c r="P303" s="43">
        <f>VLOOKUP($D303,PORTE!$A$3:$Z$45,12,0)*$C303+VLOOKUP($E$2,PORTE!$A$3:$Z$45,12,0)*$E303</f>
        <v>29.618499999999997</v>
      </c>
      <c r="Q303" s="43">
        <f>VLOOKUP($D303,PORTE!$A$3:$Z$45,13,0)*$C303+VLOOKUP($E$2,PORTE!$A$3:$Z$45,13,0)*$E303</f>
        <v>30.790500000000002</v>
      </c>
      <c r="R303" s="43">
        <f>VLOOKUP($D303,PORTE!$A$3:$Z$45,14,0)*$C303+VLOOKUP($E$2,PORTE!$A$3:$Z$45,14,0)*$E303</f>
        <v>31.988500000000005</v>
      </c>
    </row>
    <row r="304" spans="1:18" s="1" customFormat="1" ht="13.5" customHeight="1" x14ac:dyDescent="0.25">
      <c r="A304" s="2" t="s">
        <v>670</v>
      </c>
      <c r="B304" s="3" t="s">
        <v>671</v>
      </c>
      <c r="C304" s="24">
        <v>0.04</v>
      </c>
      <c r="D304" s="4" t="s">
        <v>5</v>
      </c>
      <c r="E304" s="5" t="s">
        <v>77</v>
      </c>
      <c r="F304" s="43">
        <f>VLOOKUP($D304,PORTE!$A$3:$Z$45,2,0)*$C304+VLOOKUP($E$2,PORTE!$A$3:$Z$45,2,0)*$E304</f>
        <v>12.429499999999999</v>
      </c>
      <c r="G304" s="43">
        <f>VLOOKUP($D304,PORTE!$A$3:$Z$45,3,0)*$C304+VLOOKUP($E$2,PORTE!$A$3:$Z$45,3,0)*$E304</f>
        <v>13.055999999999999</v>
      </c>
      <c r="H304" s="43">
        <f>VLOOKUP($D304,PORTE!$A$3:$Z$45,4,0)*$C304+VLOOKUP($E$2,PORTE!$A$3:$Z$45,4,0)*$E304</f>
        <v>13.781509999999999</v>
      </c>
      <c r="I304" s="43">
        <f>VLOOKUP($D304,PORTE!$A$3:$Z$45,5,0)*$C304+VLOOKUP($E$2,PORTE!$A$3:$Z$45,5,0)*$E304</f>
        <v>14.760409999999998</v>
      </c>
      <c r="J304" s="43">
        <f>VLOOKUP($D304,PORTE!$A$3:$Z$45,6,0)*$C304+VLOOKUP($E$2,PORTE!$A$3:$Z$45,6,0)*$E304</f>
        <v>15.60389</v>
      </c>
      <c r="K304" s="43">
        <f>VLOOKUP($D304,PORTE!$A$3:$Z$45,7,0)*$C304+VLOOKUP($E$2,PORTE!$A$3:$Z$45,7,0)*$E304</f>
        <v>16.496549999999999</v>
      </c>
      <c r="L304" s="43">
        <f>VLOOKUP($D304,PORTE!$A$3:$Z$45,8,0)*$C304+VLOOKUP($E$2,PORTE!$A$3:$Z$45,8,0)*$E304</f>
        <v>17.585549999999998</v>
      </c>
      <c r="M304" s="43">
        <f>VLOOKUP($D304,PORTE!$A$3:$Z$45,9,0)*$C304+VLOOKUP($E$2,PORTE!$A$3:$Z$45,9,0)*$E304</f>
        <v>19.317019999999999</v>
      </c>
      <c r="N304" s="43">
        <f>VLOOKUP($D304,PORTE!$A$3:$Z$45,10,0)*$C304+VLOOKUP($E$2,PORTE!$A$3:$Z$45,10,0)*$E304</f>
        <v>21.08128</v>
      </c>
      <c r="O304" s="43">
        <f>VLOOKUP($D304,PORTE!$A$3:$Z$45,11,0)*$C304+VLOOKUP($E$2,PORTE!$A$3:$Z$45,11,0)*$E304</f>
        <v>21.439969999999999</v>
      </c>
      <c r="P304" s="43">
        <f>VLOOKUP($D304,PORTE!$A$3:$Z$45,12,0)*$C304+VLOOKUP($E$2,PORTE!$A$3:$Z$45,12,0)*$E304</f>
        <v>22.348509999999997</v>
      </c>
      <c r="Q304" s="43">
        <f>VLOOKUP($D304,PORTE!$A$3:$Z$45,13,0)*$C304+VLOOKUP($E$2,PORTE!$A$3:$Z$45,13,0)*$E304</f>
        <v>23.125109999999999</v>
      </c>
      <c r="R304" s="43">
        <f>VLOOKUP($D304,PORTE!$A$3:$Z$45,14,0)*$C304+VLOOKUP($E$2,PORTE!$A$3:$Z$45,14,0)*$E304</f>
        <v>24.024969999999996</v>
      </c>
    </row>
    <row r="305" spans="1:18" s="1" customFormat="1" ht="13.5" customHeight="1" x14ac:dyDescent="0.25">
      <c r="A305" s="2" t="s">
        <v>672</v>
      </c>
      <c r="B305" s="3" t="s">
        <v>673</v>
      </c>
      <c r="C305" s="24">
        <v>0.04</v>
      </c>
      <c r="D305" s="4" t="s">
        <v>5</v>
      </c>
      <c r="E305" s="5" t="s">
        <v>77</v>
      </c>
      <c r="F305" s="43">
        <f>VLOOKUP($D305,PORTE!$A$3:$Z$45,2,0)*$C305+VLOOKUP($E$2,PORTE!$A$3:$Z$45,2,0)*$E305</f>
        <v>12.429499999999999</v>
      </c>
      <c r="G305" s="43">
        <f>VLOOKUP($D305,PORTE!$A$3:$Z$45,3,0)*$C305+VLOOKUP($E$2,PORTE!$A$3:$Z$45,3,0)*$E305</f>
        <v>13.055999999999999</v>
      </c>
      <c r="H305" s="43">
        <f>VLOOKUP($D305,PORTE!$A$3:$Z$45,4,0)*$C305+VLOOKUP($E$2,PORTE!$A$3:$Z$45,4,0)*$E305</f>
        <v>13.781509999999999</v>
      </c>
      <c r="I305" s="43">
        <f>VLOOKUP($D305,PORTE!$A$3:$Z$45,5,0)*$C305+VLOOKUP($E$2,PORTE!$A$3:$Z$45,5,0)*$E305</f>
        <v>14.760409999999998</v>
      </c>
      <c r="J305" s="43">
        <f>VLOOKUP($D305,PORTE!$A$3:$Z$45,6,0)*$C305+VLOOKUP($E$2,PORTE!$A$3:$Z$45,6,0)*$E305</f>
        <v>15.60389</v>
      </c>
      <c r="K305" s="43">
        <f>VLOOKUP($D305,PORTE!$A$3:$Z$45,7,0)*$C305+VLOOKUP($E$2,PORTE!$A$3:$Z$45,7,0)*$E305</f>
        <v>16.496549999999999</v>
      </c>
      <c r="L305" s="43">
        <f>VLOOKUP($D305,PORTE!$A$3:$Z$45,8,0)*$C305+VLOOKUP($E$2,PORTE!$A$3:$Z$45,8,0)*$E305</f>
        <v>17.585549999999998</v>
      </c>
      <c r="M305" s="43">
        <f>VLOOKUP($D305,PORTE!$A$3:$Z$45,9,0)*$C305+VLOOKUP($E$2,PORTE!$A$3:$Z$45,9,0)*$E305</f>
        <v>19.317019999999999</v>
      </c>
      <c r="N305" s="43">
        <f>VLOOKUP($D305,PORTE!$A$3:$Z$45,10,0)*$C305+VLOOKUP($E$2,PORTE!$A$3:$Z$45,10,0)*$E305</f>
        <v>21.08128</v>
      </c>
      <c r="O305" s="43">
        <f>VLOOKUP($D305,PORTE!$A$3:$Z$45,11,0)*$C305+VLOOKUP($E$2,PORTE!$A$3:$Z$45,11,0)*$E305</f>
        <v>21.439969999999999</v>
      </c>
      <c r="P305" s="43">
        <f>VLOOKUP($D305,PORTE!$A$3:$Z$45,12,0)*$C305+VLOOKUP($E$2,PORTE!$A$3:$Z$45,12,0)*$E305</f>
        <v>22.348509999999997</v>
      </c>
      <c r="Q305" s="43">
        <f>VLOOKUP($D305,PORTE!$A$3:$Z$45,13,0)*$C305+VLOOKUP($E$2,PORTE!$A$3:$Z$45,13,0)*$E305</f>
        <v>23.125109999999999</v>
      </c>
      <c r="R305" s="43">
        <f>VLOOKUP($D305,PORTE!$A$3:$Z$45,14,0)*$C305+VLOOKUP($E$2,PORTE!$A$3:$Z$45,14,0)*$E305</f>
        <v>24.024969999999996</v>
      </c>
    </row>
    <row r="306" spans="1:18" s="1" customFormat="1" ht="13.5" customHeight="1" x14ac:dyDescent="0.25">
      <c r="A306" s="2" t="s">
        <v>674</v>
      </c>
      <c r="B306" s="3" t="s">
        <v>675</v>
      </c>
      <c r="C306" s="24">
        <v>0.04</v>
      </c>
      <c r="D306" s="4" t="s">
        <v>5</v>
      </c>
      <c r="E306" s="5" t="s">
        <v>77</v>
      </c>
      <c r="F306" s="43">
        <f>VLOOKUP($D306,PORTE!$A$3:$Z$45,2,0)*$C306+VLOOKUP($E$2,PORTE!$A$3:$Z$45,2,0)*$E306</f>
        <v>12.429499999999999</v>
      </c>
      <c r="G306" s="43">
        <f>VLOOKUP($D306,PORTE!$A$3:$Z$45,3,0)*$C306+VLOOKUP($E$2,PORTE!$A$3:$Z$45,3,0)*$E306</f>
        <v>13.055999999999999</v>
      </c>
      <c r="H306" s="43">
        <f>VLOOKUP($D306,PORTE!$A$3:$Z$45,4,0)*$C306+VLOOKUP($E$2,PORTE!$A$3:$Z$45,4,0)*$E306</f>
        <v>13.781509999999999</v>
      </c>
      <c r="I306" s="43">
        <f>VLOOKUP($D306,PORTE!$A$3:$Z$45,5,0)*$C306+VLOOKUP($E$2,PORTE!$A$3:$Z$45,5,0)*$E306</f>
        <v>14.760409999999998</v>
      </c>
      <c r="J306" s="43">
        <f>VLOOKUP($D306,PORTE!$A$3:$Z$45,6,0)*$C306+VLOOKUP($E$2,PORTE!$A$3:$Z$45,6,0)*$E306</f>
        <v>15.60389</v>
      </c>
      <c r="K306" s="43">
        <f>VLOOKUP($D306,PORTE!$A$3:$Z$45,7,0)*$C306+VLOOKUP($E$2,PORTE!$A$3:$Z$45,7,0)*$E306</f>
        <v>16.496549999999999</v>
      </c>
      <c r="L306" s="43">
        <f>VLOOKUP($D306,PORTE!$A$3:$Z$45,8,0)*$C306+VLOOKUP($E$2,PORTE!$A$3:$Z$45,8,0)*$E306</f>
        <v>17.585549999999998</v>
      </c>
      <c r="M306" s="43">
        <f>VLOOKUP($D306,PORTE!$A$3:$Z$45,9,0)*$C306+VLOOKUP($E$2,PORTE!$A$3:$Z$45,9,0)*$E306</f>
        <v>19.317019999999999</v>
      </c>
      <c r="N306" s="43">
        <f>VLOOKUP($D306,PORTE!$A$3:$Z$45,10,0)*$C306+VLOOKUP($E$2,PORTE!$A$3:$Z$45,10,0)*$E306</f>
        <v>21.08128</v>
      </c>
      <c r="O306" s="43">
        <f>VLOOKUP($D306,PORTE!$A$3:$Z$45,11,0)*$C306+VLOOKUP($E$2,PORTE!$A$3:$Z$45,11,0)*$E306</f>
        <v>21.439969999999999</v>
      </c>
      <c r="P306" s="43">
        <f>VLOOKUP($D306,PORTE!$A$3:$Z$45,12,0)*$C306+VLOOKUP($E$2,PORTE!$A$3:$Z$45,12,0)*$E306</f>
        <v>22.348509999999997</v>
      </c>
      <c r="Q306" s="43">
        <f>VLOOKUP($D306,PORTE!$A$3:$Z$45,13,0)*$C306+VLOOKUP($E$2,PORTE!$A$3:$Z$45,13,0)*$E306</f>
        <v>23.125109999999999</v>
      </c>
      <c r="R306" s="43">
        <f>VLOOKUP($D306,PORTE!$A$3:$Z$45,14,0)*$C306+VLOOKUP($E$2,PORTE!$A$3:$Z$45,14,0)*$E306</f>
        <v>24.024969999999996</v>
      </c>
    </row>
    <row r="307" spans="1:18" s="1" customFormat="1" ht="13.5" customHeight="1" x14ac:dyDescent="0.25">
      <c r="A307" s="2" t="s">
        <v>676</v>
      </c>
      <c r="B307" s="3" t="s">
        <v>677</v>
      </c>
      <c r="C307" s="24">
        <v>0.04</v>
      </c>
      <c r="D307" s="4" t="s">
        <v>5</v>
      </c>
      <c r="E307" s="5" t="s">
        <v>77</v>
      </c>
      <c r="F307" s="43">
        <f>VLOOKUP($D307,PORTE!$A$3:$Z$45,2,0)*$C307+VLOOKUP($E$2,PORTE!$A$3:$Z$45,2,0)*$E307</f>
        <v>12.429499999999999</v>
      </c>
      <c r="G307" s="43">
        <f>VLOOKUP($D307,PORTE!$A$3:$Z$45,3,0)*$C307+VLOOKUP($E$2,PORTE!$A$3:$Z$45,3,0)*$E307</f>
        <v>13.055999999999999</v>
      </c>
      <c r="H307" s="43">
        <f>VLOOKUP($D307,PORTE!$A$3:$Z$45,4,0)*$C307+VLOOKUP($E$2,PORTE!$A$3:$Z$45,4,0)*$E307</f>
        <v>13.781509999999999</v>
      </c>
      <c r="I307" s="43">
        <f>VLOOKUP($D307,PORTE!$A$3:$Z$45,5,0)*$C307+VLOOKUP($E$2,PORTE!$A$3:$Z$45,5,0)*$E307</f>
        <v>14.760409999999998</v>
      </c>
      <c r="J307" s="43">
        <f>VLOOKUP($D307,PORTE!$A$3:$Z$45,6,0)*$C307+VLOOKUP($E$2,PORTE!$A$3:$Z$45,6,0)*$E307</f>
        <v>15.60389</v>
      </c>
      <c r="K307" s="43">
        <f>VLOOKUP($D307,PORTE!$A$3:$Z$45,7,0)*$C307+VLOOKUP($E$2,PORTE!$A$3:$Z$45,7,0)*$E307</f>
        <v>16.496549999999999</v>
      </c>
      <c r="L307" s="43">
        <f>VLOOKUP($D307,PORTE!$A$3:$Z$45,8,0)*$C307+VLOOKUP($E$2,PORTE!$A$3:$Z$45,8,0)*$E307</f>
        <v>17.585549999999998</v>
      </c>
      <c r="M307" s="43">
        <f>VLOOKUP($D307,PORTE!$A$3:$Z$45,9,0)*$C307+VLOOKUP($E$2,PORTE!$A$3:$Z$45,9,0)*$E307</f>
        <v>19.317019999999999</v>
      </c>
      <c r="N307" s="43">
        <f>VLOOKUP($D307,PORTE!$A$3:$Z$45,10,0)*$C307+VLOOKUP($E$2,PORTE!$A$3:$Z$45,10,0)*$E307</f>
        <v>21.08128</v>
      </c>
      <c r="O307" s="43">
        <f>VLOOKUP($D307,PORTE!$A$3:$Z$45,11,0)*$C307+VLOOKUP($E$2,PORTE!$A$3:$Z$45,11,0)*$E307</f>
        <v>21.439969999999999</v>
      </c>
      <c r="P307" s="43">
        <f>VLOOKUP($D307,PORTE!$A$3:$Z$45,12,0)*$C307+VLOOKUP($E$2,PORTE!$A$3:$Z$45,12,0)*$E307</f>
        <v>22.348509999999997</v>
      </c>
      <c r="Q307" s="43">
        <f>VLOOKUP($D307,PORTE!$A$3:$Z$45,13,0)*$C307+VLOOKUP($E$2,PORTE!$A$3:$Z$45,13,0)*$E307</f>
        <v>23.125109999999999</v>
      </c>
      <c r="R307" s="43">
        <f>VLOOKUP($D307,PORTE!$A$3:$Z$45,14,0)*$C307+VLOOKUP($E$2,PORTE!$A$3:$Z$45,14,0)*$E307</f>
        <v>24.024969999999996</v>
      </c>
    </row>
    <row r="308" spans="1:18" s="1" customFormat="1" ht="13.5" customHeight="1" x14ac:dyDescent="0.25">
      <c r="A308" s="2" t="s">
        <v>678</v>
      </c>
      <c r="B308" s="3" t="s">
        <v>679</v>
      </c>
      <c r="C308" s="24">
        <v>0.04</v>
      </c>
      <c r="D308" s="4" t="s">
        <v>5</v>
      </c>
      <c r="E308" s="5" t="s">
        <v>77</v>
      </c>
      <c r="F308" s="43">
        <f>VLOOKUP($D308,PORTE!$A$3:$Z$45,2,0)*$C308+VLOOKUP($E$2,PORTE!$A$3:$Z$45,2,0)*$E308</f>
        <v>12.429499999999999</v>
      </c>
      <c r="G308" s="43">
        <f>VLOOKUP($D308,PORTE!$A$3:$Z$45,3,0)*$C308+VLOOKUP($E$2,PORTE!$A$3:$Z$45,3,0)*$E308</f>
        <v>13.055999999999999</v>
      </c>
      <c r="H308" s="43">
        <f>VLOOKUP($D308,PORTE!$A$3:$Z$45,4,0)*$C308+VLOOKUP($E$2,PORTE!$A$3:$Z$45,4,0)*$E308</f>
        <v>13.781509999999999</v>
      </c>
      <c r="I308" s="43">
        <f>VLOOKUP($D308,PORTE!$A$3:$Z$45,5,0)*$C308+VLOOKUP($E$2,PORTE!$A$3:$Z$45,5,0)*$E308</f>
        <v>14.760409999999998</v>
      </c>
      <c r="J308" s="43">
        <f>VLOOKUP($D308,PORTE!$A$3:$Z$45,6,0)*$C308+VLOOKUP($E$2,PORTE!$A$3:$Z$45,6,0)*$E308</f>
        <v>15.60389</v>
      </c>
      <c r="K308" s="43">
        <f>VLOOKUP($D308,PORTE!$A$3:$Z$45,7,0)*$C308+VLOOKUP($E$2,PORTE!$A$3:$Z$45,7,0)*$E308</f>
        <v>16.496549999999999</v>
      </c>
      <c r="L308" s="43">
        <f>VLOOKUP($D308,PORTE!$A$3:$Z$45,8,0)*$C308+VLOOKUP($E$2,PORTE!$A$3:$Z$45,8,0)*$E308</f>
        <v>17.585549999999998</v>
      </c>
      <c r="M308" s="43">
        <f>VLOOKUP($D308,PORTE!$A$3:$Z$45,9,0)*$C308+VLOOKUP($E$2,PORTE!$A$3:$Z$45,9,0)*$E308</f>
        <v>19.317019999999999</v>
      </c>
      <c r="N308" s="43">
        <f>VLOOKUP($D308,PORTE!$A$3:$Z$45,10,0)*$C308+VLOOKUP($E$2,PORTE!$A$3:$Z$45,10,0)*$E308</f>
        <v>21.08128</v>
      </c>
      <c r="O308" s="43">
        <f>VLOOKUP($D308,PORTE!$A$3:$Z$45,11,0)*$C308+VLOOKUP($E$2,PORTE!$A$3:$Z$45,11,0)*$E308</f>
        <v>21.439969999999999</v>
      </c>
      <c r="P308" s="43">
        <f>VLOOKUP($D308,PORTE!$A$3:$Z$45,12,0)*$C308+VLOOKUP($E$2,PORTE!$A$3:$Z$45,12,0)*$E308</f>
        <v>22.348509999999997</v>
      </c>
      <c r="Q308" s="43">
        <f>VLOOKUP($D308,PORTE!$A$3:$Z$45,13,0)*$C308+VLOOKUP($E$2,PORTE!$A$3:$Z$45,13,0)*$E308</f>
        <v>23.125109999999999</v>
      </c>
      <c r="R308" s="43">
        <f>VLOOKUP($D308,PORTE!$A$3:$Z$45,14,0)*$C308+VLOOKUP($E$2,PORTE!$A$3:$Z$45,14,0)*$E308</f>
        <v>24.024969999999996</v>
      </c>
    </row>
    <row r="309" spans="1:18" s="1" customFormat="1" ht="13.5" customHeight="1" x14ac:dyDescent="0.25">
      <c r="A309" s="2" t="s">
        <v>680</v>
      </c>
      <c r="B309" s="3" t="s">
        <v>681</v>
      </c>
      <c r="C309" s="24">
        <v>0.01</v>
      </c>
      <c r="D309" s="4" t="s">
        <v>5</v>
      </c>
      <c r="E309" s="5" t="s">
        <v>122</v>
      </c>
      <c r="F309" s="43">
        <f>VLOOKUP($D309,PORTE!$A$3:$Z$45,2,0)*$C309+VLOOKUP($E$2,PORTE!$A$3:$Z$45,2,0)*$E309</f>
        <v>4.5305</v>
      </c>
      <c r="G309" s="43">
        <f>VLOOKUP($D309,PORTE!$A$3:$Z$45,3,0)*$C309+VLOOKUP($E$2,PORTE!$A$3:$Z$45,3,0)*$E309</f>
        <v>4.7490000000000006</v>
      </c>
      <c r="H309" s="43">
        <f>VLOOKUP($D309,PORTE!$A$3:$Z$45,4,0)*$C309+VLOOKUP($E$2,PORTE!$A$3:$Z$45,4,0)*$E309</f>
        <v>5.0132900000000005</v>
      </c>
      <c r="I309" s="43">
        <f>VLOOKUP($D309,PORTE!$A$3:$Z$45,5,0)*$C309+VLOOKUP($E$2,PORTE!$A$3:$Z$45,5,0)*$E309</f>
        <v>5.3693900000000001</v>
      </c>
      <c r="J309" s="43">
        <f>VLOOKUP($D309,PORTE!$A$3:$Z$45,6,0)*$C309+VLOOKUP($E$2,PORTE!$A$3:$Z$45,6,0)*$E309</f>
        <v>5.6743100000000002</v>
      </c>
      <c r="K309" s="43">
        <f>VLOOKUP($D309,PORTE!$A$3:$Z$45,7,0)*$C309+VLOOKUP($E$2,PORTE!$A$3:$Z$45,7,0)*$E309</f>
        <v>5.9989500000000007</v>
      </c>
      <c r="L309" s="43">
        <f>VLOOKUP($D309,PORTE!$A$3:$Z$45,8,0)*$C309+VLOOKUP($E$2,PORTE!$A$3:$Z$45,8,0)*$E309</f>
        <v>6.3949499999999997</v>
      </c>
      <c r="M309" s="43">
        <f>VLOOKUP($D309,PORTE!$A$3:$Z$45,9,0)*$C309+VLOOKUP($E$2,PORTE!$A$3:$Z$45,9,0)*$E309</f>
        <v>7.0245799999999994</v>
      </c>
      <c r="N309" s="43">
        <f>VLOOKUP($D309,PORTE!$A$3:$Z$45,10,0)*$C309+VLOOKUP($E$2,PORTE!$A$3:$Z$45,10,0)*$E309</f>
        <v>7.6661200000000003</v>
      </c>
      <c r="O309" s="43">
        <f>VLOOKUP($D309,PORTE!$A$3:$Z$45,11,0)*$C309+VLOOKUP($E$2,PORTE!$A$3:$Z$45,11,0)*$E309</f>
        <v>7.7966300000000004</v>
      </c>
      <c r="P309" s="43">
        <f>VLOOKUP($D309,PORTE!$A$3:$Z$45,12,0)*$C309+VLOOKUP($E$2,PORTE!$A$3:$Z$45,12,0)*$E309</f>
        <v>8.1202899999999989</v>
      </c>
      <c r="Q309" s="43">
        <f>VLOOKUP($D309,PORTE!$A$3:$Z$45,13,0)*$C309+VLOOKUP($E$2,PORTE!$A$3:$Z$45,13,0)*$E309</f>
        <v>8.3886900000000004</v>
      </c>
      <c r="R309" s="43">
        <f>VLOOKUP($D309,PORTE!$A$3:$Z$45,14,0)*$C309+VLOOKUP($E$2,PORTE!$A$3:$Z$45,14,0)*$E309</f>
        <v>8.7151300000000003</v>
      </c>
    </row>
    <row r="310" spans="1:18" s="1" customFormat="1" ht="13.5" customHeight="1" x14ac:dyDescent="0.25">
      <c r="A310" s="2">
        <v>40321711</v>
      </c>
      <c r="B310" s="9" t="s">
        <v>682</v>
      </c>
      <c r="C310" s="24">
        <v>0.1</v>
      </c>
      <c r="D310" s="4" t="s">
        <v>5</v>
      </c>
      <c r="E310" s="5">
        <v>13.8</v>
      </c>
      <c r="F310" s="43">
        <f>VLOOKUP($D310,PORTE!$A$3:$Z$45,2,0)*$C310+VLOOKUP($E$2,PORTE!$A$3:$Z$45,2,0)*$E310</f>
        <v>159.50000000000003</v>
      </c>
      <c r="G310" s="43">
        <f>VLOOKUP($D310,PORTE!$A$3:$Z$45,3,0)*$C310+VLOOKUP($E$2,PORTE!$A$3:$Z$45,3,0)*$E310</f>
        <v>166.65000000000003</v>
      </c>
      <c r="H310" s="43">
        <f>VLOOKUP($D310,PORTE!$A$3:$Z$45,4,0)*$C310+VLOOKUP($E$2,PORTE!$A$3:$Z$45,4,0)*$E310</f>
        <v>175.946</v>
      </c>
      <c r="I310" s="43">
        <f>VLOOKUP($D310,PORTE!$A$3:$Z$45,5,0)*$C310+VLOOKUP($E$2,PORTE!$A$3:$Z$45,5,0)*$E310</f>
        <v>188.44400000000002</v>
      </c>
      <c r="J310" s="43">
        <f>VLOOKUP($D310,PORTE!$A$3:$Z$45,6,0)*$C310+VLOOKUP($E$2,PORTE!$A$3:$Z$45,6,0)*$E310</f>
        <v>199.04000000000002</v>
      </c>
      <c r="K310" s="43">
        <f>VLOOKUP($D310,PORTE!$A$3:$Z$45,7,0)*$C310+VLOOKUP($E$2,PORTE!$A$3:$Z$45,7,0)*$E310</f>
        <v>210.42900000000003</v>
      </c>
      <c r="L310" s="43">
        <f>VLOOKUP($D310,PORTE!$A$3:$Z$45,8,0)*$C310+VLOOKUP($E$2,PORTE!$A$3:$Z$45,8,0)*$E310</f>
        <v>224.31900000000002</v>
      </c>
      <c r="M310" s="43">
        <f>VLOOKUP($D310,PORTE!$A$3:$Z$45,9,0)*$C310+VLOOKUP($E$2,PORTE!$A$3:$Z$45,9,0)*$E310</f>
        <v>246.404</v>
      </c>
      <c r="N310" s="43">
        <f>VLOOKUP($D310,PORTE!$A$3:$Z$45,10,0)*$C310+VLOOKUP($E$2,PORTE!$A$3:$Z$45,10,0)*$E310</f>
        <v>268.90600000000001</v>
      </c>
      <c r="O310" s="43">
        <f>VLOOKUP($D310,PORTE!$A$3:$Z$45,11,0)*$C310+VLOOKUP($E$2,PORTE!$A$3:$Z$45,11,0)*$E310</f>
        <v>273.48800000000006</v>
      </c>
      <c r="P310" s="43">
        <f>VLOOKUP($D310,PORTE!$A$3:$Z$45,12,0)*$C310+VLOOKUP($E$2,PORTE!$A$3:$Z$45,12,0)*$E310</f>
        <v>284.46999999999997</v>
      </c>
      <c r="Q310" s="43">
        <f>VLOOKUP($D310,PORTE!$A$3:$Z$45,13,0)*$C310+VLOOKUP($E$2,PORTE!$A$3:$Z$45,13,0)*$E310</f>
        <v>293.11200000000002</v>
      </c>
      <c r="R310" s="43">
        <f>VLOOKUP($D310,PORTE!$A$3:$Z$45,14,0)*$C310+VLOOKUP($E$2,PORTE!$A$3:$Z$45,14,0)*$E310</f>
        <v>304.51900000000006</v>
      </c>
    </row>
    <row r="311" spans="1:18" s="1" customFormat="1" ht="13.5" customHeight="1" x14ac:dyDescent="0.25">
      <c r="A311" s="2">
        <v>40321720</v>
      </c>
      <c r="B311" s="9" t="s">
        <v>683</v>
      </c>
      <c r="C311" s="24">
        <v>0.25</v>
      </c>
      <c r="D311" s="4" t="s">
        <v>5</v>
      </c>
      <c r="E311" s="5">
        <v>13.916</v>
      </c>
      <c r="F311" s="43">
        <f>VLOOKUP($D311,PORTE!$A$3:$Z$45,2,0)*$C311+VLOOKUP($E$2,PORTE!$A$3:$Z$45,2,0)*$E311</f>
        <v>162.03399999999999</v>
      </c>
      <c r="G311" s="43">
        <f>VLOOKUP($D311,PORTE!$A$3:$Z$45,3,0)*$C311+VLOOKUP($E$2,PORTE!$A$3:$Z$45,3,0)*$E311</f>
        <v>169.61700000000002</v>
      </c>
      <c r="H311" s="43">
        <f>VLOOKUP($D311,PORTE!$A$3:$Z$45,4,0)*$C311+VLOOKUP($E$2,PORTE!$A$3:$Z$45,4,0)*$E311</f>
        <v>179.06572</v>
      </c>
      <c r="I311" s="43">
        <f>VLOOKUP($D311,PORTE!$A$3:$Z$45,5,0)*$C311+VLOOKUP($E$2,PORTE!$A$3:$Z$45,5,0)*$E311</f>
        <v>191.78512000000001</v>
      </c>
      <c r="J311" s="43">
        <f>VLOOKUP($D311,PORTE!$A$3:$Z$45,6,0)*$C311+VLOOKUP($E$2,PORTE!$A$3:$Z$45,6,0)*$E311</f>
        <v>202.63128</v>
      </c>
      <c r="K311" s="43">
        <f>VLOOKUP($D311,PORTE!$A$3:$Z$45,7,0)*$C311+VLOOKUP($E$2,PORTE!$A$3:$Z$45,7,0)*$E311</f>
        <v>214.22490000000002</v>
      </c>
      <c r="L311" s="43">
        <f>VLOOKUP($D311,PORTE!$A$3:$Z$45,8,0)*$C311+VLOOKUP($E$2,PORTE!$A$3:$Z$45,8,0)*$E311</f>
        <v>228.36589999999998</v>
      </c>
      <c r="M311" s="43">
        <f>VLOOKUP($D311,PORTE!$A$3:$Z$45,9,0)*$C311+VLOOKUP($E$2,PORTE!$A$3:$Z$45,9,0)*$E311</f>
        <v>250.84983999999997</v>
      </c>
      <c r="N311" s="43">
        <f>VLOOKUP($D311,PORTE!$A$3:$Z$45,10,0)*$C311+VLOOKUP($E$2,PORTE!$A$3:$Z$45,10,0)*$E311</f>
        <v>273.75876000000005</v>
      </c>
      <c r="O311" s="43">
        <f>VLOOKUP($D311,PORTE!$A$3:$Z$45,11,0)*$C311+VLOOKUP($E$2,PORTE!$A$3:$Z$45,11,0)*$E311</f>
        <v>278.42104000000006</v>
      </c>
      <c r="P311" s="43">
        <f>VLOOKUP($D311,PORTE!$A$3:$Z$45,12,0)*$C311+VLOOKUP($E$2,PORTE!$A$3:$Z$45,12,0)*$E311</f>
        <v>289.82051999999999</v>
      </c>
      <c r="Q311" s="43">
        <f>VLOOKUP($D311,PORTE!$A$3:$Z$45,13,0)*$C311+VLOOKUP($E$2,PORTE!$A$3:$Z$45,13,0)*$E311</f>
        <v>299.07512000000003</v>
      </c>
      <c r="R311" s="43">
        <f>VLOOKUP($D311,PORTE!$A$3:$Z$45,14,0)*$C311+VLOOKUP($E$2,PORTE!$A$3:$Z$45,14,0)*$E311</f>
        <v>310.71373999999997</v>
      </c>
    </row>
    <row r="312" spans="1:18" s="1" customFormat="1" ht="13.5" customHeight="1" x14ac:dyDescent="0.25">
      <c r="A312" s="2" t="s">
        <v>684</v>
      </c>
      <c r="B312" s="3" t="s">
        <v>685</v>
      </c>
      <c r="C312" s="24">
        <v>0.1</v>
      </c>
      <c r="D312" s="4" t="s">
        <v>5</v>
      </c>
      <c r="E312" s="5" t="s">
        <v>39</v>
      </c>
      <c r="F312" s="43">
        <f>VLOOKUP($D312,PORTE!$A$3:$Z$45,2,0)*$C312+VLOOKUP($E$2,PORTE!$A$3:$Z$45,2,0)*$E312</f>
        <v>38.370499999999993</v>
      </c>
      <c r="G312" s="43">
        <f>VLOOKUP($D312,PORTE!$A$3:$Z$45,3,0)*$C312+VLOOKUP($E$2,PORTE!$A$3:$Z$45,3,0)*$E312</f>
        <v>40.253999999999998</v>
      </c>
      <c r="H312" s="43">
        <f>VLOOKUP($D312,PORTE!$A$3:$Z$45,4,0)*$C312+VLOOKUP($E$2,PORTE!$A$3:$Z$45,4,0)*$E312</f>
        <v>42.492890000000003</v>
      </c>
      <c r="I312" s="43">
        <f>VLOOKUP($D312,PORTE!$A$3:$Z$45,5,0)*$C312+VLOOKUP($E$2,PORTE!$A$3:$Z$45,5,0)*$E312</f>
        <v>45.511189999999999</v>
      </c>
      <c r="J312" s="43">
        <f>VLOOKUP($D312,PORTE!$A$3:$Z$45,6,0)*$C312+VLOOKUP($E$2,PORTE!$A$3:$Z$45,6,0)*$E312</f>
        <v>48.102110000000003</v>
      </c>
      <c r="K312" s="43">
        <f>VLOOKUP($D312,PORTE!$A$3:$Z$45,7,0)*$C312+VLOOKUP($E$2,PORTE!$A$3:$Z$45,7,0)*$E312</f>
        <v>50.854050000000001</v>
      </c>
      <c r="L312" s="43">
        <f>VLOOKUP($D312,PORTE!$A$3:$Z$45,8,0)*$C312+VLOOKUP($E$2,PORTE!$A$3:$Z$45,8,0)*$E312</f>
        <v>54.211049999999993</v>
      </c>
      <c r="M312" s="43">
        <f>VLOOKUP($D312,PORTE!$A$3:$Z$45,9,0)*$C312+VLOOKUP($E$2,PORTE!$A$3:$Z$45,9,0)*$E312</f>
        <v>59.548579999999994</v>
      </c>
      <c r="N312" s="43">
        <f>VLOOKUP($D312,PORTE!$A$3:$Z$45,10,0)*$C312+VLOOKUP($E$2,PORTE!$A$3:$Z$45,10,0)*$E312</f>
        <v>64.987120000000004</v>
      </c>
      <c r="O312" s="43">
        <f>VLOOKUP($D312,PORTE!$A$3:$Z$45,11,0)*$C312+VLOOKUP($E$2,PORTE!$A$3:$Z$45,11,0)*$E312</f>
        <v>66.093230000000005</v>
      </c>
      <c r="P312" s="43">
        <f>VLOOKUP($D312,PORTE!$A$3:$Z$45,12,0)*$C312+VLOOKUP($E$2,PORTE!$A$3:$Z$45,12,0)*$E312</f>
        <v>68.859489999999994</v>
      </c>
      <c r="Q312" s="43">
        <f>VLOOKUP($D312,PORTE!$A$3:$Z$45,13,0)*$C312+VLOOKUP($E$2,PORTE!$A$3:$Z$45,13,0)*$E312</f>
        <v>71.181690000000003</v>
      </c>
      <c r="R312" s="43">
        <f>VLOOKUP($D312,PORTE!$A$3:$Z$45,14,0)*$C312+VLOOKUP($E$2,PORTE!$A$3:$Z$45,14,0)*$E312</f>
        <v>73.951629999999994</v>
      </c>
    </row>
    <row r="313" spans="1:18" s="1" customFormat="1" ht="13.5" customHeight="1" x14ac:dyDescent="0.25">
      <c r="A313" s="2">
        <v>40321738</v>
      </c>
      <c r="B313" s="9" t="s">
        <v>686</v>
      </c>
      <c r="C313" s="24">
        <v>0.1</v>
      </c>
      <c r="D313" s="4" t="s">
        <v>5</v>
      </c>
      <c r="E313" s="5">
        <v>9.9600000000000009</v>
      </c>
      <c r="F313" s="43">
        <f>VLOOKUP($D313,PORTE!$A$3:$Z$45,2,0)*$C313+VLOOKUP($E$2,PORTE!$A$3:$Z$45,2,0)*$E313</f>
        <v>115.34</v>
      </c>
      <c r="G313" s="43">
        <f>VLOOKUP($D313,PORTE!$A$3:$Z$45,3,0)*$C313+VLOOKUP($E$2,PORTE!$A$3:$Z$45,3,0)*$E313</f>
        <v>120.57000000000001</v>
      </c>
      <c r="H313" s="43">
        <f>VLOOKUP($D313,PORTE!$A$3:$Z$45,4,0)*$C313+VLOOKUP($E$2,PORTE!$A$3:$Z$45,4,0)*$E313</f>
        <v>127.2932</v>
      </c>
      <c r="I313" s="43">
        <f>VLOOKUP($D313,PORTE!$A$3:$Z$45,5,0)*$C313+VLOOKUP($E$2,PORTE!$A$3:$Z$45,5,0)*$E313</f>
        <v>136.33520000000001</v>
      </c>
      <c r="J313" s="43">
        <f>VLOOKUP($D313,PORTE!$A$3:$Z$45,6,0)*$C313+VLOOKUP($E$2,PORTE!$A$3:$Z$45,6,0)*$E313</f>
        <v>144.01280000000003</v>
      </c>
      <c r="K313" s="43">
        <f>VLOOKUP($D313,PORTE!$A$3:$Z$45,7,0)*$C313+VLOOKUP($E$2,PORTE!$A$3:$Z$45,7,0)*$E313</f>
        <v>152.25300000000001</v>
      </c>
      <c r="L313" s="43">
        <f>VLOOKUP($D313,PORTE!$A$3:$Z$45,8,0)*$C313+VLOOKUP($E$2,PORTE!$A$3:$Z$45,8,0)*$E313</f>
        <v>162.30300000000003</v>
      </c>
      <c r="M313" s="43">
        <f>VLOOKUP($D313,PORTE!$A$3:$Z$45,9,0)*$C313+VLOOKUP($E$2,PORTE!$A$3:$Z$45,9,0)*$E313</f>
        <v>178.28240000000002</v>
      </c>
      <c r="N313" s="43">
        <f>VLOOKUP($D313,PORTE!$A$3:$Z$45,10,0)*$C313+VLOOKUP($E$2,PORTE!$A$3:$Z$45,10,0)*$E313</f>
        <v>194.56360000000001</v>
      </c>
      <c r="O313" s="43">
        <f>VLOOKUP($D313,PORTE!$A$3:$Z$45,11,0)*$C313+VLOOKUP($E$2,PORTE!$A$3:$Z$45,11,0)*$E313</f>
        <v>197.87840000000003</v>
      </c>
      <c r="P313" s="43">
        <f>VLOOKUP($D313,PORTE!$A$3:$Z$45,12,0)*$C313+VLOOKUP($E$2,PORTE!$A$3:$Z$45,12,0)*$E313</f>
        <v>205.86520000000002</v>
      </c>
      <c r="Q313" s="43">
        <f>VLOOKUP($D313,PORTE!$A$3:$Z$45,13,0)*$C313+VLOOKUP($E$2,PORTE!$A$3:$Z$45,13,0)*$E313</f>
        <v>212.20320000000004</v>
      </c>
      <c r="R313" s="43">
        <f>VLOOKUP($D313,PORTE!$A$3:$Z$45,14,0)*$C313+VLOOKUP($E$2,PORTE!$A$3:$Z$45,14,0)*$E313</f>
        <v>220.46140000000003</v>
      </c>
    </row>
    <row r="314" spans="1:18" s="1" customFormat="1" ht="13.5" customHeight="1" x14ac:dyDescent="0.25">
      <c r="A314" s="2" t="s">
        <v>687</v>
      </c>
      <c r="B314" s="3" t="s">
        <v>688</v>
      </c>
      <c r="C314" s="24">
        <v>0.01</v>
      </c>
      <c r="D314" s="4" t="s">
        <v>5</v>
      </c>
      <c r="E314" s="5" t="s">
        <v>122</v>
      </c>
      <c r="F314" s="43">
        <f>VLOOKUP($D314,PORTE!$A$3:$Z$45,2,0)*$C314+VLOOKUP($E$2,PORTE!$A$3:$Z$45,2,0)*$E314</f>
        <v>4.5305</v>
      </c>
      <c r="G314" s="43">
        <f>VLOOKUP($D314,PORTE!$A$3:$Z$45,3,0)*$C314+VLOOKUP($E$2,PORTE!$A$3:$Z$45,3,0)*$E314</f>
        <v>4.7490000000000006</v>
      </c>
      <c r="H314" s="43">
        <f>VLOOKUP($D314,PORTE!$A$3:$Z$45,4,0)*$C314+VLOOKUP($E$2,PORTE!$A$3:$Z$45,4,0)*$E314</f>
        <v>5.0132900000000005</v>
      </c>
      <c r="I314" s="43">
        <f>VLOOKUP($D314,PORTE!$A$3:$Z$45,5,0)*$C314+VLOOKUP($E$2,PORTE!$A$3:$Z$45,5,0)*$E314</f>
        <v>5.3693900000000001</v>
      </c>
      <c r="J314" s="43">
        <f>VLOOKUP($D314,PORTE!$A$3:$Z$45,6,0)*$C314+VLOOKUP($E$2,PORTE!$A$3:$Z$45,6,0)*$E314</f>
        <v>5.6743100000000002</v>
      </c>
      <c r="K314" s="43">
        <f>VLOOKUP($D314,PORTE!$A$3:$Z$45,7,0)*$C314+VLOOKUP($E$2,PORTE!$A$3:$Z$45,7,0)*$E314</f>
        <v>5.9989500000000007</v>
      </c>
      <c r="L314" s="43">
        <f>VLOOKUP($D314,PORTE!$A$3:$Z$45,8,0)*$C314+VLOOKUP($E$2,PORTE!$A$3:$Z$45,8,0)*$E314</f>
        <v>6.3949499999999997</v>
      </c>
      <c r="M314" s="43">
        <f>VLOOKUP($D314,PORTE!$A$3:$Z$45,9,0)*$C314+VLOOKUP($E$2,PORTE!$A$3:$Z$45,9,0)*$E314</f>
        <v>7.0245799999999994</v>
      </c>
      <c r="N314" s="43">
        <f>VLOOKUP($D314,PORTE!$A$3:$Z$45,10,0)*$C314+VLOOKUP($E$2,PORTE!$A$3:$Z$45,10,0)*$E314</f>
        <v>7.6661200000000003</v>
      </c>
      <c r="O314" s="43">
        <f>VLOOKUP($D314,PORTE!$A$3:$Z$45,11,0)*$C314+VLOOKUP($E$2,PORTE!$A$3:$Z$45,11,0)*$E314</f>
        <v>7.7966300000000004</v>
      </c>
      <c r="P314" s="43">
        <f>VLOOKUP($D314,PORTE!$A$3:$Z$45,12,0)*$C314+VLOOKUP($E$2,PORTE!$A$3:$Z$45,12,0)*$E314</f>
        <v>8.1202899999999989</v>
      </c>
      <c r="Q314" s="43">
        <f>VLOOKUP($D314,PORTE!$A$3:$Z$45,13,0)*$C314+VLOOKUP($E$2,PORTE!$A$3:$Z$45,13,0)*$E314</f>
        <v>8.3886900000000004</v>
      </c>
      <c r="R314" s="43">
        <f>VLOOKUP($D314,PORTE!$A$3:$Z$45,14,0)*$C314+VLOOKUP($E$2,PORTE!$A$3:$Z$45,14,0)*$E314</f>
        <v>8.7151300000000003</v>
      </c>
    </row>
    <row r="315" spans="1:18" s="1" customFormat="1" ht="13.5" customHeight="1" x14ac:dyDescent="0.25">
      <c r="A315" s="2" t="s">
        <v>689</v>
      </c>
      <c r="B315" s="3" t="s">
        <v>690</v>
      </c>
      <c r="C315" s="24">
        <v>0.04</v>
      </c>
      <c r="D315" s="4" t="s">
        <v>5</v>
      </c>
      <c r="E315" s="5" t="s">
        <v>152</v>
      </c>
      <c r="F315" s="43">
        <f>VLOOKUP($D315,PORTE!$A$3:$Z$45,2,0)*$C315+VLOOKUP($E$2,PORTE!$A$3:$Z$45,2,0)*$E315</f>
        <v>28.885999999999999</v>
      </c>
      <c r="G315" s="43">
        <f>VLOOKUP($D315,PORTE!$A$3:$Z$45,3,0)*$C315+VLOOKUP($E$2,PORTE!$A$3:$Z$45,3,0)*$E315</f>
        <v>30.228000000000002</v>
      </c>
      <c r="H315" s="43">
        <f>VLOOKUP($D315,PORTE!$A$3:$Z$45,4,0)*$C315+VLOOKUP($E$2,PORTE!$A$3:$Z$45,4,0)*$E315</f>
        <v>31.912280000000003</v>
      </c>
      <c r="I315" s="43">
        <f>VLOOKUP($D315,PORTE!$A$3:$Z$45,5,0)*$C315+VLOOKUP($E$2,PORTE!$A$3:$Z$45,5,0)*$E315</f>
        <v>34.179080000000006</v>
      </c>
      <c r="J315" s="43">
        <f>VLOOKUP($D315,PORTE!$A$3:$Z$45,6,0)*$C315+VLOOKUP($E$2,PORTE!$A$3:$Z$45,6,0)*$E315</f>
        <v>36.110120000000002</v>
      </c>
      <c r="K315" s="43">
        <f>VLOOKUP($D315,PORTE!$A$3:$Z$45,7,0)*$C315+VLOOKUP($E$2,PORTE!$A$3:$Z$45,7,0)*$E315</f>
        <v>38.176200000000001</v>
      </c>
      <c r="L315" s="43">
        <f>VLOOKUP($D315,PORTE!$A$3:$Z$45,8,0)*$C315+VLOOKUP($E$2,PORTE!$A$3:$Z$45,8,0)*$E315</f>
        <v>40.696199999999997</v>
      </c>
      <c r="M315" s="43">
        <f>VLOOKUP($D315,PORTE!$A$3:$Z$45,9,0)*$C315+VLOOKUP($E$2,PORTE!$A$3:$Z$45,9,0)*$E315</f>
        <v>44.702959999999997</v>
      </c>
      <c r="N315" s="43">
        <f>VLOOKUP($D315,PORTE!$A$3:$Z$45,10,0)*$C315+VLOOKUP($E$2,PORTE!$A$3:$Z$45,10,0)*$E315</f>
        <v>48.785440000000001</v>
      </c>
      <c r="O315" s="43">
        <f>VLOOKUP($D315,PORTE!$A$3:$Z$45,11,0)*$C315+VLOOKUP($E$2,PORTE!$A$3:$Z$45,11,0)*$E315</f>
        <v>49.616360000000007</v>
      </c>
      <c r="P315" s="43">
        <f>VLOOKUP($D315,PORTE!$A$3:$Z$45,12,0)*$C315+VLOOKUP($E$2,PORTE!$A$3:$Z$45,12,0)*$E315</f>
        <v>51.641079999999995</v>
      </c>
      <c r="Q315" s="43">
        <f>VLOOKUP($D315,PORTE!$A$3:$Z$45,13,0)*$C315+VLOOKUP($E$2,PORTE!$A$3:$Z$45,13,0)*$E315</f>
        <v>53.27628</v>
      </c>
      <c r="R315" s="43">
        <f>VLOOKUP($D315,PORTE!$A$3:$Z$45,14,0)*$C315+VLOOKUP($E$2,PORTE!$A$3:$Z$45,14,0)*$E315</f>
        <v>55.349560000000004</v>
      </c>
    </row>
    <row r="316" spans="1:18" s="1" customFormat="1" ht="13.5" customHeight="1" x14ac:dyDescent="0.25">
      <c r="A316" s="2">
        <v>40321754</v>
      </c>
      <c r="B316" s="9" t="s">
        <v>691</v>
      </c>
      <c r="C316" s="24">
        <v>0.25</v>
      </c>
      <c r="D316" s="4" t="s">
        <v>5</v>
      </c>
      <c r="E316" s="5">
        <v>16.916</v>
      </c>
      <c r="F316" s="43">
        <f>VLOOKUP($D316,PORTE!$A$3:$Z$45,2,0)*$C316+VLOOKUP($E$2,PORTE!$A$3:$Z$45,2,0)*$E316</f>
        <v>196.53399999999999</v>
      </c>
      <c r="G316" s="43">
        <f>VLOOKUP($D316,PORTE!$A$3:$Z$45,3,0)*$C316+VLOOKUP($E$2,PORTE!$A$3:$Z$45,3,0)*$E316</f>
        <v>205.61700000000002</v>
      </c>
      <c r="H316" s="43">
        <f>VLOOKUP($D316,PORTE!$A$3:$Z$45,4,0)*$C316+VLOOKUP($E$2,PORTE!$A$3:$Z$45,4,0)*$E316</f>
        <v>217.07571999999999</v>
      </c>
      <c r="I316" s="43">
        <f>VLOOKUP($D316,PORTE!$A$3:$Z$45,5,0)*$C316+VLOOKUP($E$2,PORTE!$A$3:$Z$45,5,0)*$E316</f>
        <v>232.49512000000001</v>
      </c>
      <c r="J316" s="43">
        <f>VLOOKUP($D316,PORTE!$A$3:$Z$45,6,0)*$C316+VLOOKUP($E$2,PORTE!$A$3:$Z$45,6,0)*$E316</f>
        <v>245.62128000000001</v>
      </c>
      <c r="K316" s="43">
        <f>VLOOKUP($D316,PORTE!$A$3:$Z$45,7,0)*$C316+VLOOKUP($E$2,PORTE!$A$3:$Z$45,7,0)*$E316</f>
        <v>259.67489999999998</v>
      </c>
      <c r="L316" s="43">
        <f>VLOOKUP($D316,PORTE!$A$3:$Z$45,8,0)*$C316+VLOOKUP($E$2,PORTE!$A$3:$Z$45,8,0)*$E316</f>
        <v>276.8159</v>
      </c>
      <c r="M316" s="43">
        <f>VLOOKUP($D316,PORTE!$A$3:$Z$45,9,0)*$C316+VLOOKUP($E$2,PORTE!$A$3:$Z$45,9,0)*$E316</f>
        <v>304.06984</v>
      </c>
      <c r="N316" s="43">
        <f>VLOOKUP($D316,PORTE!$A$3:$Z$45,10,0)*$C316+VLOOKUP($E$2,PORTE!$A$3:$Z$45,10,0)*$E316</f>
        <v>331.83876000000004</v>
      </c>
      <c r="O316" s="43">
        <f>VLOOKUP($D316,PORTE!$A$3:$Z$45,11,0)*$C316+VLOOKUP($E$2,PORTE!$A$3:$Z$45,11,0)*$E316</f>
        <v>337.49104000000005</v>
      </c>
      <c r="P316" s="43">
        <f>VLOOKUP($D316,PORTE!$A$3:$Z$45,12,0)*$C316+VLOOKUP($E$2,PORTE!$A$3:$Z$45,12,0)*$E316</f>
        <v>351.23051999999996</v>
      </c>
      <c r="Q316" s="43">
        <f>VLOOKUP($D316,PORTE!$A$3:$Z$45,13,0)*$C316+VLOOKUP($E$2,PORTE!$A$3:$Z$45,13,0)*$E316</f>
        <v>362.28512000000001</v>
      </c>
      <c r="R316" s="43">
        <f>VLOOKUP($D316,PORTE!$A$3:$Z$45,14,0)*$C316+VLOOKUP($E$2,PORTE!$A$3:$Z$45,14,0)*$E316</f>
        <v>376.38373999999999</v>
      </c>
    </row>
    <row r="317" spans="1:18" s="1" customFormat="1" ht="13.5" customHeight="1" x14ac:dyDescent="0.25">
      <c r="A317" s="2" t="s">
        <v>692</v>
      </c>
      <c r="B317" s="3" t="s">
        <v>693</v>
      </c>
      <c r="C317" s="24">
        <v>0.01</v>
      </c>
      <c r="D317" s="4" t="s">
        <v>5</v>
      </c>
      <c r="E317" s="5" t="s">
        <v>152</v>
      </c>
      <c r="F317" s="43">
        <f>VLOOKUP($D317,PORTE!$A$3:$Z$45,2,0)*$C317+VLOOKUP($E$2,PORTE!$A$3:$Z$45,2,0)*$E317</f>
        <v>28.645999999999997</v>
      </c>
      <c r="G317" s="43">
        <f>VLOOKUP($D317,PORTE!$A$3:$Z$45,3,0)*$C317+VLOOKUP($E$2,PORTE!$A$3:$Z$45,3,0)*$E317</f>
        <v>29.913</v>
      </c>
      <c r="H317" s="43">
        <f>VLOOKUP($D317,PORTE!$A$3:$Z$45,4,0)*$C317+VLOOKUP($E$2,PORTE!$A$3:$Z$45,4,0)*$E317</f>
        <v>31.582280000000001</v>
      </c>
      <c r="I317" s="43">
        <f>VLOOKUP($D317,PORTE!$A$3:$Z$45,5,0)*$C317+VLOOKUP($E$2,PORTE!$A$3:$Z$45,5,0)*$E317</f>
        <v>33.825680000000006</v>
      </c>
      <c r="J317" s="43">
        <f>VLOOKUP($D317,PORTE!$A$3:$Z$45,6,0)*$C317+VLOOKUP($E$2,PORTE!$A$3:$Z$45,6,0)*$E317</f>
        <v>35.724319999999999</v>
      </c>
      <c r="K317" s="43">
        <f>VLOOKUP($D317,PORTE!$A$3:$Z$45,7,0)*$C317+VLOOKUP($E$2,PORTE!$A$3:$Z$45,7,0)*$E317</f>
        <v>37.768500000000003</v>
      </c>
      <c r="L317" s="43">
        <f>VLOOKUP($D317,PORTE!$A$3:$Z$45,8,0)*$C317+VLOOKUP($E$2,PORTE!$A$3:$Z$45,8,0)*$E317</f>
        <v>40.261499999999998</v>
      </c>
      <c r="M317" s="43">
        <f>VLOOKUP($D317,PORTE!$A$3:$Z$45,9,0)*$C317+VLOOKUP($E$2,PORTE!$A$3:$Z$45,9,0)*$E317</f>
        <v>44.225359999999995</v>
      </c>
      <c r="N317" s="43">
        <f>VLOOKUP($D317,PORTE!$A$3:$Z$45,10,0)*$C317+VLOOKUP($E$2,PORTE!$A$3:$Z$45,10,0)*$E317</f>
        <v>48.264040000000001</v>
      </c>
      <c r="O317" s="43">
        <f>VLOOKUP($D317,PORTE!$A$3:$Z$45,11,0)*$C317+VLOOKUP($E$2,PORTE!$A$3:$Z$45,11,0)*$E317</f>
        <v>49.086560000000006</v>
      </c>
      <c r="P317" s="43">
        <f>VLOOKUP($D317,PORTE!$A$3:$Z$45,12,0)*$C317+VLOOKUP($E$2,PORTE!$A$3:$Z$45,12,0)*$E317</f>
        <v>51.045879999999997</v>
      </c>
      <c r="Q317" s="43">
        <f>VLOOKUP($D317,PORTE!$A$3:$Z$45,13,0)*$C317+VLOOKUP($E$2,PORTE!$A$3:$Z$45,13,0)*$E317</f>
        <v>52.572479999999999</v>
      </c>
      <c r="R317" s="43">
        <f>VLOOKUP($D317,PORTE!$A$3:$Z$45,14,0)*$C317+VLOOKUP($E$2,PORTE!$A$3:$Z$45,14,0)*$E317</f>
        <v>54.618459999999999</v>
      </c>
    </row>
    <row r="318" spans="1:18" s="1" customFormat="1" ht="13.5" customHeight="1" x14ac:dyDescent="0.25">
      <c r="A318" s="2">
        <v>40322432</v>
      </c>
      <c r="B318" s="9" t="s">
        <v>694</v>
      </c>
      <c r="C318" s="24">
        <v>0.04</v>
      </c>
      <c r="D318" s="4" t="s">
        <v>5</v>
      </c>
      <c r="E318" s="5">
        <v>4.1260000000000003</v>
      </c>
      <c r="F318" s="43">
        <f>VLOOKUP($D318,PORTE!$A$3:$Z$45,2,0)*$C318+VLOOKUP($E$2,PORTE!$A$3:$Z$45,2,0)*$E318</f>
        <v>47.769000000000005</v>
      </c>
      <c r="G318" s="43">
        <f>VLOOKUP($D318,PORTE!$A$3:$Z$45,3,0)*$C318+VLOOKUP($E$2,PORTE!$A$3:$Z$45,3,0)*$E318</f>
        <v>49.932000000000002</v>
      </c>
      <c r="H318" s="43">
        <f>VLOOKUP($D318,PORTE!$A$3:$Z$45,4,0)*$C318+VLOOKUP($E$2,PORTE!$A$3:$Z$45,4,0)*$E318</f>
        <v>52.716419999999999</v>
      </c>
      <c r="I318" s="43">
        <f>VLOOKUP($D318,PORTE!$A$3:$Z$45,5,0)*$C318+VLOOKUP($E$2,PORTE!$A$3:$Z$45,5,0)*$E318</f>
        <v>56.461020000000012</v>
      </c>
      <c r="J318" s="43">
        <f>VLOOKUP($D318,PORTE!$A$3:$Z$45,6,0)*$C318+VLOOKUP($E$2,PORTE!$A$3:$Z$45,6,0)*$E318</f>
        <v>59.639980000000008</v>
      </c>
      <c r="K318" s="43">
        <f>VLOOKUP($D318,PORTE!$A$3:$Z$45,7,0)*$C318+VLOOKUP($E$2,PORTE!$A$3:$Z$45,7,0)*$E318</f>
        <v>63.052500000000002</v>
      </c>
      <c r="L318" s="43">
        <f>VLOOKUP($D318,PORTE!$A$3:$Z$45,8,0)*$C318+VLOOKUP($E$2,PORTE!$A$3:$Z$45,8,0)*$E318</f>
        <v>67.214500000000001</v>
      </c>
      <c r="M318" s="43">
        <f>VLOOKUP($D318,PORTE!$A$3:$Z$45,9,0)*$C318+VLOOKUP($E$2,PORTE!$A$3:$Z$45,9,0)*$E318</f>
        <v>73.832039999999992</v>
      </c>
      <c r="N318" s="43">
        <f>VLOOKUP($D318,PORTE!$A$3:$Z$45,10,0)*$C318+VLOOKUP($E$2,PORTE!$A$3:$Z$45,10,0)*$E318</f>
        <v>80.574560000000005</v>
      </c>
      <c r="O318" s="43">
        <f>VLOOKUP($D318,PORTE!$A$3:$Z$45,11,0)*$C318+VLOOKUP($E$2,PORTE!$A$3:$Z$45,11,0)*$E318</f>
        <v>81.947340000000011</v>
      </c>
      <c r="P318" s="43">
        <f>VLOOKUP($D318,PORTE!$A$3:$Z$45,12,0)*$C318+VLOOKUP($E$2,PORTE!$A$3:$Z$45,12,0)*$E318</f>
        <v>85.25282</v>
      </c>
      <c r="Q318" s="43">
        <f>VLOOKUP($D318,PORTE!$A$3:$Z$45,13,0)*$C318+VLOOKUP($E$2,PORTE!$A$3:$Z$45,13,0)*$E318</f>
        <v>87.873220000000003</v>
      </c>
      <c r="R318" s="43">
        <f>VLOOKUP($D318,PORTE!$A$3:$Z$45,14,0)*$C318+VLOOKUP($E$2,PORTE!$A$3:$Z$45,14,0)*$E318</f>
        <v>91.292940000000016</v>
      </c>
    </row>
    <row r="319" spans="1:18" s="1" customFormat="1" ht="13.5" customHeight="1" x14ac:dyDescent="0.25">
      <c r="A319" s="2" t="s">
        <v>695</v>
      </c>
      <c r="B319" s="3" t="s">
        <v>696</v>
      </c>
      <c r="C319" s="24">
        <v>0.1</v>
      </c>
      <c r="D319" s="4" t="s">
        <v>5</v>
      </c>
      <c r="E319" s="5" t="s">
        <v>39</v>
      </c>
      <c r="F319" s="43">
        <f>VLOOKUP($D319,PORTE!$A$3:$Z$45,2,0)*$C319+VLOOKUP($E$2,PORTE!$A$3:$Z$45,2,0)*$E319</f>
        <v>38.370499999999993</v>
      </c>
      <c r="G319" s="43">
        <f>VLOOKUP($D319,PORTE!$A$3:$Z$45,3,0)*$C319+VLOOKUP($E$2,PORTE!$A$3:$Z$45,3,0)*$E319</f>
        <v>40.253999999999998</v>
      </c>
      <c r="H319" s="43">
        <f>VLOOKUP($D319,PORTE!$A$3:$Z$45,4,0)*$C319+VLOOKUP($E$2,PORTE!$A$3:$Z$45,4,0)*$E319</f>
        <v>42.492890000000003</v>
      </c>
      <c r="I319" s="43">
        <f>VLOOKUP($D319,PORTE!$A$3:$Z$45,5,0)*$C319+VLOOKUP($E$2,PORTE!$A$3:$Z$45,5,0)*$E319</f>
        <v>45.511189999999999</v>
      </c>
      <c r="J319" s="43">
        <f>VLOOKUP($D319,PORTE!$A$3:$Z$45,6,0)*$C319+VLOOKUP($E$2,PORTE!$A$3:$Z$45,6,0)*$E319</f>
        <v>48.102110000000003</v>
      </c>
      <c r="K319" s="43">
        <f>VLOOKUP($D319,PORTE!$A$3:$Z$45,7,0)*$C319+VLOOKUP($E$2,PORTE!$A$3:$Z$45,7,0)*$E319</f>
        <v>50.854050000000001</v>
      </c>
      <c r="L319" s="43">
        <f>VLOOKUP($D319,PORTE!$A$3:$Z$45,8,0)*$C319+VLOOKUP($E$2,PORTE!$A$3:$Z$45,8,0)*$E319</f>
        <v>54.211049999999993</v>
      </c>
      <c r="M319" s="43">
        <f>VLOOKUP($D319,PORTE!$A$3:$Z$45,9,0)*$C319+VLOOKUP($E$2,PORTE!$A$3:$Z$45,9,0)*$E319</f>
        <v>59.548579999999994</v>
      </c>
      <c r="N319" s="43">
        <f>VLOOKUP($D319,PORTE!$A$3:$Z$45,10,0)*$C319+VLOOKUP($E$2,PORTE!$A$3:$Z$45,10,0)*$E319</f>
        <v>64.987120000000004</v>
      </c>
      <c r="O319" s="43">
        <f>VLOOKUP($D319,PORTE!$A$3:$Z$45,11,0)*$C319+VLOOKUP($E$2,PORTE!$A$3:$Z$45,11,0)*$E319</f>
        <v>66.093230000000005</v>
      </c>
      <c r="P319" s="43">
        <f>VLOOKUP($D319,PORTE!$A$3:$Z$45,12,0)*$C319+VLOOKUP($E$2,PORTE!$A$3:$Z$45,12,0)*$E319</f>
        <v>68.859489999999994</v>
      </c>
      <c r="Q319" s="43">
        <f>VLOOKUP($D319,PORTE!$A$3:$Z$45,13,0)*$C319+VLOOKUP($E$2,PORTE!$A$3:$Z$45,13,0)*$E319</f>
        <v>71.181690000000003</v>
      </c>
      <c r="R319" s="43">
        <f>VLOOKUP($D319,PORTE!$A$3:$Z$45,14,0)*$C319+VLOOKUP($E$2,PORTE!$A$3:$Z$45,14,0)*$E319</f>
        <v>73.951629999999994</v>
      </c>
    </row>
    <row r="320" spans="1:18" s="1" customFormat="1" ht="13.5" customHeight="1" x14ac:dyDescent="0.25">
      <c r="A320" s="2" t="s">
        <v>697</v>
      </c>
      <c r="B320" s="3" t="s">
        <v>698</v>
      </c>
      <c r="C320" s="24">
        <v>0.75</v>
      </c>
      <c r="D320" s="4" t="s">
        <v>5</v>
      </c>
      <c r="E320" s="5" t="s">
        <v>699</v>
      </c>
      <c r="F320" s="43">
        <f>VLOOKUP($D320,PORTE!$A$3:$Z$45,2,0)*$C320+VLOOKUP($E$2,PORTE!$A$3:$Z$45,2,0)*$E320</f>
        <v>134.547</v>
      </c>
      <c r="G320" s="43">
        <f>VLOOKUP($D320,PORTE!$A$3:$Z$45,3,0)*$C320+VLOOKUP($E$2,PORTE!$A$3:$Z$45,3,0)*$E320</f>
        <v>142.01100000000002</v>
      </c>
      <c r="H320" s="43">
        <f>VLOOKUP($D320,PORTE!$A$3:$Z$45,4,0)*$C320+VLOOKUP($E$2,PORTE!$A$3:$Z$45,4,0)*$E320</f>
        <v>149.87526</v>
      </c>
      <c r="I320" s="43">
        <f>VLOOKUP($D320,PORTE!$A$3:$Z$45,5,0)*$C320+VLOOKUP($E$2,PORTE!$A$3:$Z$45,5,0)*$E320</f>
        <v>160.52046000000001</v>
      </c>
      <c r="J320" s="43">
        <f>VLOOKUP($D320,PORTE!$A$3:$Z$45,6,0)*$C320+VLOOKUP($E$2,PORTE!$A$3:$Z$45,6,0)*$E320</f>
        <v>169.82574000000002</v>
      </c>
      <c r="K320" s="43">
        <f>VLOOKUP($D320,PORTE!$A$3:$Z$45,7,0)*$C320+VLOOKUP($E$2,PORTE!$A$3:$Z$45,7,0)*$E320</f>
        <v>179.53920000000002</v>
      </c>
      <c r="L320" s="43">
        <f>VLOOKUP($D320,PORTE!$A$3:$Z$45,8,0)*$C320+VLOOKUP($E$2,PORTE!$A$3:$Z$45,8,0)*$E320</f>
        <v>191.3922</v>
      </c>
      <c r="M320" s="43">
        <f>VLOOKUP($D320,PORTE!$A$3:$Z$45,9,0)*$C320+VLOOKUP($E$2,PORTE!$A$3:$Z$45,9,0)*$E320</f>
        <v>210.23772</v>
      </c>
      <c r="N320" s="43">
        <f>VLOOKUP($D320,PORTE!$A$3:$Z$45,10,0)*$C320+VLOOKUP($E$2,PORTE!$A$3:$Z$45,10,0)*$E320</f>
        <v>229.44108</v>
      </c>
      <c r="O320" s="43">
        <f>VLOOKUP($D320,PORTE!$A$3:$Z$45,11,0)*$C320+VLOOKUP($E$2,PORTE!$A$3:$Z$45,11,0)*$E320</f>
        <v>233.33982000000003</v>
      </c>
      <c r="P320" s="43">
        <f>VLOOKUP($D320,PORTE!$A$3:$Z$45,12,0)*$C320+VLOOKUP($E$2,PORTE!$A$3:$Z$45,12,0)*$E320</f>
        <v>243.69365999999999</v>
      </c>
      <c r="Q320" s="43">
        <f>VLOOKUP($D320,PORTE!$A$3:$Z$45,13,0)*$C320+VLOOKUP($E$2,PORTE!$A$3:$Z$45,13,0)*$E320</f>
        <v>253.11546000000001</v>
      </c>
      <c r="R320" s="43">
        <f>VLOOKUP($D320,PORTE!$A$3:$Z$45,14,0)*$C320+VLOOKUP($E$2,PORTE!$A$3:$Z$45,14,0)*$E320</f>
        <v>262.96392000000003</v>
      </c>
    </row>
    <row r="321" spans="1:18" s="1" customFormat="1" ht="13.5" customHeight="1" x14ac:dyDescent="0.25">
      <c r="A321" s="2" t="s">
        <v>700</v>
      </c>
      <c r="B321" s="3" t="s">
        <v>701</v>
      </c>
      <c r="C321" s="24">
        <v>0.1</v>
      </c>
      <c r="D321" s="4" t="s">
        <v>5</v>
      </c>
      <c r="E321" s="5" t="s">
        <v>283</v>
      </c>
      <c r="F321" s="43">
        <f>VLOOKUP($D321,PORTE!$A$3:$Z$45,2,0)*$C321+VLOOKUP($E$2,PORTE!$A$3:$Z$45,2,0)*$E321</f>
        <v>46.960999999999999</v>
      </c>
      <c r="G321" s="43">
        <f>VLOOKUP($D321,PORTE!$A$3:$Z$45,3,0)*$C321+VLOOKUP($E$2,PORTE!$A$3:$Z$45,3,0)*$E321</f>
        <v>49.218000000000004</v>
      </c>
      <c r="H321" s="43">
        <f>VLOOKUP($D321,PORTE!$A$3:$Z$45,4,0)*$C321+VLOOKUP($E$2,PORTE!$A$3:$Z$45,4,0)*$E321</f>
        <v>51.957380000000001</v>
      </c>
      <c r="I321" s="43">
        <f>VLOOKUP($D321,PORTE!$A$3:$Z$45,5,0)*$C321+VLOOKUP($E$2,PORTE!$A$3:$Z$45,5,0)*$E321</f>
        <v>55.647980000000004</v>
      </c>
      <c r="J321" s="43">
        <f>VLOOKUP($D321,PORTE!$A$3:$Z$45,6,0)*$C321+VLOOKUP($E$2,PORTE!$A$3:$Z$45,6,0)*$E321</f>
        <v>58.806620000000002</v>
      </c>
      <c r="K321" s="43">
        <f>VLOOKUP($D321,PORTE!$A$3:$Z$45,7,0)*$C321+VLOOKUP($E$2,PORTE!$A$3:$Z$45,7,0)*$E321</f>
        <v>62.17110000000001</v>
      </c>
      <c r="L321" s="43">
        <f>VLOOKUP($D321,PORTE!$A$3:$Z$45,8,0)*$C321+VLOOKUP($E$2,PORTE!$A$3:$Z$45,8,0)*$E321</f>
        <v>66.275099999999995</v>
      </c>
      <c r="M321" s="43">
        <f>VLOOKUP($D321,PORTE!$A$3:$Z$45,9,0)*$C321+VLOOKUP($E$2,PORTE!$A$3:$Z$45,9,0)*$E321</f>
        <v>72.800359999999998</v>
      </c>
      <c r="N321" s="43">
        <f>VLOOKUP($D321,PORTE!$A$3:$Z$45,10,0)*$C321+VLOOKUP($E$2,PORTE!$A$3:$Z$45,10,0)*$E321</f>
        <v>79.449039999999997</v>
      </c>
      <c r="O321" s="43">
        <f>VLOOKUP($D321,PORTE!$A$3:$Z$45,11,0)*$C321+VLOOKUP($E$2,PORTE!$A$3:$Z$45,11,0)*$E321</f>
        <v>80.801660000000012</v>
      </c>
      <c r="P321" s="43">
        <f>VLOOKUP($D321,PORTE!$A$3:$Z$45,12,0)*$C321+VLOOKUP($E$2,PORTE!$A$3:$Z$45,12,0)*$E321</f>
        <v>84.150579999999991</v>
      </c>
      <c r="Q321" s="43">
        <f>VLOOKUP($D321,PORTE!$A$3:$Z$45,13,0)*$C321+VLOOKUP($E$2,PORTE!$A$3:$Z$45,13,0)*$E321</f>
        <v>86.920980000000014</v>
      </c>
      <c r="R321" s="43">
        <f>VLOOKUP($D321,PORTE!$A$3:$Z$45,14,0)*$C321+VLOOKUP($E$2,PORTE!$A$3:$Z$45,14,0)*$E321</f>
        <v>90.303460000000001</v>
      </c>
    </row>
    <row r="322" spans="1:18" s="1" customFormat="1" ht="13.5" customHeight="1" x14ac:dyDescent="0.25">
      <c r="A322" s="2" t="s">
        <v>702</v>
      </c>
      <c r="B322" s="3" t="s">
        <v>703</v>
      </c>
      <c r="C322" s="24">
        <v>0.01</v>
      </c>
      <c r="D322" s="4" t="s">
        <v>5</v>
      </c>
      <c r="E322" s="5" t="s">
        <v>551</v>
      </c>
      <c r="F322" s="43">
        <f>VLOOKUP($D322,PORTE!$A$3:$Z$45,2,0)*$C322+VLOOKUP($E$2,PORTE!$A$3:$Z$45,2,0)*$E322</f>
        <v>6.2900000000000009</v>
      </c>
      <c r="G322" s="43">
        <f>VLOOKUP($D322,PORTE!$A$3:$Z$45,3,0)*$C322+VLOOKUP($E$2,PORTE!$A$3:$Z$45,3,0)*$E322</f>
        <v>6.5850000000000009</v>
      </c>
      <c r="H322" s="43">
        <f>VLOOKUP($D322,PORTE!$A$3:$Z$45,4,0)*$C322+VLOOKUP($E$2,PORTE!$A$3:$Z$45,4,0)*$E322</f>
        <v>6.9518000000000004</v>
      </c>
      <c r="I322" s="43">
        <f>VLOOKUP($D322,PORTE!$A$3:$Z$45,5,0)*$C322+VLOOKUP($E$2,PORTE!$A$3:$Z$45,5,0)*$E322</f>
        <v>7.4456000000000007</v>
      </c>
      <c r="J322" s="43">
        <f>VLOOKUP($D322,PORTE!$A$3:$Z$45,6,0)*$C322+VLOOKUP($E$2,PORTE!$A$3:$Z$45,6,0)*$E322</f>
        <v>7.8668000000000005</v>
      </c>
      <c r="K322" s="43">
        <f>VLOOKUP($D322,PORTE!$A$3:$Z$45,7,0)*$C322+VLOOKUP($E$2,PORTE!$A$3:$Z$45,7,0)*$E322</f>
        <v>8.3169000000000004</v>
      </c>
      <c r="L322" s="43">
        <f>VLOOKUP($D322,PORTE!$A$3:$Z$45,8,0)*$C322+VLOOKUP($E$2,PORTE!$A$3:$Z$45,8,0)*$E322</f>
        <v>8.8658999999999999</v>
      </c>
      <c r="M322" s="43">
        <f>VLOOKUP($D322,PORTE!$A$3:$Z$45,9,0)*$C322+VLOOKUP($E$2,PORTE!$A$3:$Z$45,9,0)*$E322</f>
        <v>9.7387999999999995</v>
      </c>
      <c r="N322" s="43">
        <f>VLOOKUP($D322,PORTE!$A$3:$Z$45,10,0)*$C322+VLOOKUP($E$2,PORTE!$A$3:$Z$45,10,0)*$E322</f>
        <v>10.6282</v>
      </c>
      <c r="O322" s="43">
        <f>VLOOKUP($D322,PORTE!$A$3:$Z$45,11,0)*$C322+VLOOKUP($E$2,PORTE!$A$3:$Z$45,11,0)*$E322</f>
        <v>10.809200000000002</v>
      </c>
      <c r="P322" s="43">
        <f>VLOOKUP($D322,PORTE!$A$3:$Z$45,12,0)*$C322+VLOOKUP($E$2,PORTE!$A$3:$Z$45,12,0)*$E322</f>
        <v>11.2522</v>
      </c>
      <c r="Q322" s="43">
        <f>VLOOKUP($D322,PORTE!$A$3:$Z$45,13,0)*$C322+VLOOKUP($E$2,PORTE!$A$3:$Z$45,13,0)*$E322</f>
        <v>11.612400000000001</v>
      </c>
      <c r="R322" s="43">
        <f>VLOOKUP($D322,PORTE!$A$3:$Z$45,14,0)*$C322+VLOOKUP($E$2,PORTE!$A$3:$Z$45,14,0)*$E322</f>
        <v>12.064300000000001</v>
      </c>
    </row>
    <row r="323" spans="1:18" s="1" customFormat="1" ht="13.5" customHeight="1" x14ac:dyDescent="0.25">
      <c r="A323" s="2" t="s">
        <v>704</v>
      </c>
      <c r="B323" s="3" t="s">
        <v>705</v>
      </c>
      <c r="C323" s="24">
        <v>0.01</v>
      </c>
      <c r="D323" s="4" t="s">
        <v>5</v>
      </c>
      <c r="E323" s="5" t="s">
        <v>99</v>
      </c>
      <c r="F323" s="43">
        <f>VLOOKUP($D323,PORTE!$A$3:$Z$45,2,0)*$C323+VLOOKUP($E$2,PORTE!$A$3:$Z$45,2,0)*$E323</f>
        <v>8.36</v>
      </c>
      <c r="G323" s="43">
        <f>VLOOKUP($D323,PORTE!$A$3:$Z$45,3,0)*$C323+VLOOKUP($E$2,PORTE!$A$3:$Z$45,3,0)*$E323</f>
        <v>8.745000000000001</v>
      </c>
      <c r="H323" s="43">
        <f>VLOOKUP($D323,PORTE!$A$3:$Z$45,4,0)*$C323+VLOOKUP($E$2,PORTE!$A$3:$Z$45,4,0)*$E323</f>
        <v>9.2323999999999984</v>
      </c>
      <c r="I323" s="43">
        <f>VLOOKUP($D323,PORTE!$A$3:$Z$45,5,0)*$C323+VLOOKUP($E$2,PORTE!$A$3:$Z$45,5,0)*$E323</f>
        <v>9.8882000000000012</v>
      </c>
      <c r="J323" s="43">
        <f>VLOOKUP($D323,PORTE!$A$3:$Z$45,6,0)*$C323+VLOOKUP($E$2,PORTE!$A$3:$Z$45,6,0)*$E323</f>
        <v>10.446200000000001</v>
      </c>
      <c r="K323" s="43">
        <f>VLOOKUP($D323,PORTE!$A$3:$Z$45,7,0)*$C323+VLOOKUP($E$2,PORTE!$A$3:$Z$45,7,0)*$E323</f>
        <v>11.043899999999999</v>
      </c>
      <c r="L323" s="43">
        <f>VLOOKUP($D323,PORTE!$A$3:$Z$45,8,0)*$C323+VLOOKUP($E$2,PORTE!$A$3:$Z$45,8,0)*$E323</f>
        <v>11.772899999999998</v>
      </c>
      <c r="M323" s="43">
        <f>VLOOKUP($D323,PORTE!$A$3:$Z$45,9,0)*$C323+VLOOKUP($E$2,PORTE!$A$3:$Z$45,9,0)*$E323</f>
        <v>12.931999999999999</v>
      </c>
      <c r="N323" s="43">
        <f>VLOOKUP($D323,PORTE!$A$3:$Z$45,10,0)*$C323+VLOOKUP($E$2,PORTE!$A$3:$Z$45,10,0)*$E323</f>
        <v>14.113</v>
      </c>
      <c r="O323" s="43">
        <f>VLOOKUP($D323,PORTE!$A$3:$Z$45,11,0)*$C323+VLOOKUP($E$2,PORTE!$A$3:$Z$45,11,0)*$E323</f>
        <v>14.353400000000001</v>
      </c>
      <c r="P323" s="43">
        <f>VLOOKUP($D323,PORTE!$A$3:$Z$45,12,0)*$C323+VLOOKUP($E$2,PORTE!$A$3:$Z$45,12,0)*$E323</f>
        <v>14.936799999999998</v>
      </c>
      <c r="Q323" s="43">
        <f>VLOOKUP($D323,PORTE!$A$3:$Z$45,13,0)*$C323+VLOOKUP($E$2,PORTE!$A$3:$Z$45,13,0)*$E323</f>
        <v>15.404999999999999</v>
      </c>
      <c r="R323" s="43">
        <f>VLOOKUP($D323,PORTE!$A$3:$Z$45,14,0)*$C323+VLOOKUP($E$2,PORTE!$A$3:$Z$45,14,0)*$E323</f>
        <v>16.0045</v>
      </c>
    </row>
    <row r="324" spans="1:18" s="1" customFormat="1" ht="13.5" customHeight="1" x14ac:dyDescent="0.25">
      <c r="A324" s="2" t="s">
        <v>706</v>
      </c>
      <c r="B324" s="3" t="s">
        <v>707</v>
      </c>
      <c r="C324" s="24">
        <v>0.01</v>
      </c>
      <c r="D324" s="4" t="s">
        <v>5</v>
      </c>
      <c r="E324" s="5" t="s">
        <v>99</v>
      </c>
      <c r="F324" s="43">
        <f>VLOOKUP($D324,PORTE!$A$3:$Z$45,2,0)*$C324+VLOOKUP($E$2,PORTE!$A$3:$Z$45,2,0)*$E324</f>
        <v>8.36</v>
      </c>
      <c r="G324" s="43">
        <f>VLOOKUP($D324,PORTE!$A$3:$Z$45,3,0)*$C324+VLOOKUP($E$2,PORTE!$A$3:$Z$45,3,0)*$E324</f>
        <v>8.745000000000001</v>
      </c>
      <c r="H324" s="43">
        <f>VLOOKUP($D324,PORTE!$A$3:$Z$45,4,0)*$C324+VLOOKUP($E$2,PORTE!$A$3:$Z$45,4,0)*$E324</f>
        <v>9.2323999999999984</v>
      </c>
      <c r="I324" s="43">
        <f>VLOOKUP($D324,PORTE!$A$3:$Z$45,5,0)*$C324+VLOOKUP($E$2,PORTE!$A$3:$Z$45,5,0)*$E324</f>
        <v>9.8882000000000012</v>
      </c>
      <c r="J324" s="43">
        <f>VLOOKUP($D324,PORTE!$A$3:$Z$45,6,0)*$C324+VLOOKUP($E$2,PORTE!$A$3:$Z$45,6,0)*$E324</f>
        <v>10.446200000000001</v>
      </c>
      <c r="K324" s="43">
        <f>VLOOKUP($D324,PORTE!$A$3:$Z$45,7,0)*$C324+VLOOKUP($E$2,PORTE!$A$3:$Z$45,7,0)*$E324</f>
        <v>11.043899999999999</v>
      </c>
      <c r="L324" s="43">
        <f>VLOOKUP($D324,PORTE!$A$3:$Z$45,8,0)*$C324+VLOOKUP($E$2,PORTE!$A$3:$Z$45,8,0)*$E324</f>
        <v>11.772899999999998</v>
      </c>
      <c r="M324" s="43">
        <f>VLOOKUP($D324,PORTE!$A$3:$Z$45,9,0)*$C324+VLOOKUP($E$2,PORTE!$A$3:$Z$45,9,0)*$E324</f>
        <v>12.931999999999999</v>
      </c>
      <c r="N324" s="43">
        <f>VLOOKUP($D324,PORTE!$A$3:$Z$45,10,0)*$C324+VLOOKUP($E$2,PORTE!$A$3:$Z$45,10,0)*$E324</f>
        <v>14.113</v>
      </c>
      <c r="O324" s="43">
        <f>VLOOKUP($D324,PORTE!$A$3:$Z$45,11,0)*$C324+VLOOKUP($E$2,PORTE!$A$3:$Z$45,11,0)*$E324</f>
        <v>14.353400000000001</v>
      </c>
      <c r="P324" s="43">
        <f>VLOOKUP($D324,PORTE!$A$3:$Z$45,12,0)*$C324+VLOOKUP($E$2,PORTE!$A$3:$Z$45,12,0)*$E324</f>
        <v>14.936799999999998</v>
      </c>
      <c r="Q324" s="43">
        <f>VLOOKUP($D324,PORTE!$A$3:$Z$45,13,0)*$C324+VLOOKUP($E$2,PORTE!$A$3:$Z$45,13,0)*$E324</f>
        <v>15.404999999999999</v>
      </c>
      <c r="R324" s="43">
        <f>VLOOKUP($D324,PORTE!$A$3:$Z$45,14,0)*$C324+VLOOKUP($E$2,PORTE!$A$3:$Z$45,14,0)*$E324</f>
        <v>16.0045</v>
      </c>
    </row>
    <row r="325" spans="1:18" s="1" customFormat="1" ht="13.5" customHeight="1" x14ac:dyDescent="0.25">
      <c r="A325" s="2" t="s">
        <v>708</v>
      </c>
      <c r="B325" s="3" t="s">
        <v>709</v>
      </c>
      <c r="C325" s="24">
        <v>0.01</v>
      </c>
      <c r="D325" s="4" t="s">
        <v>5</v>
      </c>
      <c r="E325" s="5" t="s">
        <v>122</v>
      </c>
      <c r="F325" s="43">
        <f>VLOOKUP($D325,PORTE!$A$3:$Z$45,2,0)*$C325+VLOOKUP($E$2,PORTE!$A$3:$Z$45,2,0)*$E325</f>
        <v>4.5305</v>
      </c>
      <c r="G325" s="43">
        <f>VLOOKUP($D325,PORTE!$A$3:$Z$45,3,0)*$C325+VLOOKUP($E$2,PORTE!$A$3:$Z$45,3,0)*$E325</f>
        <v>4.7490000000000006</v>
      </c>
      <c r="H325" s="43">
        <f>VLOOKUP($D325,PORTE!$A$3:$Z$45,4,0)*$C325+VLOOKUP($E$2,PORTE!$A$3:$Z$45,4,0)*$E325</f>
        <v>5.0132900000000005</v>
      </c>
      <c r="I325" s="43">
        <f>VLOOKUP($D325,PORTE!$A$3:$Z$45,5,0)*$C325+VLOOKUP($E$2,PORTE!$A$3:$Z$45,5,0)*$E325</f>
        <v>5.3693900000000001</v>
      </c>
      <c r="J325" s="43">
        <f>VLOOKUP($D325,PORTE!$A$3:$Z$45,6,0)*$C325+VLOOKUP($E$2,PORTE!$A$3:$Z$45,6,0)*$E325</f>
        <v>5.6743100000000002</v>
      </c>
      <c r="K325" s="43">
        <f>VLOOKUP($D325,PORTE!$A$3:$Z$45,7,0)*$C325+VLOOKUP($E$2,PORTE!$A$3:$Z$45,7,0)*$E325</f>
        <v>5.9989500000000007</v>
      </c>
      <c r="L325" s="43">
        <f>VLOOKUP($D325,PORTE!$A$3:$Z$45,8,0)*$C325+VLOOKUP($E$2,PORTE!$A$3:$Z$45,8,0)*$E325</f>
        <v>6.3949499999999997</v>
      </c>
      <c r="M325" s="43">
        <f>VLOOKUP($D325,PORTE!$A$3:$Z$45,9,0)*$C325+VLOOKUP($E$2,PORTE!$A$3:$Z$45,9,0)*$E325</f>
        <v>7.0245799999999994</v>
      </c>
      <c r="N325" s="43">
        <f>VLOOKUP($D325,PORTE!$A$3:$Z$45,10,0)*$C325+VLOOKUP($E$2,PORTE!$A$3:$Z$45,10,0)*$E325</f>
        <v>7.6661200000000003</v>
      </c>
      <c r="O325" s="43">
        <f>VLOOKUP($D325,PORTE!$A$3:$Z$45,11,0)*$C325+VLOOKUP($E$2,PORTE!$A$3:$Z$45,11,0)*$E325</f>
        <v>7.7966300000000004</v>
      </c>
      <c r="P325" s="43">
        <f>VLOOKUP($D325,PORTE!$A$3:$Z$45,12,0)*$C325+VLOOKUP($E$2,PORTE!$A$3:$Z$45,12,0)*$E325</f>
        <v>8.1202899999999989</v>
      </c>
      <c r="Q325" s="43">
        <f>VLOOKUP($D325,PORTE!$A$3:$Z$45,13,0)*$C325+VLOOKUP($E$2,PORTE!$A$3:$Z$45,13,0)*$E325</f>
        <v>8.3886900000000004</v>
      </c>
      <c r="R325" s="43">
        <f>VLOOKUP($D325,PORTE!$A$3:$Z$45,14,0)*$C325+VLOOKUP($E$2,PORTE!$A$3:$Z$45,14,0)*$E325</f>
        <v>8.7151300000000003</v>
      </c>
    </row>
    <row r="326" spans="1:18" s="1" customFormat="1" ht="13.5" customHeight="1" x14ac:dyDescent="0.25">
      <c r="A326" s="2" t="s">
        <v>710</v>
      </c>
      <c r="B326" s="3" t="s">
        <v>711</v>
      </c>
      <c r="C326" s="27">
        <v>1</v>
      </c>
      <c r="D326" s="2" t="s">
        <v>254</v>
      </c>
      <c r="E326" s="5" t="s">
        <v>712</v>
      </c>
      <c r="F326" s="43">
        <f>VLOOKUP($D326,PORTE!$A$3:$Z$45,2,0)*$C326+VLOOKUP($E$2,PORTE!$A$3:$Z$45,2,0)*$E326</f>
        <v>298.05500000000001</v>
      </c>
      <c r="G326" s="43">
        <f>VLOOKUP($D326,PORTE!$A$3:$Z$45,3,0)*$C326+VLOOKUP($E$2,PORTE!$A$3:$Z$45,3,0)*$E326</f>
        <v>325.84000000000003</v>
      </c>
      <c r="H326" s="43">
        <f>VLOOKUP($D326,PORTE!$A$3:$Z$45,4,0)*$C326+VLOOKUP($E$2,PORTE!$A$3:$Z$45,4,0)*$E326</f>
        <v>344.2919</v>
      </c>
      <c r="I326" s="43">
        <f>VLOOKUP($D326,PORTE!$A$3:$Z$45,5,0)*$C326+VLOOKUP($E$2,PORTE!$A$3:$Z$45,5,0)*$E326</f>
        <v>368.72489999999999</v>
      </c>
      <c r="J326" s="43">
        <f>VLOOKUP($D326,PORTE!$A$3:$Z$45,6,0)*$C326+VLOOKUP($E$2,PORTE!$A$3:$Z$45,6,0)*$E326</f>
        <v>389.35809999999998</v>
      </c>
      <c r="K326" s="43">
        <f>VLOOKUP($D326,PORTE!$A$3:$Z$45,7,0)*$C326+VLOOKUP($E$2,PORTE!$A$3:$Z$45,7,0)*$E326</f>
        <v>411.6155</v>
      </c>
      <c r="L326" s="43">
        <f>VLOOKUP($D326,PORTE!$A$3:$Z$45,8,0)*$C326+VLOOKUP($E$2,PORTE!$A$3:$Z$45,8,0)*$E326</f>
        <v>438.77549999999997</v>
      </c>
      <c r="M326" s="43">
        <f>VLOOKUP($D326,PORTE!$A$3:$Z$45,9,0)*$C326+VLOOKUP($E$2,PORTE!$A$3:$Z$45,9,0)*$E326</f>
        <v>482.02179999999998</v>
      </c>
      <c r="N326" s="43">
        <f>VLOOKUP($D326,PORTE!$A$3:$Z$45,10,0)*$C326+VLOOKUP($E$2,PORTE!$A$3:$Z$45,10,0)*$E326</f>
        <v>526.05520000000001</v>
      </c>
      <c r="O326" s="43">
        <f>VLOOKUP($D326,PORTE!$A$3:$Z$45,11,0)*$C326+VLOOKUP($E$2,PORTE!$A$3:$Z$45,11,0)*$E326</f>
        <v>534.94330000000002</v>
      </c>
      <c r="P326" s="43">
        <f>VLOOKUP($D326,PORTE!$A$3:$Z$45,12,0)*$C326+VLOOKUP($E$2,PORTE!$A$3:$Z$45,12,0)*$E326</f>
        <v>585.34789999999998</v>
      </c>
      <c r="Q326" s="43">
        <f>VLOOKUP($D326,PORTE!$A$3:$Z$45,13,0)*$C326+VLOOKUP($E$2,PORTE!$A$3:$Z$45,13,0)*$E326</f>
        <v>662.10989999999993</v>
      </c>
      <c r="R326" s="43">
        <f>VLOOKUP($D326,PORTE!$A$3:$Z$45,14,0)*$C326+VLOOKUP($E$2,PORTE!$A$3:$Z$45,14,0)*$E326</f>
        <v>778.77729999999997</v>
      </c>
    </row>
    <row r="327" spans="1:18" s="1" customFormat="1" ht="13.5" customHeight="1" x14ac:dyDescent="0.25">
      <c r="A327" s="2">
        <v>40312194</v>
      </c>
      <c r="B327" s="3" t="s">
        <v>713</v>
      </c>
      <c r="C327" s="24">
        <v>0.04</v>
      </c>
      <c r="D327" s="4" t="s">
        <v>5</v>
      </c>
      <c r="E327" s="5">
        <v>4.5</v>
      </c>
      <c r="F327" s="43">
        <f>VLOOKUP($D327,PORTE!$A$3:$Z$45,2,0)*$C327+VLOOKUP($E$2,PORTE!$A$3:$Z$45,2,0)*$E327</f>
        <v>52.07</v>
      </c>
      <c r="G327" s="43">
        <f>VLOOKUP($D327,PORTE!$A$3:$Z$45,3,0)*$C327+VLOOKUP($E$2,PORTE!$A$3:$Z$45,3,0)*$E327</f>
        <v>54.42</v>
      </c>
      <c r="H327" s="43">
        <f>VLOOKUP($D327,PORTE!$A$3:$Z$45,4,0)*$C327+VLOOKUP($E$2,PORTE!$A$3:$Z$45,4,0)*$E327</f>
        <v>57.454999999999998</v>
      </c>
      <c r="I327" s="43">
        <f>VLOOKUP($D327,PORTE!$A$3:$Z$45,5,0)*$C327+VLOOKUP($E$2,PORTE!$A$3:$Z$45,5,0)*$E327</f>
        <v>61.536200000000001</v>
      </c>
      <c r="J327" s="43">
        <f>VLOOKUP($D327,PORTE!$A$3:$Z$45,6,0)*$C327+VLOOKUP($E$2,PORTE!$A$3:$Z$45,6,0)*$E327</f>
        <v>64.999399999999994</v>
      </c>
      <c r="K327" s="43">
        <f>VLOOKUP($D327,PORTE!$A$3:$Z$45,7,0)*$C327+VLOOKUP($E$2,PORTE!$A$3:$Z$45,7,0)*$E327</f>
        <v>68.718599999999995</v>
      </c>
      <c r="L327" s="43">
        <f>VLOOKUP($D327,PORTE!$A$3:$Z$45,8,0)*$C327+VLOOKUP($E$2,PORTE!$A$3:$Z$45,8,0)*$E327</f>
        <v>73.254599999999996</v>
      </c>
      <c r="M327" s="43">
        <f>VLOOKUP($D327,PORTE!$A$3:$Z$45,9,0)*$C327+VLOOKUP($E$2,PORTE!$A$3:$Z$45,9,0)*$E327</f>
        <v>80.466799999999992</v>
      </c>
      <c r="N327" s="43">
        <f>VLOOKUP($D327,PORTE!$A$3:$Z$45,10,0)*$C327+VLOOKUP($E$2,PORTE!$A$3:$Z$45,10,0)*$E327</f>
        <v>87.815200000000004</v>
      </c>
      <c r="O327" s="43">
        <f>VLOOKUP($D327,PORTE!$A$3:$Z$45,11,0)*$C327+VLOOKUP($E$2,PORTE!$A$3:$Z$45,11,0)*$E327</f>
        <v>89.311400000000006</v>
      </c>
      <c r="P327" s="43">
        <f>VLOOKUP($D327,PORTE!$A$3:$Z$45,12,0)*$C327+VLOOKUP($E$2,PORTE!$A$3:$Z$45,12,0)*$E327</f>
        <v>92.908599999999993</v>
      </c>
      <c r="Q327" s="43">
        <f>VLOOKUP($D327,PORTE!$A$3:$Z$45,13,0)*$C327+VLOOKUP($E$2,PORTE!$A$3:$Z$45,13,0)*$E327</f>
        <v>95.753399999999999</v>
      </c>
      <c r="R327" s="43">
        <f>VLOOKUP($D327,PORTE!$A$3:$Z$45,14,0)*$C327+VLOOKUP($E$2,PORTE!$A$3:$Z$45,14,0)*$E327</f>
        <v>99.479799999999997</v>
      </c>
    </row>
    <row r="328" spans="1:18" s="1" customFormat="1" ht="13.5" customHeight="1" x14ac:dyDescent="0.25">
      <c r="A328" s="2" t="s">
        <v>714</v>
      </c>
      <c r="B328" s="3" t="s">
        <v>715</v>
      </c>
      <c r="C328" s="27">
        <v>1</v>
      </c>
      <c r="D328" s="2" t="s">
        <v>250</v>
      </c>
      <c r="E328" s="5" t="s">
        <v>716</v>
      </c>
      <c r="F328" s="43">
        <f>VLOOKUP($D328,PORTE!$A$3:$Z$45,2,0)*$C328+VLOOKUP($E$2,PORTE!$A$3:$Z$45,2,0)*$E328</f>
        <v>493.95</v>
      </c>
      <c r="G328" s="43">
        <f>VLOOKUP($D328,PORTE!$A$3:$Z$45,3,0)*$C328+VLOOKUP($E$2,PORTE!$A$3:$Z$45,3,0)*$E328</f>
        <v>540.59999999999991</v>
      </c>
      <c r="H328" s="43">
        <f>VLOOKUP($D328,PORTE!$A$3:$Z$45,4,0)*$C328+VLOOKUP($E$2,PORTE!$A$3:$Z$45,4,0)*$E328</f>
        <v>571.25099999999998</v>
      </c>
      <c r="I328" s="43">
        <f>VLOOKUP($D328,PORTE!$A$3:$Z$45,5,0)*$C328+VLOOKUP($E$2,PORTE!$A$3:$Z$45,5,0)*$E328</f>
        <v>611.79099999999994</v>
      </c>
      <c r="J328" s="43">
        <f>VLOOKUP($D328,PORTE!$A$3:$Z$45,6,0)*$C328+VLOOKUP($E$2,PORTE!$A$3:$Z$45,6,0)*$E328</f>
        <v>645.98900000000003</v>
      </c>
      <c r="K328" s="43">
        <f>VLOOKUP($D328,PORTE!$A$3:$Z$45,7,0)*$C328+VLOOKUP($E$2,PORTE!$A$3:$Z$45,7,0)*$E328</f>
        <v>682.90499999999997</v>
      </c>
      <c r="L328" s="43">
        <f>VLOOKUP($D328,PORTE!$A$3:$Z$45,8,0)*$C328+VLOOKUP($E$2,PORTE!$A$3:$Z$45,8,0)*$E328</f>
        <v>727.96499999999992</v>
      </c>
      <c r="M328" s="43">
        <f>VLOOKUP($D328,PORTE!$A$3:$Z$45,9,0)*$C328+VLOOKUP($E$2,PORTE!$A$3:$Z$45,9,0)*$E328</f>
        <v>799.72199999999987</v>
      </c>
      <c r="N328" s="43">
        <f>VLOOKUP($D328,PORTE!$A$3:$Z$45,10,0)*$C328+VLOOKUP($E$2,PORTE!$A$3:$Z$45,10,0)*$E328</f>
        <v>872.77799999999991</v>
      </c>
      <c r="O328" s="43">
        <f>VLOOKUP($D328,PORTE!$A$3:$Z$45,11,0)*$C328+VLOOKUP($E$2,PORTE!$A$3:$Z$45,11,0)*$E328</f>
        <v>887.56700000000001</v>
      </c>
      <c r="P328" s="43">
        <f>VLOOKUP($D328,PORTE!$A$3:$Z$45,12,0)*$C328+VLOOKUP($E$2,PORTE!$A$3:$Z$45,12,0)*$E328</f>
        <v>984.69099999999992</v>
      </c>
      <c r="Q328" s="43">
        <f>VLOOKUP($D328,PORTE!$A$3:$Z$45,13,0)*$C328+VLOOKUP($E$2,PORTE!$A$3:$Z$45,13,0)*$E328</f>
        <v>1141.251</v>
      </c>
      <c r="R328" s="43">
        <f>VLOOKUP($D328,PORTE!$A$3:$Z$45,14,0)*$C328+VLOOKUP($E$2,PORTE!$A$3:$Z$45,14,0)*$E328</f>
        <v>1344.6669999999999</v>
      </c>
    </row>
    <row r="329" spans="1:18" s="1" customFormat="1" ht="13.5" customHeight="1" x14ac:dyDescent="0.25">
      <c r="A329" s="2" t="s">
        <v>717</v>
      </c>
      <c r="B329" s="3" t="s">
        <v>718</v>
      </c>
      <c r="C329" s="27">
        <v>1</v>
      </c>
      <c r="D329" s="2" t="s">
        <v>158</v>
      </c>
      <c r="E329" s="5" t="s">
        <v>719</v>
      </c>
      <c r="F329" s="43">
        <f>VLOOKUP($D329,PORTE!$A$3:$Z$45,2,0)*$C329+VLOOKUP($E$2,PORTE!$A$3:$Z$45,2,0)*$E329</f>
        <v>1321.5</v>
      </c>
      <c r="G329" s="43">
        <f>VLOOKUP($D329,PORTE!$A$3:$Z$45,3,0)*$C329+VLOOKUP($E$2,PORTE!$A$3:$Z$45,3,0)*$E329</f>
        <v>1425</v>
      </c>
      <c r="H329" s="43">
        <f>VLOOKUP($D329,PORTE!$A$3:$Z$45,4,0)*$C329+VLOOKUP($E$2,PORTE!$A$3:$Z$45,4,0)*$E329</f>
        <v>1504.67</v>
      </c>
      <c r="I329" s="43">
        <f>VLOOKUP($D329,PORTE!$A$3:$Z$45,5,0)*$C329+VLOOKUP($E$2,PORTE!$A$3:$Z$45,5,0)*$E329</f>
        <v>1611.48</v>
      </c>
      <c r="J329" s="43">
        <f>VLOOKUP($D329,PORTE!$A$3:$Z$45,6,0)*$C329+VLOOKUP($E$2,PORTE!$A$3:$Z$45,6,0)*$E329</f>
        <v>1701.6699999999998</v>
      </c>
      <c r="K329" s="43">
        <f>VLOOKUP($D329,PORTE!$A$3:$Z$45,7,0)*$C329+VLOOKUP($E$2,PORTE!$A$3:$Z$45,7,0)*$E329</f>
        <v>1798.96</v>
      </c>
      <c r="L329" s="43">
        <f>VLOOKUP($D329,PORTE!$A$3:$Z$45,8,0)*$C329+VLOOKUP($E$2,PORTE!$A$3:$Z$45,8,0)*$E329</f>
        <v>1917.6699999999998</v>
      </c>
      <c r="M329" s="43">
        <f>VLOOKUP($D329,PORTE!$A$3:$Z$45,9,0)*$C329+VLOOKUP($E$2,PORTE!$A$3:$Z$45,9,0)*$E329</f>
        <v>2106.6299999999997</v>
      </c>
      <c r="N329" s="43">
        <f>VLOOKUP($D329,PORTE!$A$3:$Z$45,10,0)*$C329+VLOOKUP($E$2,PORTE!$A$3:$Z$45,10,0)*$E329</f>
        <v>2299.06</v>
      </c>
      <c r="O329" s="43">
        <f>VLOOKUP($D329,PORTE!$A$3:$Z$45,11,0)*$C329+VLOOKUP($E$2,PORTE!$A$3:$Z$45,11,0)*$E329</f>
        <v>2338</v>
      </c>
      <c r="P329" s="43">
        <f>VLOOKUP($D329,PORTE!$A$3:$Z$45,12,0)*$C329+VLOOKUP($E$2,PORTE!$A$3:$Z$45,12,0)*$E329</f>
        <v>2584.8799999999997</v>
      </c>
      <c r="Q329" s="43">
        <f>VLOOKUP($D329,PORTE!$A$3:$Z$45,13,0)*$C329+VLOOKUP($E$2,PORTE!$A$3:$Z$45,13,0)*$E329</f>
        <v>2978.0200000000004</v>
      </c>
      <c r="R329" s="43">
        <f>VLOOKUP($D329,PORTE!$A$3:$Z$45,14,0)*$C329+VLOOKUP($E$2,PORTE!$A$3:$Z$45,14,0)*$E329</f>
        <v>3446.18</v>
      </c>
    </row>
    <row r="330" spans="1:18" s="1" customFormat="1" ht="13.5" customHeight="1" x14ac:dyDescent="0.25">
      <c r="A330" s="2" t="s">
        <v>720</v>
      </c>
      <c r="B330" s="3" t="s">
        <v>721</v>
      </c>
      <c r="C330" s="27">
        <v>1</v>
      </c>
      <c r="D330" s="2" t="s">
        <v>158</v>
      </c>
      <c r="E330" s="5" t="s">
        <v>719</v>
      </c>
      <c r="F330" s="43">
        <f>VLOOKUP($D330,PORTE!$A$3:$Z$45,2,0)*$C330+VLOOKUP($E$2,PORTE!$A$3:$Z$45,2,0)*$E330</f>
        <v>1321.5</v>
      </c>
      <c r="G330" s="43">
        <f>VLOOKUP($D330,PORTE!$A$3:$Z$45,3,0)*$C330+VLOOKUP($E$2,PORTE!$A$3:$Z$45,3,0)*$E330</f>
        <v>1425</v>
      </c>
      <c r="H330" s="43">
        <f>VLOOKUP($D330,PORTE!$A$3:$Z$45,4,0)*$C330+VLOOKUP($E$2,PORTE!$A$3:$Z$45,4,0)*$E330</f>
        <v>1504.67</v>
      </c>
      <c r="I330" s="43">
        <f>VLOOKUP($D330,PORTE!$A$3:$Z$45,5,0)*$C330+VLOOKUP($E$2,PORTE!$A$3:$Z$45,5,0)*$E330</f>
        <v>1611.48</v>
      </c>
      <c r="J330" s="43">
        <f>VLOOKUP($D330,PORTE!$A$3:$Z$45,6,0)*$C330+VLOOKUP($E$2,PORTE!$A$3:$Z$45,6,0)*$E330</f>
        <v>1701.6699999999998</v>
      </c>
      <c r="K330" s="43">
        <f>VLOOKUP($D330,PORTE!$A$3:$Z$45,7,0)*$C330+VLOOKUP($E$2,PORTE!$A$3:$Z$45,7,0)*$E330</f>
        <v>1798.96</v>
      </c>
      <c r="L330" s="43">
        <f>VLOOKUP($D330,PORTE!$A$3:$Z$45,8,0)*$C330+VLOOKUP($E$2,PORTE!$A$3:$Z$45,8,0)*$E330</f>
        <v>1917.6699999999998</v>
      </c>
      <c r="M330" s="43">
        <f>VLOOKUP($D330,PORTE!$A$3:$Z$45,9,0)*$C330+VLOOKUP($E$2,PORTE!$A$3:$Z$45,9,0)*$E330</f>
        <v>2106.6299999999997</v>
      </c>
      <c r="N330" s="43">
        <f>VLOOKUP($D330,PORTE!$A$3:$Z$45,10,0)*$C330+VLOOKUP($E$2,PORTE!$A$3:$Z$45,10,0)*$E330</f>
        <v>2299.06</v>
      </c>
      <c r="O330" s="43">
        <f>VLOOKUP($D330,PORTE!$A$3:$Z$45,11,0)*$C330+VLOOKUP($E$2,PORTE!$A$3:$Z$45,11,0)*$E330</f>
        <v>2338</v>
      </c>
      <c r="P330" s="43">
        <f>VLOOKUP($D330,PORTE!$A$3:$Z$45,12,0)*$C330+VLOOKUP($E$2,PORTE!$A$3:$Z$45,12,0)*$E330</f>
        <v>2584.8799999999997</v>
      </c>
      <c r="Q330" s="43">
        <f>VLOOKUP($D330,PORTE!$A$3:$Z$45,13,0)*$C330+VLOOKUP($E$2,PORTE!$A$3:$Z$45,13,0)*$E330</f>
        <v>2978.0200000000004</v>
      </c>
      <c r="R330" s="43">
        <f>VLOOKUP($D330,PORTE!$A$3:$Z$45,14,0)*$C330+VLOOKUP($E$2,PORTE!$A$3:$Z$45,14,0)*$E330</f>
        <v>3446.18</v>
      </c>
    </row>
    <row r="331" spans="1:18" s="1" customFormat="1" ht="13.5" customHeight="1" x14ac:dyDescent="0.25">
      <c r="A331" s="2" t="s">
        <v>722</v>
      </c>
      <c r="B331" s="3" t="s">
        <v>723</v>
      </c>
      <c r="C331" s="27">
        <v>1</v>
      </c>
      <c r="D331" s="2" t="s">
        <v>724</v>
      </c>
      <c r="E331" s="5" t="s">
        <v>725</v>
      </c>
      <c r="F331" s="43">
        <f>VLOOKUP($D331,PORTE!$A$3:$Z$45,2,0)*$C331+VLOOKUP($E$2,PORTE!$A$3:$Z$45,2,0)*$E331</f>
        <v>572.58000000000004</v>
      </c>
      <c r="G331" s="43">
        <f>VLOOKUP($D331,PORTE!$A$3:$Z$45,3,0)*$C331+VLOOKUP($E$2,PORTE!$A$3:$Z$45,3,0)*$E331</f>
        <v>667.04</v>
      </c>
      <c r="H331" s="43">
        <f>VLOOKUP($D331,PORTE!$A$3:$Z$45,4,0)*$C331+VLOOKUP($E$2,PORTE!$A$3:$Z$45,4,0)*$E331</f>
        <v>704.41640000000007</v>
      </c>
      <c r="I331" s="43">
        <f>VLOOKUP($D331,PORTE!$A$3:$Z$45,5,0)*$C331+VLOOKUP($E$2,PORTE!$A$3:$Z$45,5,0)*$E331</f>
        <v>754.34439999999995</v>
      </c>
      <c r="J331" s="43">
        <f>VLOOKUP($D331,PORTE!$A$3:$Z$45,6,0)*$C331+VLOOKUP($E$2,PORTE!$A$3:$Z$45,6,0)*$E331</f>
        <v>796.50360000000001</v>
      </c>
      <c r="K331" s="43">
        <f>VLOOKUP($D331,PORTE!$A$3:$Z$45,7,0)*$C331+VLOOKUP($E$2,PORTE!$A$3:$Z$45,7,0)*$E331</f>
        <v>841.95800000000008</v>
      </c>
      <c r="L331" s="43">
        <f>VLOOKUP($D331,PORTE!$A$3:$Z$45,8,0)*$C331+VLOOKUP($E$2,PORTE!$A$3:$Z$45,8,0)*$E331</f>
        <v>897.48800000000006</v>
      </c>
      <c r="M331" s="43">
        <f>VLOOKUP($D331,PORTE!$A$3:$Z$45,9,0)*$C331+VLOOKUP($E$2,PORTE!$A$3:$Z$45,9,0)*$E331</f>
        <v>986.08079999999995</v>
      </c>
      <c r="N331" s="43">
        <f>VLOOKUP($D331,PORTE!$A$3:$Z$45,10,0)*$C331+VLOOKUP($E$2,PORTE!$A$3:$Z$45,10,0)*$E331</f>
        <v>1076.2212</v>
      </c>
      <c r="O331" s="43">
        <f>VLOOKUP($D331,PORTE!$A$3:$Z$45,11,0)*$C331+VLOOKUP($E$2,PORTE!$A$3:$Z$45,11,0)*$E331</f>
        <v>1094.1848</v>
      </c>
      <c r="P331" s="43">
        <f>VLOOKUP($D331,PORTE!$A$3:$Z$45,12,0)*$C331+VLOOKUP($E$2,PORTE!$A$3:$Z$45,12,0)*$E331</f>
        <v>1380.1424</v>
      </c>
      <c r="Q331" s="43">
        <f>VLOOKUP($D331,PORTE!$A$3:$Z$45,13,0)*$C331+VLOOKUP($E$2,PORTE!$A$3:$Z$45,13,0)*$E331</f>
        <v>1919.7344000000003</v>
      </c>
      <c r="R331" s="43">
        <f>VLOOKUP($D331,PORTE!$A$3:$Z$45,14,0)*$C331+VLOOKUP($E$2,PORTE!$A$3:$Z$45,14,0)*$E331</f>
        <v>2531.6988000000001</v>
      </c>
    </row>
    <row r="332" spans="1:18" s="1" customFormat="1" ht="13.5" customHeight="1" x14ac:dyDescent="0.25">
      <c r="A332" s="2" t="s">
        <v>726</v>
      </c>
      <c r="B332" s="3" t="s">
        <v>727</v>
      </c>
      <c r="C332" s="24">
        <v>0.04</v>
      </c>
      <c r="D332" s="4" t="s">
        <v>5</v>
      </c>
      <c r="E332" s="5" t="s">
        <v>561</v>
      </c>
      <c r="F332" s="43">
        <f>VLOOKUP($D332,PORTE!$A$3:$Z$45,2,0)*$C332+VLOOKUP($E$2,PORTE!$A$3:$Z$45,2,0)*$E332</f>
        <v>10.67</v>
      </c>
      <c r="G332" s="43">
        <f>VLOOKUP($D332,PORTE!$A$3:$Z$45,3,0)*$C332+VLOOKUP($E$2,PORTE!$A$3:$Z$45,3,0)*$E332</f>
        <v>11.22</v>
      </c>
      <c r="H332" s="43">
        <f>VLOOKUP($D332,PORTE!$A$3:$Z$45,4,0)*$C332+VLOOKUP($E$2,PORTE!$A$3:$Z$45,4,0)*$E332</f>
        <v>11.843</v>
      </c>
      <c r="I332" s="43">
        <f>VLOOKUP($D332,PORTE!$A$3:$Z$45,5,0)*$C332+VLOOKUP($E$2,PORTE!$A$3:$Z$45,5,0)*$E332</f>
        <v>12.684200000000001</v>
      </c>
      <c r="J332" s="43">
        <f>VLOOKUP($D332,PORTE!$A$3:$Z$45,6,0)*$C332+VLOOKUP($E$2,PORTE!$A$3:$Z$45,6,0)*$E332</f>
        <v>13.4114</v>
      </c>
      <c r="K332" s="43">
        <f>VLOOKUP($D332,PORTE!$A$3:$Z$45,7,0)*$C332+VLOOKUP($E$2,PORTE!$A$3:$Z$45,7,0)*$E332</f>
        <v>14.178599999999999</v>
      </c>
      <c r="L332" s="43">
        <f>VLOOKUP($D332,PORTE!$A$3:$Z$45,8,0)*$C332+VLOOKUP($E$2,PORTE!$A$3:$Z$45,8,0)*$E332</f>
        <v>15.114599999999998</v>
      </c>
      <c r="M332" s="43">
        <f>VLOOKUP($D332,PORTE!$A$3:$Z$45,9,0)*$C332+VLOOKUP($E$2,PORTE!$A$3:$Z$45,9,0)*$E332</f>
        <v>16.602799999999998</v>
      </c>
      <c r="N332" s="43">
        <f>VLOOKUP($D332,PORTE!$A$3:$Z$45,10,0)*$C332+VLOOKUP($E$2,PORTE!$A$3:$Z$45,10,0)*$E332</f>
        <v>18.119199999999999</v>
      </c>
      <c r="O332" s="43">
        <f>VLOOKUP($D332,PORTE!$A$3:$Z$45,11,0)*$C332+VLOOKUP($E$2,PORTE!$A$3:$Z$45,11,0)*$E332</f>
        <v>18.427399999999999</v>
      </c>
      <c r="P332" s="43">
        <f>VLOOKUP($D332,PORTE!$A$3:$Z$45,12,0)*$C332+VLOOKUP($E$2,PORTE!$A$3:$Z$45,12,0)*$E332</f>
        <v>19.2166</v>
      </c>
      <c r="Q332" s="43">
        <f>VLOOKUP($D332,PORTE!$A$3:$Z$45,13,0)*$C332+VLOOKUP($E$2,PORTE!$A$3:$Z$45,13,0)*$E332</f>
        <v>19.901400000000002</v>
      </c>
      <c r="R332" s="43">
        <f>VLOOKUP($D332,PORTE!$A$3:$Z$45,14,0)*$C332+VLOOKUP($E$2,PORTE!$A$3:$Z$45,14,0)*$E332</f>
        <v>20.675800000000002</v>
      </c>
    </row>
    <row r="333" spans="1:18" s="1" customFormat="1" ht="13.5" customHeight="1" x14ac:dyDescent="0.25">
      <c r="A333" s="2">
        <v>40321762</v>
      </c>
      <c r="B333" s="9" t="s">
        <v>728</v>
      </c>
      <c r="C333" s="24">
        <v>0.25</v>
      </c>
      <c r="D333" s="4" t="s">
        <v>5</v>
      </c>
      <c r="E333" s="5">
        <v>27.219000000000001</v>
      </c>
      <c r="F333" s="43">
        <f>VLOOKUP($D333,PORTE!$A$3:$Z$45,2,0)*$C333+VLOOKUP($E$2,PORTE!$A$3:$Z$45,2,0)*$E333</f>
        <v>315.01850000000002</v>
      </c>
      <c r="G333" s="43">
        <f>VLOOKUP($D333,PORTE!$A$3:$Z$45,3,0)*$C333+VLOOKUP($E$2,PORTE!$A$3:$Z$45,3,0)*$E333</f>
        <v>329.25300000000004</v>
      </c>
      <c r="H333" s="43">
        <f>VLOOKUP($D333,PORTE!$A$3:$Z$45,4,0)*$C333+VLOOKUP($E$2,PORTE!$A$3:$Z$45,4,0)*$E333</f>
        <v>347.61473000000001</v>
      </c>
      <c r="I333" s="43">
        <f>VLOOKUP($D333,PORTE!$A$3:$Z$45,5,0)*$C333+VLOOKUP($E$2,PORTE!$A$3:$Z$45,5,0)*$E333</f>
        <v>372.30682999999999</v>
      </c>
      <c r="J333" s="43">
        <f>VLOOKUP($D333,PORTE!$A$3:$Z$45,6,0)*$C333+VLOOKUP($E$2,PORTE!$A$3:$Z$45,6,0)*$E333</f>
        <v>393.26326999999998</v>
      </c>
      <c r="K333" s="43">
        <f>VLOOKUP($D333,PORTE!$A$3:$Z$45,7,0)*$C333+VLOOKUP($E$2,PORTE!$A$3:$Z$45,7,0)*$E333</f>
        <v>415.76535000000001</v>
      </c>
      <c r="L333" s="43">
        <f>VLOOKUP($D333,PORTE!$A$3:$Z$45,8,0)*$C333+VLOOKUP($E$2,PORTE!$A$3:$Z$45,8,0)*$E333</f>
        <v>443.20934999999997</v>
      </c>
      <c r="M333" s="43">
        <f>VLOOKUP($D333,PORTE!$A$3:$Z$45,9,0)*$C333+VLOOKUP($E$2,PORTE!$A$3:$Z$45,9,0)*$E333</f>
        <v>486.84505999999999</v>
      </c>
      <c r="N333" s="43">
        <f>VLOOKUP($D333,PORTE!$A$3:$Z$45,10,0)*$C333+VLOOKUP($E$2,PORTE!$A$3:$Z$45,10,0)*$E333</f>
        <v>531.30484000000001</v>
      </c>
      <c r="O333" s="43">
        <f>VLOOKUP($D333,PORTE!$A$3:$Z$45,11,0)*$C333+VLOOKUP($E$2,PORTE!$A$3:$Z$45,11,0)*$E333</f>
        <v>540.35711000000003</v>
      </c>
      <c r="P333" s="43">
        <f>VLOOKUP($D333,PORTE!$A$3:$Z$45,12,0)*$C333+VLOOKUP($E$2,PORTE!$A$3:$Z$45,12,0)*$E333</f>
        <v>562.13292999999999</v>
      </c>
      <c r="Q333" s="43">
        <f>VLOOKUP($D333,PORTE!$A$3:$Z$45,13,0)*$C333+VLOOKUP($E$2,PORTE!$A$3:$Z$45,13,0)*$E333</f>
        <v>579.36932999999999</v>
      </c>
      <c r="R333" s="43">
        <f>VLOOKUP($D333,PORTE!$A$3:$Z$45,14,0)*$C333+VLOOKUP($E$2,PORTE!$A$3:$Z$45,14,0)*$E333</f>
        <v>601.91641000000004</v>
      </c>
    </row>
    <row r="334" spans="1:18" s="1" customFormat="1" ht="13.5" customHeight="1" x14ac:dyDescent="0.25">
      <c r="A334" s="2" t="s">
        <v>729</v>
      </c>
      <c r="B334" s="3" t="s">
        <v>730</v>
      </c>
      <c r="C334" s="27">
        <v>1</v>
      </c>
      <c r="D334" s="2" t="s">
        <v>84</v>
      </c>
      <c r="E334" s="5" t="s">
        <v>551</v>
      </c>
      <c r="F334" s="43">
        <f>VLOOKUP($D334,PORTE!$A$3:$Z$45,2,0)*$C334+VLOOKUP($E$2,PORTE!$A$3:$Z$45,2,0)*$E334</f>
        <v>154.21</v>
      </c>
      <c r="G334" s="43">
        <f>VLOOKUP($D334,PORTE!$A$3:$Z$45,3,0)*$C334+VLOOKUP($E$2,PORTE!$A$3:$Z$45,3,0)*$E334</f>
        <v>203.98</v>
      </c>
      <c r="H334" s="43">
        <f>VLOOKUP($D334,PORTE!$A$3:$Z$45,4,0)*$C334+VLOOKUP($E$2,PORTE!$A$3:$Z$45,4,0)*$E334</f>
        <v>215.84180000000001</v>
      </c>
      <c r="I334" s="43">
        <f>VLOOKUP($D334,PORTE!$A$3:$Z$45,5,0)*$C334+VLOOKUP($E$2,PORTE!$A$3:$Z$45,5,0)*$E334</f>
        <v>231.1078</v>
      </c>
      <c r="J334" s="43">
        <f>VLOOKUP($D334,PORTE!$A$3:$Z$45,6,0)*$C334+VLOOKUP($E$2,PORTE!$A$3:$Z$45,6,0)*$E334</f>
        <v>243.9982</v>
      </c>
      <c r="K334" s="43">
        <f>VLOOKUP($D334,PORTE!$A$3:$Z$45,7,0)*$C334+VLOOKUP($E$2,PORTE!$A$3:$Z$45,7,0)*$E334</f>
        <v>257.88099999999997</v>
      </c>
      <c r="L334" s="43">
        <f>VLOOKUP($D334,PORTE!$A$3:$Z$45,8,0)*$C334+VLOOKUP($E$2,PORTE!$A$3:$Z$45,8,0)*$E334</f>
        <v>274.88100000000003</v>
      </c>
      <c r="M334" s="43">
        <f>VLOOKUP($D334,PORTE!$A$3:$Z$45,9,0)*$C334+VLOOKUP($E$2,PORTE!$A$3:$Z$45,9,0)*$E334</f>
        <v>302.07960000000003</v>
      </c>
      <c r="N334" s="43">
        <f>VLOOKUP($D334,PORTE!$A$3:$Z$45,10,0)*$C334+VLOOKUP($E$2,PORTE!$A$3:$Z$45,10,0)*$E334</f>
        <v>329.7244</v>
      </c>
      <c r="O334" s="43">
        <f>VLOOKUP($D334,PORTE!$A$3:$Z$45,11,0)*$C334+VLOOKUP($E$2,PORTE!$A$3:$Z$45,11,0)*$E334</f>
        <v>335.11260000000004</v>
      </c>
      <c r="P334" s="43">
        <f>VLOOKUP($D334,PORTE!$A$3:$Z$45,12,0)*$C334+VLOOKUP($E$2,PORTE!$A$3:$Z$45,12,0)*$E334</f>
        <v>482.84380000000004</v>
      </c>
      <c r="Q334" s="43">
        <f>VLOOKUP($D334,PORTE!$A$3:$Z$45,13,0)*$C334+VLOOKUP($E$2,PORTE!$A$3:$Z$45,13,0)*$E334</f>
        <v>773.62779999999998</v>
      </c>
      <c r="R334" s="43">
        <f>VLOOKUP($D334,PORTE!$A$3:$Z$45,14,0)*$C334+VLOOKUP($E$2,PORTE!$A$3:$Z$45,14,0)*$E334</f>
        <v>1114.4506000000001</v>
      </c>
    </row>
    <row r="335" spans="1:18" s="1" customFormat="1" ht="13.5" customHeight="1" x14ac:dyDescent="0.25">
      <c r="A335" s="2" t="s">
        <v>731</v>
      </c>
      <c r="B335" s="3" t="s">
        <v>732</v>
      </c>
      <c r="C335" s="24">
        <v>0.1</v>
      </c>
      <c r="D335" s="4" t="s">
        <v>5</v>
      </c>
      <c r="E335" s="5" t="s">
        <v>330</v>
      </c>
      <c r="F335" s="43">
        <f>VLOOKUP($D335,PORTE!$A$3:$Z$45,2,0)*$C335+VLOOKUP($E$2,PORTE!$A$3:$Z$45,2,0)*$E335</f>
        <v>38.680999999999997</v>
      </c>
      <c r="G335" s="43">
        <f>VLOOKUP($D335,PORTE!$A$3:$Z$45,3,0)*$C335+VLOOKUP($E$2,PORTE!$A$3:$Z$45,3,0)*$E335</f>
        <v>40.577999999999996</v>
      </c>
      <c r="H335" s="43">
        <f>VLOOKUP($D335,PORTE!$A$3:$Z$45,4,0)*$C335+VLOOKUP($E$2,PORTE!$A$3:$Z$45,4,0)*$E335</f>
        <v>42.834980000000002</v>
      </c>
      <c r="I335" s="43">
        <f>VLOOKUP($D335,PORTE!$A$3:$Z$45,5,0)*$C335+VLOOKUP($E$2,PORTE!$A$3:$Z$45,5,0)*$E335</f>
        <v>45.877580000000002</v>
      </c>
      <c r="J335" s="43">
        <f>VLOOKUP($D335,PORTE!$A$3:$Z$45,6,0)*$C335+VLOOKUP($E$2,PORTE!$A$3:$Z$45,6,0)*$E335</f>
        <v>48.489020000000004</v>
      </c>
      <c r="K335" s="43">
        <f>VLOOKUP($D335,PORTE!$A$3:$Z$45,7,0)*$C335+VLOOKUP($E$2,PORTE!$A$3:$Z$45,7,0)*$E335</f>
        <v>51.263100000000001</v>
      </c>
      <c r="L335" s="43">
        <f>VLOOKUP($D335,PORTE!$A$3:$Z$45,8,0)*$C335+VLOOKUP($E$2,PORTE!$A$3:$Z$45,8,0)*$E335</f>
        <v>54.647099999999995</v>
      </c>
      <c r="M335" s="43">
        <f>VLOOKUP($D335,PORTE!$A$3:$Z$45,9,0)*$C335+VLOOKUP($E$2,PORTE!$A$3:$Z$45,9,0)*$E335</f>
        <v>60.027559999999994</v>
      </c>
      <c r="N335" s="43">
        <f>VLOOKUP($D335,PORTE!$A$3:$Z$45,10,0)*$C335+VLOOKUP($E$2,PORTE!$A$3:$Z$45,10,0)*$E335</f>
        <v>65.509839999999997</v>
      </c>
      <c r="O335" s="43">
        <f>VLOOKUP($D335,PORTE!$A$3:$Z$45,11,0)*$C335+VLOOKUP($E$2,PORTE!$A$3:$Z$45,11,0)*$E335</f>
        <v>66.624860000000012</v>
      </c>
      <c r="P335" s="43">
        <f>VLOOKUP($D335,PORTE!$A$3:$Z$45,12,0)*$C335+VLOOKUP($E$2,PORTE!$A$3:$Z$45,12,0)*$E335</f>
        <v>69.412179999999992</v>
      </c>
      <c r="Q335" s="43">
        <f>VLOOKUP($D335,PORTE!$A$3:$Z$45,13,0)*$C335+VLOOKUP($E$2,PORTE!$A$3:$Z$45,13,0)*$E335</f>
        <v>71.750579999999999</v>
      </c>
      <c r="R335" s="43">
        <f>VLOOKUP($D335,PORTE!$A$3:$Z$45,14,0)*$C335+VLOOKUP($E$2,PORTE!$A$3:$Z$45,14,0)*$E335</f>
        <v>74.542659999999998</v>
      </c>
    </row>
    <row r="336" spans="1:18" s="1" customFormat="1" ht="13.5" customHeight="1" x14ac:dyDescent="0.25">
      <c r="A336" s="2" t="s">
        <v>733</v>
      </c>
      <c r="B336" s="3" t="s">
        <v>734</v>
      </c>
      <c r="C336" s="24">
        <v>0.01</v>
      </c>
      <c r="D336" s="4" t="s">
        <v>5</v>
      </c>
      <c r="E336" s="5" t="s">
        <v>735</v>
      </c>
      <c r="F336" s="43">
        <f>VLOOKUP($D336,PORTE!$A$3:$Z$45,2,0)*$C336+VLOOKUP($E$2,PORTE!$A$3:$Z$45,2,0)*$E336</f>
        <v>32.579000000000001</v>
      </c>
      <c r="G336" s="43">
        <f>VLOOKUP($D336,PORTE!$A$3:$Z$45,3,0)*$C336+VLOOKUP($E$2,PORTE!$A$3:$Z$45,3,0)*$E336</f>
        <v>34.016999999999996</v>
      </c>
      <c r="H336" s="43">
        <f>VLOOKUP($D336,PORTE!$A$3:$Z$45,4,0)*$C336+VLOOKUP($E$2,PORTE!$A$3:$Z$45,4,0)*$E336</f>
        <v>35.915419999999997</v>
      </c>
      <c r="I336" s="43">
        <f>VLOOKUP($D336,PORTE!$A$3:$Z$45,5,0)*$C336+VLOOKUP($E$2,PORTE!$A$3:$Z$45,5,0)*$E336</f>
        <v>38.466620000000006</v>
      </c>
      <c r="J336" s="43">
        <f>VLOOKUP($D336,PORTE!$A$3:$Z$45,6,0)*$C336+VLOOKUP($E$2,PORTE!$A$3:$Z$45,6,0)*$E336</f>
        <v>40.62518</v>
      </c>
      <c r="K336" s="43">
        <f>VLOOKUP($D336,PORTE!$A$3:$Z$45,7,0)*$C336+VLOOKUP($E$2,PORTE!$A$3:$Z$45,7,0)*$E336</f>
        <v>42.949800000000003</v>
      </c>
      <c r="L336" s="43">
        <f>VLOOKUP($D336,PORTE!$A$3:$Z$45,8,0)*$C336+VLOOKUP($E$2,PORTE!$A$3:$Z$45,8,0)*$E336</f>
        <v>45.784799999999997</v>
      </c>
      <c r="M336" s="43">
        <f>VLOOKUP($D336,PORTE!$A$3:$Z$45,9,0)*$C336+VLOOKUP($E$2,PORTE!$A$3:$Z$45,9,0)*$E336</f>
        <v>50.292439999999992</v>
      </c>
      <c r="N336" s="43">
        <f>VLOOKUP($D336,PORTE!$A$3:$Z$45,10,0)*$C336+VLOOKUP($E$2,PORTE!$A$3:$Z$45,10,0)*$E336</f>
        <v>54.885159999999999</v>
      </c>
      <c r="O336" s="43">
        <f>VLOOKUP($D336,PORTE!$A$3:$Z$45,11,0)*$C336+VLOOKUP($E$2,PORTE!$A$3:$Z$45,11,0)*$E336</f>
        <v>55.820540000000008</v>
      </c>
      <c r="P336" s="43">
        <f>VLOOKUP($D336,PORTE!$A$3:$Z$45,12,0)*$C336+VLOOKUP($E$2,PORTE!$A$3:$Z$45,12,0)*$E336</f>
        <v>58.046619999999997</v>
      </c>
      <c r="Q336" s="43">
        <f>VLOOKUP($D336,PORTE!$A$3:$Z$45,13,0)*$C336+VLOOKUP($E$2,PORTE!$A$3:$Z$45,13,0)*$E336</f>
        <v>59.778420000000004</v>
      </c>
      <c r="R336" s="43">
        <f>VLOOKUP($D336,PORTE!$A$3:$Z$45,14,0)*$C336+VLOOKUP($E$2,PORTE!$A$3:$Z$45,14,0)*$E336</f>
        <v>62.104840000000003</v>
      </c>
    </row>
    <row r="337" spans="1:18" s="1" customFormat="1" ht="13.5" customHeight="1" x14ac:dyDescent="0.25">
      <c r="A337" s="2" t="s">
        <v>736</v>
      </c>
      <c r="B337" s="3" t="s">
        <v>737</v>
      </c>
      <c r="C337" s="24">
        <v>0.01</v>
      </c>
      <c r="D337" s="4" t="s">
        <v>5</v>
      </c>
      <c r="E337" s="5" t="s">
        <v>178</v>
      </c>
      <c r="F337" s="43">
        <f>VLOOKUP($D337,PORTE!$A$3:$Z$45,2,0)*$C337+VLOOKUP($E$2,PORTE!$A$3:$Z$45,2,0)*$E337</f>
        <v>16.329499999999999</v>
      </c>
      <c r="G337" s="43">
        <f>VLOOKUP($D337,PORTE!$A$3:$Z$45,3,0)*$C337+VLOOKUP($E$2,PORTE!$A$3:$Z$45,3,0)*$E337</f>
        <v>17.061</v>
      </c>
      <c r="H337" s="43">
        <f>VLOOKUP($D337,PORTE!$A$3:$Z$45,4,0)*$C337+VLOOKUP($E$2,PORTE!$A$3:$Z$45,4,0)*$E337</f>
        <v>18.012709999999998</v>
      </c>
      <c r="I337" s="43">
        <f>VLOOKUP($D337,PORTE!$A$3:$Z$45,5,0)*$C337+VLOOKUP($E$2,PORTE!$A$3:$Z$45,5,0)*$E337</f>
        <v>19.292210000000001</v>
      </c>
      <c r="J337" s="43">
        <f>VLOOKUP($D337,PORTE!$A$3:$Z$45,6,0)*$C337+VLOOKUP($E$2,PORTE!$A$3:$Z$45,6,0)*$E337</f>
        <v>20.37689</v>
      </c>
      <c r="K337" s="43">
        <f>VLOOKUP($D337,PORTE!$A$3:$Z$45,7,0)*$C337+VLOOKUP($E$2,PORTE!$A$3:$Z$45,7,0)*$E337</f>
        <v>21.542850000000001</v>
      </c>
      <c r="L337" s="43">
        <f>VLOOKUP($D337,PORTE!$A$3:$Z$45,8,0)*$C337+VLOOKUP($E$2,PORTE!$A$3:$Z$45,8,0)*$E337</f>
        <v>22.964849999999998</v>
      </c>
      <c r="M337" s="43">
        <f>VLOOKUP($D337,PORTE!$A$3:$Z$45,9,0)*$C337+VLOOKUP($E$2,PORTE!$A$3:$Z$45,9,0)*$E337</f>
        <v>25.225819999999995</v>
      </c>
      <c r="N337" s="43">
        <f>VLOOKUP($D337,PORTE!$A$3:$Z$45,10,0)*$C337+VLOOKUP($E$2,PORTE!$A$3:$Z$45,10,0)*$E337</f>
        <v>27.52948</v>
      </c>
      <c r="O337" s="43">
        <f>VLOOKUP($D337,PORTE!$A$3:$Z$45,11,0)*$C337+VLOOKUP($E$2,PORTE!$A$3:$Z$45,11,0)*$E337</f>
        <v>27.998570000000004</v>
      </c>
      <c r="P337" s="43">
        <f>VLOOKUP($D337,PORTE!$A$3:$Z$45,12,0)*$C337+VLOOKUP($E$2,PORTE!$A$3:$Z$45,12,0)*$E337</f>
        <v>29.122509999999998</v>
      </c>
      <c r="Q337" s="43">
        <f>VLOOKUP($D337,PORTE!$A$3:$Z$45,13,0)*$C337+VLOOKUP($E$2,PORTE!$A$3:$Z$45,13,0)*$E337</f>
        <v>30.006510000000002</v>
      </c>
      <c r="R337" s="43">
        <f>VLOOKUP($D337,PORTE!$A$3:$Z$45,14,0)*$C337+VLOOKUP($E$2,PORTE!$A$3:$Z$45,14,0)*$E337</f>
        <v>31.174270000000003</v>
      </c>
    </row>
    <row r="338" spans="1:18" s="1" customFormat="1" ht="13.5" customHeight="1" x14ac:dyDescent="0.25">
      <c r="A338" s="2" t="s">
        <v>738</v>
      </c>
      <c r="B338" s="3" t="s">
        <v>739</v>
      </c>
      <c r="C338" s="24">
        <v>0.01</v>
      </c>
      <c r="D338" s="4" t="s">
        <v>5</v>
      </c>
      <c r="E338" s="5" t="s">
        <v>178</v>
      </c>
      <c r="F338" s="43">
        <f>VLOOKUP($D338,PORTE!$A$3:$Z$45,2,0)*$C338+VLOOKUP($E$2,PORTE!$A$3:$Z$45,2,0)*$E338</f>
        <v>16.329499999999999</v>
      </c>
      <c r="G338" s="43">
        <f>VLOOKUP($D338,PORTE!$A$3:$Z$45,3,0)*$C338+VLOOKUP($E$2,PORTE!$A$3:$Z$45,3,0)*$E338</f>
        <v>17.061</v>
      </c>
      <c r="H338" s="43">
        <f>VLOOKUP($D338,PORTE!$A$3:$Z$45,4,0)*$C338+VLOOKUP($E$2,PORTE!$A$3:$Z$45,4,0)*$E338</f>
        <v>18.012709999999998</v>
      </c>
      <c r="I338" s="43">
        <f>VLOOKUP($D338,PORTE!$A$3:$Z$45,5,0)*$C338+VLOOKUP($E$2,PORTE!$A$3:$Z$45,5,0)*$E338</f>
        <v>19.292210000000001</v>
      </c>
      <c r="J338" s="43">
        <f>VLOOKUP($D338,PORTE!$A$3:$Z$45,6,0)*$C338+VLOOKUP($E$2,PORTE!$A$3:$Z$45,6,0)*$E338</f>
        <v>20.37689</v>
      </c>
      <c r="K338" s="43">
        <f>VLOOKUP($D338,PORTE!$A$3:$Z$45,7,0)*$C338+VLOOKUP($E$2,PORTE!$A$3:$Z$45,7,0)*$E338</f>
        <v>21.542850000000001</v>
      </c>
      <c r="L338" s="43">
        <f>VLOOKUP($D338,PORTE!$A$3:$Z$45,8,0)*$C338+VLOOKUP($E$2,PORTE!$A$3:$Z$45,8,0)*$E338</f>
        <v>22.964849999999998</v>
      </c>
      <c r="M338" s="43">
        <f>VLOOKUP($D338,PORTE!$A$3:$Z$45,9,0)*$C338+VLOOKUP($E$2,PORTE!$A$3:$Z$45,9,0)*$E338</f>
        <v>25.225819999999995</v>
      </c>
      <c r="N338" s="43">
        <f>VLOOKUP($D338,PORTE!$A$3:$Z$45,10,0)*$C338+VLOOKUP($E$2,PORTE!$A$3:$Z$45,10,0)*$E338</f>
        <v>27.52948</v>
      </c>
      <c r="O338" s="43">
        <f>VLOOKUP($D338,PORTE!$A$3:$Z$45,11,0)*$C338+VLOOKUP($E$2,PORTE!$A$3:$Z$45,11,0)*$E338</f>
        <v>27.998570000000004</v>
      </c>
      <c r="P338" s="43">
        <f>VLOOKUP($D338,PORTE!$A$3:$Z$45,12,0)*$C338+VLOOKUP($E$2,PORTE!$A$3:$Z$45,12,0)*$E338</f>
        <v>29.122509999999998</v>
      </c>
      <c r="Q338" s="43">
        <f>VLOOKUP($D338,PORTE!$A$3:$Z$45,13,0)*$C338+VLOOKUP($E$2,PORTE!$A$3:$Z$45,13,0)*$E338</f>
        <v>30.006510000000002</v>
      </c>
      <c r="R338" s="43">
        <f>VLOOKUP($D338,PORTE!$A$3:$Z$45,14,0)*$C338+VLOOKUP($E$2,PORTE!$A$3:$Z$45,14,0)*$E338</f>
        <v>31.174270000000003</v>
      </c>
    </row>
    <row r="339" spans="1:18" s="1" customFormat="1" ht="13.5" customHeight="1" x14ac:dyDescent="0.25">
      <c r="A339" s="2" t="s">
        <v>740</v>
      </c>
      <c r="B339" s="3" t="s">
        <v>741</v>
      </c>
      <c r="C339" s="24">
        <v>0.1</v>
      </c>
      <c r="D339" s="4" t="s">
        <v>5</v>
      </c>
      <c r="E339" s="5" t="s">
        <v>330</v>
      </c>
      <c r="F339" s="43">
        <f>VLOOKUP($D339,PORTE!$A$3:$Z$45,2,0)*$C339+VLOOKUP($E$2,PORTE!$A$3:$Z$45,2,0)*$E339</f>
        <v>38.680999999999997</v>
      </c>
      <c r="G339" s="43">
        <f>VLOOKUP($D339,PORTE!$A$3:$Z$45,3,0)*$C339+VLOOKUP($E$2,PORTE!$A$3:$Z$45,3,0)*$E339</f>
        <v>40.577999999999996</v>
      </c>
      <c r="H339" s="43">
        <f>VLOOKUP($D339,PORTE!$A$3:$Z$45,4,0)*$C339+VLOOKUP($E$2,PORTE!$A$3:$Z$45,4,0)*$E339</f>
        <v>42.834980000000002</v>
      </c>
      <c r="I339" s="43">
        <f>VLOOKUP($D339,PORTE!$A$3:$Z$45,5,0)*$C339+VLOOKUP($E$2,PORTE!$A$3:$Z$45,5,0)*$E339</f>
        <v>45.877580000000002</v>
      </c>
      <c r="J339" s="43">
        <f>VLOOKUP($D339,PORTE!$A$3:$Z$45,6,0)*$C339+VLOOKUP($E$2,PORTE!$A$3:$Z$45,6,0)*$E339</f>
        <v>48.489020000000004</v>
      </c>
      <c r="K339" s="43">
        <f>VLOOKUP($D339,PORTE!$A$3:$Z$45,7,0)*$C339+VLOOKUP($E$2,PORTE!$A$3:$Z$45,7,0)*$E339</f>
        <v>51.263100000000001</v>
      </c>
      <c r="L339" s="43">
        <f>VLOOKUP($D339,PORTE!$A$3:$Z$45,8,0)*$C339+VLOOKUP($E$2,PORTE!$A$3:$Z$45,8,0)*$E339</f>
        <v>54.647099999999995</v>
      </c>
      <c r="M339" s="43">
        <f>VLOOKUP($D339,PORTE!$A$3:$Z$45,9,0)*$C339+VLOOKUP($E$2,PORTE!$A$3:$Z$45,9,0)*$E339</f>
        <v>60.027559999999994</v>
      </c>
      <c r="N339" s="43">
        <f>VLOOKUP($D339,PORTE!$A$3:$Z$45,10,0)*$C339+VLOOKUP($E$2,PORTE!$A$3:$Z$45,10,0)*$E339</f>
        <v>65.509839999999997</v>
      </c>
      <c r="O339" s="43">
        <f>VLOOKUP($D339,PORTE!$A$3:$Z$45,11,0)*$C339+VLOOKUP($E$2,PORTE!$A$3:$Z$45,11,0)*$E339</f>
        <v>66.624860000000012</v>
      </c>
      <c r="P339" s="43">
        <f>VLOOKUP($D339,PORTE!$A$3:$Z$45,12,0)*$C339+VLOOKUP($E$2,PORTE!$A$3:$Z$45,12,0)*$E339</f>
        <v>69.412179999999992</v>
      </c>
      <c r="Q339" s="43">
        <f>VLOOKUP($D339,PORTE!$A$3:$Z$45,13,0)*$C339+VLOOKUP($E$2,PORTE!$A$3:$Z$45,13,0)*$E339</f>
        <v>71.750579999999999</v>
      </c>
      <c r="R339" s="43">
        <f>VLOOKUP($D339,PORTE!$A$3:$Z$45,14,0)*$C339+VLOOKUP($E$2,PORTE!$A$3:$Z$45,14,0)*$E339</f>
        <v>74.542659999999998</v>
      </c>
    </row>
    <row r="340" spans="1:18" s="1" customFormat="1" ht="13.5" customHeight="1" x14ac:dyDescent="0.25">
      <c r="A340" s="2" t="s">
        <v>742</v>
      </c>
      <c r="B340" s="3" t="s">
        <v>743</v>
      </c>
      <c r="C340" s="24">
        <v>0.04</v>
      </c>
      <c r="D340" s="4" t="s">
        <v>5</v>
      </c>
      <c r="E340" s="5" t="s">
        <v>178</v>
      </c>
      <c r="F340" s="43">
        <f>VLOOKUP($D340,PORTE!$A$3:$Z$45,2,0)*$C340+VLOOKUP($E$2,PORTE!$A$3:$Z$45,2,0)*$E340</f>
        <v>16.569500000000001</v>
      </c>
      <c r="G340" s="43">
        <f>VLOOKUP($D340,PORTE!$A$3:$Z$45,3,0)*$C340+VLOOKUP($E$2,PORTE!$A$3:$Z$45,3,0)*$E340</f>
        <v>17.376000000000001</v>
      </c>
      <c r="H340" s="43">
        <f>VLOOKUP($D340,PORTE!$A$3:$Z$45,4,0)*$C340+VLOOKUP($E$2,PORTE!$A$3:$Z$45,4,0)*$E340</f>
        <v>18.34271</v>
      </c>
      <c r="I340" s="43">
        <f>VLOOKUP($D340,PORTE!$A$3:$Z$45,5,0)*$C340+VLOOKUP($E$2,PORTE!$A$3:$Z$45,5,0)*$E340</f>
        <v>19.645610000000001</v>
      </c>
      <c r="J340" s="43">
        <f>VLOOKUP($D340,PORTE!$A$3:$Z$45,6,0)*$C340+VLOOKUP($E$2,PORTE!$A$3:$Z$45,6,0)*$E340</f>
        <v>20.762689999999999</v>
      </c>
      <c r="K340" s="43">
        <f>VLOOKUP($D340,PORTE!$A$3:$Z$45,7,0)*$C340+VLOOKUP($E$2,PORTE!$A$3:$Z$45,7,0)*$E340</f>
        <v>21.950550000000003</v>
      </c>
      <c r="L340" s="43">
        <f>VLOOKUP($D340,PORTE!$A$3:$Z$45,8,0)*$C340+VLOOKUP($E$2,PORTE!$A$3:$Z$45,8,0)*$E340</f>
        <v>23.399549999999998</v>
      </c>
      <c r="M340" s="43">
        <f>VLOOKUP($D340,PORTE!$A$3:$Z$45,9,0)*$C340+VLOOKUP($E$2,PORTE!$A$3:$Z$45,9,0)*$E340</f>
        <v>25.703419999999998</v>
      </c>
      <c r="N340" s="43">
        <f>VLOOKUP($D340,PORTE!$A$3:$Z$45,10,0)*$C340+VLOOKUP($E$2,PORTE!$A$3:$Z$45,10,0)*$E340</f>
        <v>28.050879999999999</v>
      </c>
      <c r="O340" s="43">
        <f>VLOOKUP($D340,PORTE!$A$3:$Z$45,11,0)*$C340+VLOOKUP($E$2,PORTE!$A$3:$Z$45,11,0)*$E340</f>
        <v>28.528370000000002</v>
      </c>
      <c r="P340" s="43">
        <f>VLOOKUP($D340,PORTE!$A$3:$Z$45,12,0)*$C340+VLOOKUP($E$2,PORTE!$A$3:$Z$45,12,0)*$E340</f>
        <v>29.71771</v>
      </c>
      <c r="Q340" s="43">
        <f>VLOOKUP($D340,PORTE!$A$3:$Z$45,13,0)*$C340+VLOOKUP($E$2,PORTE!$A$3:$Z$45,13,0)*$E340</f>
        <v>30.710310000000003</v>
      </c>
      <c r="R340" s="43">
        <f>VLOOKUP($D340,PORTE!$A$3:$Z$45,14,0)*$C340+VLOOKUP($E$2,PORTE!$A$3:$Z$45,14,0)*$E340</f>
        <v>31.905370000000005</v>
      </c>
    </row>
    <row r="341" spans="1:18" s="1" customFormat="1" ht="13.5" customHeight="1" x14ac:dyDescent="0.25">
      <c r="A341" s="2" t="s">
        <v>744</v>
      </c>
      <c r="B341" s="3" t="s">
        <v>745</v>
      </c>
      <c r="C341" s="24">
        <v>0.01</v>
      </c>
      <c r="D341" s="4" t="s">
        <v>5</v>
      </c>
      <c r="E341" s="5" t="s">
        <v>181</v>
      </c>
      <c r="F341" s="43">
        <f>VLOOKUP($D341,PORTE!$A$3:$Z$45,2,0)*$C341+VLOOKUP($E$2,PORTE!$A$3:$Z$45,2,0)*$E341</f>
        <v>13.534999999999998</v>
      </c>
      <c r="G341" s="43">
        <f>VLOOKUP($D341,PORTE!$A$3:$Z$45,3,0)*$C341+VLOOKUP($E$2,PORTE!$A$3:$Z$45,3,0)*$E341</f>
        <v>14.145</v>
      </c>
      <c r="H341" s="43">
        <f>VLOOKUP($D341,PORTE!$A$3:$Z$45,4,0)*$C341+VLOOKUP($E$2,PORTE!$A$3:$Z$45,4,0)*$E341</f>
        <v>14.933899999999998</v>
      </c>
      <c r="I341" s="43">
        <f>VLOOKUP($D341,PORTE!$A$3:$Z$45,5,0)*$C341+VLOOKUP($E$2,PORTE!$A$3:$Z$45,5,0)*$E341</f>
        <v>15.9947</v>
      </c>
      <c r="J341" s="43">
        <f>VLOOKUP($D341,PORTE!$A$3:$Z$45,6,0)*$C341+VLOOKUP($E$2,PORTE!$A$3:$Z$45,6,0)*$E341</f>
        <v>16.894699999999997</v>
      </c>
      <c r="K341" s="43">
        <f>VLOOKUP($D341,PORTE!$A$3:$Z$45,7,0)*$C341+VLOOKUP($E$2,PORTE!$A$3:$Z$45,7,0)*$E341</f>
        <v>17.8614</v>
      </c>
      <c r="L341" s="43">
        <f>VLOOKUP($D341,PORTE!$A$3:$Z$45,8,0)*$C341+VLOOKUP($E$2,PORTE!$A$3:$Z$45,8,0)*$E341</f>
        <v>19.040399999999998</v>
      </c>
      <c r="M341" s="43">
        <f>VLOOKUP($D341,PORTE!$A$3:$Z$45,9,0)*$C341+VLOOKUP($E$2,PORTE!$A$3:$Z$45,9,0)*$E341</f>
        <v>20.914999999999996</v>
      </c>
      <c r="N341" s="43">
        <f>VLOOKUP($D341,PORTE!$A$3:$Z$45,10,0)*$C341+VLOOKUP($E$2,PORTE!$A$3:$Z$45,10,0)*$E341</f>
        <v>22.824999999999999</v>
      </c>
      <c r="O341" s="43">
        <f>VLOOKUP($D341,PORTE!$A$3:$Z$45,11,0)*$C341+VLOOKUP($E$2,PORTE!$A$3:$Z$45,11,0)*$E341</f>
        <v>23.213899999999999</v>
      </c>
      <c r="P341" s="43">
        <f>VLOOKUP($D341,PORTE!$A$3:$Z$45,12,0)*$C341+VLOOKUP($E$2,PORTE!$A$3:$Z$45,12,0)*$E341</f>
        <v>24.148299999999995</v>
      </c>
      <c r="Q341" s="43">
        <f>VLOOKUP($D341,PORTE!$A$3:$Z$45,13,0)*$C341+VLOOKUP($E$2,PORTE!$A$3:$Z$45,13,0)*$E341</f>
        <v>24.886499999999998</v>
      </c>
      <c r="R341" s="43">
        <f>VLOOKUP($D341,PORTE!$A$3:$Z$45,14,0)*$C341+VLOOKUP($E$2,PORTE!$A$3:$Z$45,14,0)*$E341</f>
        <v>25.855</v>
      </c>
    </row>
    <row r="342" spans="1:18" s="1" customFormat="1" ht="13.5" customHeight="1" x14ac:dyDescent="0.25">
      <c r="A342" s="2" t="s">
        <v>746</v>
      </c>
      <c r="B342" s="3" t="s">
        <v>747</v>
      </c>
      <c r="C342" s="24">
        <v>0.1</v>
      </c>
      <c r="D342" s="4" t="s">
        <v>5</v>
      </c>
      <c r="E342" s="5" t="s">
        <v>36</v>
      </c>
      <c r="F342" s="43">
        <f>VLOOKUP($D342,PORTE!$A$3:$Z$45,2,0)*$C342+VLOOKUP($E$2,PORTE!$A$3:$Z$45,2,0)*$E342</f>
        <v>46.8</v>
      </c>
      <c r="G342" s="43">
        <f>VLOOKUP($D342,PORTE!$A$3:$Z$45,3,0)*$C342+VLOOKUP($E$2,PORTE!$A$3:$Z$45,3,0)*$E342</f>
        <v>49.05</v>
      </c>
      <c r="H342" s="43">
        <f>VLOOKUP($D342,PORTE!$A$3:$Z$45,4,0)*$C342+VLOOKUP($E$2,PORTE!$A$3:$Z$45,4,0)*$E342</f>
        <v>51.78</v>
      </c>
      <c r="I342" s="43">
        <f>VLOOKUP($D342,PORTE!$A$3:$Z$45,5,0)*$C342+VLOOKUP($E$2,PORTE!$A$3:$Z$45,5,0)*$E342</f>
        <v>55.457999999999998</v>
      </c>
      <c r="J342" s="43">
        <f>VLOOKUP($D342,PORTE!$A$3:$Z$45,6,0)*$C342+VLOOKUP($E$2,PORTE!$A$3:$Z$45,6,0)*$E342</f>
        <v>58.606000000000002</v>
      </c>
      <c r="K342" s="43">
        <f>VLOOKUP($D342,PORTE!$A$3:$Z$45,7,0)*$C342+VLOOKUP($E$2,PORTE!$A$3:$Z$45,7,0)*$E342</f>
        <v>61.959000000000003</v>
      </c>
      <c r="L342" s="43">
        <f>VLOOKUP($D342,PORTE!$A$3:$Z$45,8,0)*$C342+VLOOKUP($E$2,PORTE!$A$3:$Z$45,8,0)*$E342</f>
        <v>66.048999999999992</v>
      </c>
      <c r="M342" s="43">
        <f>VLOOKUP($D342,PORTE!$A$3:$Z$45,9,0)*$C342+VLOOKUP($E$2,PORTE!$A$3:$Z$45,9,0)*$E342</f>
        <v>72.551999999999992</v>
      </c>
      <c r="N342" s="43">
        <f>VLOOKUP($D342,PORTE!$A$3:$Z$45,10,0)*$C342+VLOOKUP($E$2,PORTE!$A$3:$Z$45,10,0)*$E342</f>
        <v>79.177999999999997</v>
      </c>
      <c r="O342" s="43">
        <f>VLOOKUP($D342,PORTE!$A$3:$Z$45,11,0)*$C342+VLOOKUP($E$2,PORTE!$A$3:$Z$45,11,0)*$E342</f>
        <v>80.52600000000001</v>
      </c>
      <c r="P342" s="43">
        <f>VLOOKUP($D342,PORTE!$A$3:$Z$45,12,0)*$C342+VLOOKUP($E$2,PORTE!$A$3:$Z$45,12,0)*$E342</f>
        <v>83.86399999999999</v>
      </c>
      <c r="Q342" s="43">
        <f>VLOOKUP($D342,PORTE!$A$3:$Z$45,13,0)*$C342+VLOOKUP($E$2,PORTE!$A$3:$Z$45,13,0)*$E342</f>
        <v>86.626000000000005</v>
      </c>
      <c r="R342" s="43">
        <f>VLOOKUP($D342,PORTE!$A$3:$Z$45,14,0)*$C342+VLOOKUP($E$2,PORTE!$A$3:$Z$45,14,0)*$E342</f>
        <v>89.997</v>
      </c>
    </row>
    <row r="343" spans="1:18" s="1" customFormat="1" ht="13.5" customHeight="1" x14ac:dyDescent="0.25">
      <c r="A343" s="2" t="s">
        <v>748</v>
      </c>
      <c r="B343" s="3" t="s">
        <v>749</v>
      </c>
      <c r="C343" s="24">
        <v>0.01</v>
      </c>
      <c r="D343" s="4" t="s">
        <v>5</v>
      </c>
      <c r="E343" s="5" t="s">
        <v>304</v>
      </c>
      <c r="F343" s="43">
        <f>VLOOKUP($D343,PORTE!$A$3:$Z$45,2,0)*$C343+VLOOKUP($E$2,PORTE!$A$3:$Z$45,2,0)*$E343</f>
        <v>15.605</v>
      </c>
      <c r="G343" s="43">
        <f>VLOOKUP($D343,PORTE!$A$3:$Z$45,3,0)*$C343+VLOOKUP($E$2,PORTE!$A$3:$Z$45,3,0)*$E343</f>
        <v>16.305000000000003</v>
      </c>
      <c r="H343" s="43">
        <f>VLOOKUP($D343,PORTE!$A$3:$Z$45,4,0)*$C343+VLOOKUP($E$2,PORTE!$A$3:$Z$45,4,0)*$E343</f>
        <v>17.214500000000001</v>
      </c>
      <c r="I343" s="43">
        <f>VLOOKUP($D343,PORTE!$A$3:$Z$45,5,0)*$C343+VLOOKUP($E$2,PORTE!$A$3:$Z$45,5,0)*$E343</f>
        <v>18.4373</v>
      </c>
      <c r="J343" s="43">
        <f>VLOOKUP($D343,PORTE!$A$3:$Z$45,6,0)*$C343+VLOOKUP($E$2,PORTE!$A$3:$Z$45,6,0)*$E343</f>
        <v>19.4741</v>
      </c>
      <c r="K343" s="43">
        <f>VLOOKUP($D343,PORTE!$A$3:$Z$45,7,0)*$C343+VLOOKUP($E$2,PORTE!$A$3:$Z$45,7,0)*$E343</f>
        <v>20.5884</v>
      </c>
      <c r="L343" s="43">
        <f>VLOOKUP($D343,PORTE!$A$3:$Z$45,8,0)*$C343+VLOOKUP($E$2,PORTE!$A$3:$Z$45,8,0)*$E343</f>
        <v>21.947399999999998</v>
      </c>
      <c r="M343" s="43">
        <f>VLOOKUP($D343,PORTE!$A$3:$Z$45,9,0)*$C343+VLOOKUP($E$2,PORTE!$A$3:$Z$45,9,0)*$E343</f>
        <v>24.108199999999997</v>
      </c>
      <c r="N343" s="43">
        <f>VLOOKUP($D343,PORTE!$A$3:$Z$45,10,0)*$C343+VLOOKUP($E$2,PORTE!$A$3:$Z$45,10,0)*$E343</f>
        <v>26.309799999999999</v>
      </c>
      <c r="O343" s="43">
        <f>VLOOKUP($D343,PORTE!$A$3:$Z$45,11,0)*$C343+VLOOKUP($E$2,PORTE!$A$3:$Z$45,11,0)*$E343</f>
        <v>26.758100000000002</v>
      </c>
      <c r="P343" s="43">
        <f>VLOOKUP($D343,PORTE!$A$3:$Z$45,12,0)*$C343+VLOOKUP($E$2,PORTE!$A$3:$Z$45,12,0)*$E343</f>
        <v>27.832899999999999</v>
      </c>
      <c r="Q343" s="43">
        <f>VLOOKUP($D343,PORTE!$A$3:$Z$45,13,0)*$C343+VLOOKUP($E$2,PORTE!$A$3:$Z$45,13,0)*$E343</f>
        <v>28.679100000000002</v>
      </c>
      <c r="R343" s="43">
        <f>VLOOKUP($D343,PORTE!$A$3:$Z$45,14,0)*$C343+VLOOKUP($E$2,PORTE!$A$3:$Z$45,14,0)*$E343</f>
        <v>29.795200000000005</v>
      </c>
    </row>
    <row r="344" spans="1:18" s="1" customFormat="1" ht="13.5" customHeight="1" x14ac:dyDescent="0.25">
      <c r="A344" s="2" t="s">
        <v>750</v>
      </c>
      <c r="B344" s="3" t="s">
        <v>751</v>
      </c>
      <c r="C344" s="24">
        <v>0.01</v>
      </c>
      <c r="D344" s="4" t="s">
        <v>5</v>
      </c>
      <c r="E344" s="5" t="s">
        <v>752</v>
      </c>
      <c r="F344" s="43">
        <f>VLOOKUP($D344,PORTE!$A$3:$Z$45,2,0)*$C344+VLOOKUP($E$2,PORTE!$A$3:$Z$45,2,0)*$E344</f>
        <v>10.499000000000001</v>
      </c>
      <c r="G344" s="43">
        <f>VLOOKUP($D344,PORTE!$A$3:$Z$45,3,0)*$C344+VLOOKUP($E$2,PORTE!$A$3:$Z$45,3,0)*$E344</f>
        <v>10.977</v>
      </c>
      <c r="H344" s="43">
        <f>VLOOKUP($D344,PORTE!$A$3:$Z$45,4,0)*$C344+VLOOKUP($E$2,PORTE!$A$3:$Z$45,4,0)*$E344</f>
        <v>11.58902</v>
      </c>
      <c r="I344" s="43">
        <f>VLOOKUP($D344,PORTE!$A$3:$Z$45,5,0)*$C344+VLOOKUP($E$2,PORTE!$A$3:$Z$45,5,0)*$E344</f>
        <v>12.412220000000001</v>
      </c>
      <c r="J344" s="43">
        <f>VLOOKUP($D344,PORTE!$A$3:$Z$45,6,0)*$C344+VLOOKUP($E$2,PORTE!$A$3:$Z$45,6,0)*$E344</f>
        <v>13.111580000000002</v>
      </c>
      <c r="K344" s="43">
        <f>VLOOKUP($D344,PORTE!$A$3:$Z$45,7,0)*$C344+VLOOKUP($E$2,PORTE!$A$3:$Z$45,7,0)*$E344</f>
        <v>13.861800000000001</v>
      </c>
      <c r="L344" s="43">
        <f>VLOOKUP($D344,PORTE!$A$3:$Z$45,8,0)*$C344+VLOOKUP($E$2,PORTE!$A$3:$Z$45,8,0)*$E344</f>
        <v>14.7768</v>
      </c>
      <c r="M344" s="43">
        <f>VLOOKUP($D344,PORTE!$A$3:$Z$45,9,0)*$C344+VLOOKUP($E$2,PORTE!$A$3:$Z$45,9,0)*$E344</f>
        <v>16.231639999999999</v>
      </c>
      <c r="N344" s="43">
        <f>VLOOKUP($D344,PORTE!$A$3:$Z$45,10,0)*$C344+VLOOKUP($E$2,PORTE!$A$3:$Z$45,10,0)*$E344</f>
        <v>17.71396</v>
      </c>
      <c r="O344" s="43">
        <f>VLOOKUP($D344,PORTE!$A$3:$Z$45,11,0)*$C344+VLOOKUP($E$2,PORTE!$A$3:$Z$45,11,0)*$E344</f>
        <v>18.015740000000001</v>
      </c>
      <c r="P344" s="43">
        <f>VLOOKUP($D344,PORTE!$A$3:$Z$45,12,0)*$C344+VLOOKUP($E$2,PORTE!$A$3:$Z$45,12,0)*$E344</f>
        <v>18.744219999999999</v>
      </c>
      <c r="Q344" s="43">
        <f>VLOOKUP($D344,PORTE!$A$3:$Z$45,13,0)*$C344+VLOOKUP($E$2,PORTE!$A$3:$Z$45,13,0)*$E344</f>
        <v>19.324020000000001</v>
      </c>
      <c r="R344" s="43">
        <f>VLOOKUP($D344,PORTE!$A$3:$Z$45,14,0)*$C344+VLOOKUP($E$2,PORTE!$A$3:$Z$45,14,0)*$E344</f>
        <v>20.076040000000003</v>
      </c>
    </row>
    <row r="345" spans="1:18" s="1" customFormat="1" ht="13.5" customHeight="1" x14ac:dyDescent="0.25">
      <c r="A345" s="2">
        <v>40404552</v>
      </c>
      <c r="B345" s="3" t="s">
        <v>753</v>
      </c>
      <c r="C345" s="27">
        <v>0.1</v>
      </c>
      <c r="D345" s="2" t="s">
        <v>5</v>
      </c>
      <c r="E345" s="5">
        <v>2.214</v>
      </c>
      <c r="F345" s="43">
        <f>VLOOKUP($D345,PORTE!$A$3:$Z$45,2,0)*$C345+VLOOKUP($E$2,PORTE!$A$3:$Z$45,2,0)*$E345</f>
        <v>26.260999999999999</v>
      </c>
      <c r="G345" s="43">
        <f>VLOOKUP($D345,PORTE!$A$3:$Z$45,3,0)*$C345+VLOOKUP($E$2,PORTE!$A$3:$Z$45,3,0)*$E345</f>
        <v>27.617999999999999</v>
      </c>
      <c r="H345" s="43">
        <f>VLOOKUP($D345,PORTE!$A$3:$Z$45,4,0)*$C345+VLOOKUP($E$2,PORTE!$A$3:$Z$45,4,0)*$E345</f>
        <v>29.15138</v>
      </c>
      <c r="I345" s="43">
        <f>VLOOKUP($D345,PORTE!$A$3:$Z$45,5,0)*$C345+VLOOKUP($E$2,PORTE!$A$3:$Z$45,5,0)*$E345</f>
        <v>31.221980000000002</v>
      </c>
      <c r="J345" s="43">
        <f>VLOOKUP($D345,PORTE!$A$3:$Z$45,6,0)*$C345+VLOOKUP($E$2,PORTE!$A$3:$Z$45,6,0)*$E345</f>
        <v>33.012619999999998</v>
      </c>
      <c r="K345" s="43">
        <f>VLOOKUP($D345,PORTE!$A$3:$Z$45,7,0)*$C345+VLOOKUP($E$2,PORTE!$A$3:$Z$45,7,0)*$E345</f>
        <v>34.9011</v>
      </c>
      <c r="L345" s="43">
        <f>VLOOKUP($D345,PORTE!$A$3:$Z$45,8,0)*$C345+VLOOKUP($E$2,PORTE!$A$3:$Z$45,8,0)*$E345</f>
        <v>37.205099999999995</v>
      </c>
      <c r="M345" s="43">
        <f>VLOOKUP($D345,PORTE!$A$3:$Z$45,9,0)*$C345+VLOOKUP($E$2,PORTE!$A$3:$Z$45,9,0)*$E345</f>
        <v>40.868359999999996</v>
      </c>
      <c r="N345" s="43">
        <f>VLOOKUP($D345,PORTE!$A$3:$Z$45,10,0)*$C345+VLOOKUP($E$2,PORTE!$A$3:$Z$45,10,0)*$E345</f>
        <v>44.601039999999998</v>
      </c>
      <c r="O345" s="43">
        <f>VLOOKUP($D345,PORTE!$A$3:$Z$45,11,0)*$C345+VLOOKUP($E$2,PORTE!$A$3:$Z$45,11,0)*$E345</f>
        <v>45.359659999999998</v>
      </c>
      <c r="P345" s="43">
        <f>VLOOKUP($D345,PORTE!$A$3:$Z$45,12,0)*$C345+VLOOKUP($E$2,PORTE!$A$3:$Z$45,12,0)*$E345</f>
        <v>47.304580000000001</v>
      </c>
      <c r="Q345" s="43">
        <f>VLOOKUP($D345,PORTE!$A$3:$Z$45,13,0)*$C345+VLOOKUP($E$2,PORTE!$A$3:$Z$45,13,0)*$E345</f>
        <v>48.994979999999998</v>
      </c>
      <c r="R345" s="43">
        <f>VLOOKUP($D345,PORTE!$A$3:$Z$45,14,0)*$C345+VLOOKUP($E$2,PORTE!$A$3:$Z$45,14,0)*$E345</f>
        <v>50.90146</v>
      </c>
    </row>
    <row r="346" spans="1:18" s="1" customFormat="1" ht="13.5" customHeight="1" x14ac:dyDescent="0.25">
      <c r="A346" s="2" t="s">
        <v>754</v>
      </c>
      <c r="B346" s="3" t="s">
        <v>755</v>
      </c>
      <c r="C346" s="24">
        <v>0.1</v>
      </c>
      <c r="D346" s="4" t="s">
        <v>5</v>
      </c>
      <c r="E346" s="5" t="s">
        <v>286</v>
      </c>
      <c r="F346" s="43">
        <f>VLOOKUP($D346,PORTE!$A$3:$Z$45,2,0)*$C346+VLOOKUP($E$2,PORTE!$A$3:$Z$45,2,0)*$E346</f>
        <v>37.335499999999996</v>
      </c>
      <c r="G346" s="43">
        <f>VLOOKUP($D346,PORTE!$A$3:$Z$45,3,0)*$C346+VLOOKUP($E$2,PORTE!$A$3:$Z$45,3,0)*$E346</f>
        <v>39.173999999999999</v>
      </c>
      <c r="H346" s="43">
        <f>VLOOKUP($D346,PORTE!$A$3:$Z$45,4,0)*$C346+VLOOKUP($E$2,PORTE!$A$3:$Z$45,4,0)*$E346</f>
        <v>41.352589999999999</v>
      </c>
      <c r="I346" s="43">
        <f>VLOOKUP($D346,PORTE!$A$3:$Z$45,5,0)*$C346+VLOOKUP($E$2,PORTE!$A$3:$Z$45,5,0)*$E346</f>
        <v>44.28989</v>
      </c>
      <c r="J346" s="43">
        <f>VLOOKUP($D346,PORTE!$A$3:$Z$45,6,0)*$C346+VLOOKUP($E$2,PORTE!$A$3:$Z$45,6,0)*$E346</f>
        <v>46.81241</v>
      </c>
      <c r="K346" s="43">
        <f>VLOOKUP($D346,PORTE!$A$3:$Z$45,7,0)*$C346+VLOOKUP($E$2,PORTE!$A$3:$Z$45,7,0)*$E346</f>
        <v>49.490550000000006</v>
      </c>
      <c r="L346" s="43">
        <f>VLOOKUP($D346,PORTE!$A$3:$Z$45,8,0)*$C346+VLOOKUP($E$2,PORTE!$A$3:$Z$45,8,0)*$E346</f>
        <v>52.757549999999995</v>
      </c>
      <c r="M346" s="43">
        <f>VLOOKUP($D346,PORTE!$A$3:$Z$45,9,0)*$C346+VLOOKUP($E$2,PORTE!$A$3:$Z$45,9,0)*$E346</f>
        <v>57.951979999999992</v>
      </c>
      <c r="N346" s="43">
        <f>VLOOKUP($D346,PORTE!$A$3:$Z$45,10,0)*$C346+VLOOKUP($E$2,PORTE!$A$3:$Z$45,10,0)*$E346</f>
        <v>63.244720000000001</v>
      </c>
      <c r="O346" s="43">
        <f>VLOOKUP($D346,PORTE!$A$3:$Z$45,11,0)*$C346+VLOOKUP($E$2,PORTE!$A$3:$Z$45,11,0)*$E346</f>
        <v>64.321130000000011</v>
      </c>
      <c r="P346" s="43">
        <f>VLOOKUP($D346,PORTE!$A$3:$Z$45,12,0)*$C346+VLOOKUP($E$2,PORTE!$A$3:$Z$45,12,0)*$E346</f>
        <v>67.017189999999985</v>
      </c>
      <c r="Q346" s="43">
        <f>VLOOKUP($D346,PORTE!$A$3:$Z$45,13,0)*$C346+VLOOKUP($E$2,PORTE!$A$3:$Z$45,13,0)*$E346</f>
        <v>69.285390000000007</v>
      </c>
      <c r="R346" s="43">
        <f>VLOOKUP($D346,PORTE!$A$3:$Z$45,14,0)*$C346+VLOOKUP($E$2,PORTE!$A$3:$Z$45,14,0)*$E346</f>
        <v>71.981530000000006</v>
      </c>
    </row>
    <row r="347" spans="1:18" s="1" customFormat="1" ht="13.5" customHeight="1" x14ac:dyDescent="0.25">
      <c r="A347" s="2" t="s">
        <v>756</v>
      </c>
      <c r="B347" s="3" t="s">
        <v>757</v>
      </c>
      <c r="C347" s="24">
        <v>0.1</v>
      </c>
      <c r="D347" s="4" t="s">
        <v>5</v>
      </c>
      <c r="E347" s="5" t="s">
        <v>286</v>
      </c>
      <c r="F347" s="43">
        <f>VLOOKUP($D347,PORTE!$A$3:$Z$45,2,0)*$C347+VLOOKUP($E$2,PORTE!$A$3:$Z$45,2,0)*$E347</f>
        <v>37.335499999999996</v>
      </c>
      <c r="G347" s="43">
        <f>VLOOKUP($D347,PORTE!$A$3:$Z$45,3,0)*$C347+VLOOKUP($E$2,PORTE!$A$3:$Z$45,3,0)*$E347</f>
        <v>39.173999999999999</v>
      </c>
      <c r="H347" s="43">
        <f>VLOOKUP($D347,PORTE!$A$3:$Z$45,4,0)*$C347+VLOOKUP($E$2,PORTE!$A$3:$Z$45,4,0)*$E347</f>
        <v>41.352589999999999</v>
      </c>
      <c r="I347" s="43">
        <f>VLOOKUP($D347,PORTE!$A$3:$Z$45,5,0)*$C347+VLOOKUP($E$2,PORTE!$A$3:$Z$45,5,0)*$E347</f>
        <v>44.28989</v>
      </c>
      <c r="J347" s="43">
        <f>VLOOKUP($D347,PORTE!$A$3:$Z$45,6,0)*$C347+VLOOKUP($E$2,PORTE!$A$3:$Z$45,6,0)*$E347</f>
        <v>46.81241</v>
      </c>
      <c r="K347" s="43">
        <f>VLOOKUP($D347,PORTE!$A$3:$Z$45,7,0)*$C347+VLOOKUP($E$2,PORTE!$A$3:$Z$45,7,0)*$E347</f>
        <v>49.490550000000006</v>
      </c>
      <c r="L347" s="43">
        <f>VLOOKUP($D347,PORTE!$A$3:$Z$45,8,0)*$C347+VLOOKUP($E$2,PORTE!$A$3:$Z$45,8,0)*$E347</f>
        <v>52.757549999999995</v>
      </c>
      <c r="M347" s="43">
        <f>VLOOKUP($D347,PORTE!$A$3:$Z$45,9,0)*$C347+VLOOKUP($E$2,PORTE!$A$3:$Z$45,9,0)*$E347</f>
        <v>57.951979999999992</v>
      </c>
      <c r="N347" s="43">
        <f>VLOOKUP($D347,PORTE!$A$3:$Z$45,10,0)*$C347+VLOOKUP($E$2,PORTE!$A$3:$Z$45,10,0)*$E347</f>
        <v>63.244720000000001</v>
      </c>
      <c r="O347" s="43">
        <f>VLOOKUP($D347,PORTE!$A$3:$Z$45,11,0)*$C347+VLOOKUP($E$2,PORTE!$A$3:$Z$45,11,0)*$E347</f>
        <v>64.321130000000011</v>
      </c>
      <c r="P347" s="43">
        <f>VLOOKUP($D347,PORTE!$A$3:$Z$45,12,0)*$C347+VLOOKUP($E$2,PORTE!$A$3:$Z$45,12,0)*$E347</f>
        <v>67.017189999999985</v>
      </c>
      <c r="Q347" s="43">
        <f>VLOOKUP($D347,PORTE!$A$3:$Z$45,13,0)*$C347+VLOOKUP($E$2,PORTE!$A$3:$Z$45,13,0)*$E347</f>
        <v>69.285390000000007</v>
      </c>
      <c r="R347" s="43">
        <f>VLOOKUP($D347,PORTE!$A$3:$Z$45,14,0)*$C347+VLOOKUP($E$2,PORTE!$A$3:$Z$45,14,0)*$E347</f>
        <v>71.981530000000006</v>
      </c>
    </row>
    <row r="348" spans="1:18" s="1" customFormat="1" ht="13.5" customHeight="1" x14ac:dyDescent="0.25">
      <c r="A348" s="2" t="s">
        <v>758</v>
      </c>
      <c r="B348" s="3" t="s">
        <v>759</v>
      </c>
      <c r="C348" s="24">
        <v>0.01</v>
      </c>
      <c r="D348" s="4" t="s">
        <v>5</v>
      </c>
      <c r="E348" s="5" t="s">
        <v>760</v>
      </c>
      <c r="F348" s="43">
        <f>VLOOKUP($D348,PORTE!$A$3:$Z$45,2,0)*$C348+VLOOKUP($E$2,PORTE!$A$3:$Z$45,2,0)*$E348</f>
        <v>7.3250000000000002</v>
      </c>
      <c r="G348" s="43">
        <f>VLOOKUP($D348,PORTE!$A$3:$Z$45,3,0)*$C348+VLOOKUP($E$2,PORTE!$A$3:$Z$45,3,0)*$E348</f>
        <v>7.6650000000000009</v>
      </c>
      <c r="H348" s="43">
        <f>VLOOKUP($D348,PORTE!$A$3:$Z$45,4,0)*$C348+VLOOKUP($E$2,PORTE!$A$3:$Z$45,4,0)*$E348</f>
        <v>8.0921000000000003</v>
      </c>
      <c r="I348" s="43">
        <f>VLOOKUP($D348,PORTE!$A$3:$Z$45,5,0)*$C348+VLOOKUP($E$2,PORTE!$A$3:$Z$45,5,0)*$E348</f>
        <v>8.6669000000000018</v>
      </c>
      <c r="J348" s="43">
        <f>VLOOKUP($D348,PORTE!$A$3:$Z$45,6,0)*$C348+VLOOKUP($E$2,PORTE!$A$3:$Z$45,6,0)*$E348</f>
        <v>9.1565000000000012</v>
      </c>
      <c r="K348" s="43">
        <f>VLOOKUP($D348,PORTE!$A$3:$Z$45,7,0)*$C348+VLOOKUP($E$2,PORTE!$A$3:$Z$45,7,0)*$E348</f>
        <v>9.6804000000000006</v>
      </c>
      <c r="L348" s="43">
        <f>VLOOKUP($D348,PORTE!$A$3:$Z$45,8,0)*$C348+VLOOKUP($E$2,PORTE!$A$3:$Z$45,8,0)*$E348</f>
        <v>10.319399999999998</v>
      </c>
      <c r="M348" s="43">
        <f>VLOOKUP($D348,PORTE!$A$3:$Z$45,9,0)*$C348+VLOOKUP($E$2,PORTE!$A$3:$Z$45,9,0)*$E348</f>
        <v>11.3354</v>
      </c>
      <c r="N348" s="43">
        <f>VLOOKUP($D348,PORTE!$A$3:$Z$45,10,0)*$C348+VLOOKUP($E$2,PORTE!$A$3:$Z$45,10,0)*$E348</f>
        <v>12.3706</v>
      </c>
      <c r="O348" s="43">
        <f>VLOOKUP($D348,PORTE!$A$3:$Z$45,11,0)*$C348+VLOOKUP($E$2,PORTE!$A$3:$Z$45,11,0)*$E348</f>
        <v>12.581300000000001</v>
      </c>
      <c r="P348" s="43">
        <f>VLOOKUP($D348,PORTE!$A$3:$Z$45,12,0)*$C348+VLOOKUP($E$2,PORTE!$A$3:$Z$45,12,0)*$E348</f>
        <v>13.094499999999998</v>
      </c>
      <c r="Q348" s="43">
        <f>VLOOKUP($D348,PORTE!$A$3:$Z$45,13,0)*$C348+VLOOKUP($E$2,PORTE!$A$3:$Z$45,13,0)*$E348</f>
        <v>13.508700000000001</v>
      </c>
      <c r="R348" s="43">
        <f>VLOOKUP($D348,PORTE!$A$3:$Z$45,14,0)*$C348+VLOOKUP($E$2,PORTE!$A$3:$Z$45,14,0)*$E348</f>
        <v>14.034400000000002</v>
      </c>
    </row>
    <row r="349" spans="1:18" s="1" customFormat="1" ht="13.5" customHeight="1" x14ac:dyDescent="0.25">
      <c r="A349" s="2" t="s">
        <v>761</v>
      </c>
      <c r="B349" s="3" t="s">
        <v>762</v>
      </c>
      <c r="C349" s="24">
        <v>0.04</v>
      </c>
      <c r="D349" s="4" t="s">
        <v>5</v>
      </c>
      <c r="E349" s="5" t="s">
        <v>301</v>
      </c>
      <c r="F349" s="43">
        <f>VLOOKUP($D349,PORTE!$A$3:$Z$45,2,0)*$C349+VLOOKUP($E$2,PORTE!$A$3:$Z$45,2,0)*$E349</f>
        <v>21.641000000000002</v>
      </c>
      <c r="G349" s="43">
        <f>VLOOKUP($D349,PORTE!$A$3:$Z$45,3,0)*$C349+VLOOKUP($E$2,PORTE!$A$3:$Z$45,3,0)*$E349</f>
        <v>22.668000000000003</v>
      </c>
      <c r="H349" s="43">
        <f>VLOOKUP($D349,PORTE!$A$3:$Z$45,4,0)*$C349+VLOOKUP($E$2,PORTE!$A$3:$Z$45,4,0)*$E349</f>
        <v>23.930180000000004</v>
      </c>
      <c r="I349" s="43">
        <f>VLOOKUP($D349,PORTE!$A$3:$Z$45,5,0)*$C349+VLOOKUP($E$2,PORTE!$A$3:$Z$45,5,0)*$E349</f>
        <v>25.62998</v>
      </c>
      <c r="J349" s="43">
        <f>VLOOKUP($D349,PORTE!$A$3:$Z$45,6,0)*$C349+VLOOKUP($E$2,PORTE!$A$3:$Z$45,6,0)*$E349</f>
        <v>27.08222</v>
      </c>
      <c r="K349" s="43">
        <f>VLOOKUP($D349,PORTE!$A$3:$Z$45,7,0)*$C349+VLOOKUP($E$2,PORTE!$A$3:$Z$45,7,0)*$E349</f>
        <v>28.631700000000002</v>
      </c>
      <c r="L349" s="43">
        <f>VLOOKUP($D349,PORTE!$A$3:$Z$45,8,0)*$C349+VLOOKUP($E$2,PORTE!$A$3:$Z$45,8,0)*$E349</f>
        <v>30.521699999999999</v>
      </c>
      <c r="M349" s="43">
        <f>VLOOKUP($D349,PORTE!$A$3:$Z$45,9,0)*$C349+VLOOKUP($E$2,PORTE!$A$3:$Z$45,9,0)*$E349</f>
        <v>33.526760000000003</v>
      </c>
      <c r="N349" s="43">
        <f>VLOOKUP($D349,PORTE!$A$3:$Z$45,10,0)*$C349+VLOOKUP($E$2,PORTE!$A$3:$Z$45,10,0)*$E349</f>
        <v>36.588639999999998</v>
      </c>
      <c r="O349" s="43">
        <f>VLOOKUP($D349,PORTE!$A$3:$Z$45,11,0)*$C349+VLOOKUP($E$2,PORTE!$A$3:$Z$45,11,0)*$E349</f>
        <v>37.211660000000009</v>
      </c>
      <c r="P349" s="43">
        <f>VLOOKUP($D349,PORTE!$A$3:$Z$45,12,0)*$C349+VLOOKUP($E$2,PORTE!$A$3:$Z$45,12,0)*$E349</f>
        <v>38.744979999999998</v>
      </c>
      <c r="Q349" s="43">
        <f>VLOOKUP($D349,PORTE!$A$3:$Z$45,13,0)*$C349+VLOOKUP($E$2,PORTE!$A$3:$Z$45,13,0)*$E349</f>
        <v>40.002180000000003</v>
      </c>
      <c r="R349" s="43">
        <f>VLOOKUP($D349,PORTE!$A$3:$Z$45,14,0)*$C349+VLOOKUP($E$2,PORTE!$A$3:$Z$45,14,0)*$E349</f>
        <v>41.558860000000003</v>
      </c>
    </row>
    <row r="350" spans="1:18" s="1" customFormat="1" ht="13.5" customHeight="1" x14ac:dyDescent="0.25">
      <c r="A350" s="2" t="s">
        <v>763</v>
      </c>
      <c r="B350" s="14" t="s">
        <v>764</v>
      </c>
      <c r="C350" s="24">
        <v>0.04</v>
      </c>
      <c r="D350" s="4" t="s">
        <v>5</v>
      </c>
      <c r="E350" s="5" t="s">
        <v>765</v>
      </c>
      <c r="F350" s="43">
        <f>VLOOKUP($D350,PORTE!$A$3:$Z$45,2,0)*$C350+VLOOKUP($E$2,PORTE!$A$3:$Z$45,2,0)*$E350</f>
        <v>18.536000000000001</v>
      </c>
      <c r="G350" s="43">
        <f>VLOOKUP($D350,PORTE!$A$3:$Z$45,3,0)*$C350+VLOOKUP($E$2,PORTE!$A$3:$Z$45,3,0)*$E350</f>
        <v>19.428000000000004</v>
      </c>
      <c r="H350" s="43">
        <f>VLOOKUP($D350,PORTE!$A$3:$Z$45,4,0)*$C350+VLOOKUP($E$2,PORTE!$A$3:$Z$45,4,0)*$E350</f>
        <v>20.50928</v>
      </c>
      <c r="I350" s="43">
        <f>VLOOKUP($D350,PORTE!$A$3:$Z$45,5,0)*$C350+VLOOKUP($E$2,PORTE!$A$3:$Z$45,5,0)*$E350</f>
        <v>21.966080000000002</v>
      </c>
      <c r="J350" s="43">
        <f>VLOOKUP($D350,PORTE!$A$3:$Z$45,6,0)*$C350+VLOOKUP($E$2,PORTE!$A$3:$Z$45,6,0)*$E350</f>
        <v>23.21312</v>
      </c>
      <c r="K350" s="43">
        <f>VLOOKUP($D350,PORTE!$A$3:$Z$45,7,0)*$C350+VLOOKUP($E$2,PORTE!$A$3:$Z$45,7,0)*$E350</f>
        <v>24.541200000000003</v>
      </c>
      <c r="L350" s="43">
        <f>VLOOKUP($D350,PORTE!$A$3:$Z$45,8,0)*$C350+VLOOKUP($E$2,PORTE!$A$3:$Z$45,8,0)*$E350</f>
        <v>26.161199999999997</v>
      </c>
      <c r="M350" s="43">
        <f>VLOOKUP($D350,PORTE!$A$3:$Z$45,9,0)*$C350+VLOOKUP($E$2,PORTE!$A$3:$Z$45,9,0)*$E350</f>
        <v>28.73696</v>
      </c>
      <c r="N350" s="43">
        <f>VLOOKUP($D350,PORTE!$A$3:$Z$45,10,0)*$C350+VLOOKUP($E$2,PORTE!$A$3:$Z$45,10,0)*$E350</f>
        <v>31.361440000000002</v>
      </c>
      <c r="O350" s="43">
        <f>VLOOKUP($D350,PORTE!$A$3:$Z$45,11,0)*$C350+VLOOKUP($E$2,PORTE!$A$3:$Z$45,11,0)*$E350</f>
        <v>31.895360000000004</v>
      </c>
      <c r="P350" s="43">
        <f>VLOOKUP($D350,PORTE!$A$3:$Z$45,12,0)*$C350+VLOOKUP($E$2,PORTE!$A$3:$Z$45,12,0)*$E350</f>
        <v>33.21808</v>
      </c>
      <c r="Q350" s="43">
        <f>VLOOKUP($D350,PORTE!$A$3:$Z$45,13,0)*$C350+VLOOKUP($E$2,PORTE!$A$3:$Z$45,13,0)*$E350</f>
        <v>34.313280000000006</v>
      </c>
      <c r="R350" s="43">
        <f>VLOOKUP($D350,PORTE!$A$3:$Z$45,14,0)*$C350+VLOOKUP($E$2,PORTE!$A$3:$Z$45,14,0)*$E350</f>
        <v>35.648560000000003</v>
      </c>
    </row>
    <row r="351" spans="1:18" s="1" customFormat="1" ht="13.5" customHeight="1" x14ac:dyDescent="0.25">
      <c r="A351" s="2" t="s">
        <v>766</v>
      </c>
      <c r="B351" s="14" t="s">
        <v>767</v>
      </c>
      <c r="C351" s="24">
        <v>0.04</v>
      </c>
      <c r="D351" s="4" t="s">
        <v>5</v>
      </c>
      <c r="E351" s="5" t="s">
        <v>92</v>
      </c>
      <c r="F351" s="43">
        <f>VLOOKUP($D351,PORTE!$A$3:$Z$45,2,0)*$C351+VLOOKUP($E$2,PORTE!$A$3:$Z$45,2,0)*$E351</f>
        <v>16.88</v>
      </c>
      <c r="G351" s="43">
        <f>VLOOKUP($D351,PORTE!$A$3:$Z$45,3,0)*$C351+VLOOKUP($E$2,PORTE!$A$3:$Z$45,3,0)*$E351</f>
        <v>17.700000000000003</v>
      </c>
      <c r="H351" s="43">
        <f>VLOOKUP($D351,PORTE!$A$3:$Z$45,4,0)*$C351+VLOOKUP($E$2,PORTE!$A$3:$Z$45,4,0)*$E351</f>
        <v>18.684799999999999</v>
      </c>
      <c r="I351" s="43">
        <f>VLOOKUP($D351,PORTE!$A$3:$Z$45,5,0)*$C351+VLOOKUP($E$2,PORTE!$A$3:$Z$45,5,0)*$E351</f>
        <v>20.012</v>
      </c>
      <c r="J351" s="43">
        <f>VLOOKUP($D351,PORTE!$A$3:$Z$45,6,0)*$C351+VLOOKUP($E$2,PORTE!$A$3:$Z$45,6,0)*$E351</f>
        <v>21.1496</v>
      </c>
      <c r="K351" s="43">
        <f>VLOOKUP($D351,PORTE!$A$3:$Z$45,7,0)*$C351+VLOOKUP($E$2,PORTE!$A$3:$Z$45,7,0)*$E351</f>
        <v>22.3596</v>
      </c>
      <c r="L351" s="43">
        <f>VLOOKUP($D351,PORTE!$A$3:$Z$45,8,0)*$C351+VLOOKUP($E$2,PORTE!$A$3:$Z$45,8,0)*$E351</f>
        <v>23.835599999999996</v>
      </c>
      <c r="M351" s="43">
        <f>VLOOKUP($D351,PORTE!$A$3:$Z$45,9,0)*$C351+VLOOKUP($E$2,PORTE!$A$3:$Z$45,9,0)*$E351</f>
        <v>26.182399999999998</v>
      </c>
      <c r="N351" s="43">
        <f>VLOOKUP($D351,PORTE!$A$3:$Z$45,10,0)*$C351+VLOOKUP($E$2,PORTE!$A$3:$Z$45,10,0)*$E351</f>
        <v>28.573599999999999</v>
      </c>
      <c r="O351" s="43">
        <f>VLOOKUP($D351,PORTE!$A$3:$Z$45,11,0)*$C351+VLOOKUP($E$2,PORTE!$A$3:$Z$45,11,0)*$E351</f>
        <v>29.06</v>
      </c>
      <c r="P351" s="43">
        <f>VLOOKUP($D351,PORTE!$A$3:$Z$45,12,0)*$C351+VLOOKUP($E$2,PORTE!$A$3:$Z$45,12,0)*$E351</f>
        <v>30.270399999999999</v>
      </c>
      <c r="Q351" s="43">
        <f>VLOOKUP($D351,PORTE!$A$3:$Z$45,13,0)*$C351+VLOOKUP($E$2,PORTE!$A$3:$Z$45,13,0)*$E351</f>
        <v>31.279199999999999</v>
      </c>
      <c r="R351" s="43">
        <f>VLOOKUP($D351,PORTE!$A$3:$Z$45,14,0)*$C351+VLOOKUP($E$2,PORTE!$A$3:$Z$45,14,0)*$E351</f>
        <v>32.496400000000001</v>
      </c>
    </row>
    <row r="352" spans="1:18" s="1" customFormat="1" ht="13.5" customHeight="1" x14ac:dyDescent="0.25">
      <c r="A352" s="2" t="s">
        <v>768</v>
      </c>
      <c r="B352" s="14" t="s">
        <v>769</v>
      </c>
      <c r="C352" s="24">
        <v>0.04</v>
      </c>
      <c r="D352" s="4" t="s">
        <v>5</v>
      </c>
      <c r="E352" s="5" t="s">
        <v>92</v>
      </c>
      <c r="F352" s="43">
        <f>VLOOKUP($D352,PORTE!$A$3:$Z$45,2,0)*$C352+VLOOKUP($E$2,PORTE!$A$3:$Z$45,2,0)*$E352</f>
        <v>16.88</v>
      </c>
      <c r="G352" s="43">
        <f>VLOOKUP($D352,PORTE!$A$3:$Z$45,3,0)*$C352+VLOOKUP($E$2,PORTE!$A$3:$Z$45,3,0)*$E352</f>
        <v>17.700000000000003</v>
      </c>
      <c r="H352" s="43">
        <f>VLOOKUP($D352,PORTE!$A$3:$Z$45,4,0)*$C352+VLOOKUP($E$2,PORTE!$A$3:$Z$45,4,0)*$E352</f>
        <v>18.684799999999999</v>
      </c>
      <c r="I352" s="43">
        <f>VLOOKUP($D352,PORTE!$A$3:$Z$45,5,0)*$C352+VLOOKUP($E$2,PORTE!$A$3:$Z$45,5,0)*$E352</f>
        <v>20.012</v>
      </c>
      <c r="J352" s="43">
        <f>VLOOKUP($D352,PORTE!$A$3:$Z$45,6,0)*$C352+VLOOKUP($E$2,PORTE!$A$3:$Z$45,6,0)*$E352</f>
        <v>21.1496</v>
      </c>
      <c r="K352" s="43">
        <f>VLOOKUP($D352,PORTE!$A$3:$Z$45,7,0)*$C352+VLOOKUP($E$2,PORTE!$A$3:$Z$45,7,0)*$E352</f>
        <v>22.3596</v>
      </c>
      <c r="L352" s="43">
        <f>VLOOKUP($D352,PORTE!$A$3:$Z$45,8,0)*$C352+VLOOKUP($E$2,PORTE!$A$3:$Z$45,8,0)*$E352</f>
        <v>23.835599999999996</v>
      </c>
      <c r="M352" s="43">
        <f>VLOOKUP($D352,PORTE!$A$3:$Z$45,9,0)*$C352+VLOOKUP($E$2,PORTE!$A$3:$Z$45,9,0)*$E352</f>
        <v>26.182399999999998</v>
      </c>
      <c r="N352" s="43">
        <f>VLOOKUP($D352,PORTE!$A$3:$Z$45,10,0)*$C352+VLOOKUP($E$2,PORTE!$A$3:$Z$45,10,0)*$E352</f>
        <v>28.573599999999999</v>
      </c>
      <c r="O352" s="43">
        <f>VLOOKUP($D352,PORTE!$A$3:$Z$45,11,0)*$C352+VLOOKUP($E$2,PORTE!$A$3:$Z$45,11,0)*$E352</f>
        <v>29.06</v>
      </c>
      <c r="P352" s="43">
        <f>VLOOKUP($D352,PORTE!$A$3:$Z$45,12,0)*$C352+VLOOKUP($E$2,PORTE!$A$3:$Z$45,12,0)*$E352</f>
        <v>30.270399999999999</v>
      </c>
      <c r="Q352" s="43">
        <f>VLOOKUP($D352,PORTE!$A$3:$Z$45,13,0)*$C352+VLOOKUP($E$2,PORTE!$A$3:$Z$45,13,0)*$E352</f>
        <v>31.279199999999999</v>
      </c>
      <c r="R352" s="43">
        <f>VLOOKUP($D352,PORTE!$A$3:$Z$45,14,0)*$C352+VLOOKUP($E$2,PORTE!$A$3:$Z$45,14,0)*$E352</f>
        <v>32.496400000000001</v>
      </c>
    </row>
    <row r="353" spans="1:18" s="1" customFormat="1" ht="13.5" customHeight="1" x14ac:dyDescent="0.25">
      <c r="A353" s="2" t="s">
        <v>770</v>
      </c>
      <c r="B353" s="14" t="s">
        <v>771</v>
      </c>
      <c r="C353" s="24">
        <v>0.01</v>
      </c>
      <c r="D353" s="4" t="s">
        <v>5</v>
      </c>
      <c r="E353" s="5" t="s">
        <v>772</v>
      </c>
      <c r="F353" s="43">
        <f>VLOOKUP($D353,PORTE!$A$3:$Z$45,2,0)*$C353+VLOOKUP($E$2,PORTE!$A$3:$Z$45,2,0)*$E353</f>
        <v>5.2549999999999999</v>
      </c>
      <c r="G353" s="43">
        <f>VLOOKUP($D353,PORTE!$A$3:$Z$45,3,0)*$C353+VLOOKUP($E$2,PORTE!$A$3:$Z$45,3,0)*$E353</f>
        <v>5.5050000000000008</v>
      </c>
      <c r="H353" s="43">
        <f>VLOOKUP($D353,PORTE!$A$3:$Z$45,4,0)*$C353+VLOOKUP($E$2,PORTE!$A$3:$Z$45,4,0)*$E353</f>
        <v>5.8115000000000006</v>
      </c>
      <c r="I353" s="43">
        <f>VLOOKUP($D353,PORTE!$A$3:$Z$45,5,0)*$C353+VLOOKUP($E$2,PORTE!$A$3:$Z$45,5,0)*$E353</f>
        <v>6.2243000000000004</v>
      </c>
      <c r="J353" s="43">
        <f>VLOOKUP($D353,PORTE!$A$3:$Z$45,6,0)*$C353+VLOOKUP($E$2,PORTE!$A$3:$Z$45,6,0)*$E353</f>
        <v>6.5770999999999997</v>
      </c>
      <c r="K353" s="43">
        <f>VLOOKUP($D353,PORTE!$A$3:$Z$45,7,0)*$C353+VLOOKUP($E$2,PORTE!$A$3:$Z$45,7,0)*$E353</f>
        <v>6.9534000000000002</v>
      </c>
      <c r="L353" s="43">
        <f>VLOOKUP($D353,PORTE!$A$3:$Z$45,8,0)*$C353+VLOOKUP($E$2,PORTE!$A$3:$Z$45,8,0)*$E353</f>
        <v>7.412399999999999</v>
      </c>
      <c r="M353" s="43">
        <f>VLOOKUP($D353,PORTE!$A$3:$Z$45,9,0)*$C353+VLOOKUP($E$2,PORTE!$A$3:$Z$45,9,0)*$E353</f>
        <v>8.142199999999999</v>
      </c>
      <c r="N353" s="43">
        <f>VLOOKUP($D353,PORTE!$A$3:$Z$45,10,0)*$C353+VLOOKUP($E$2,PORTE!$A$3:$Z$45,10,0)*$E353</f>
        <v>8.8857999999999997</v>
      </c>
      <c r="O353" s="43">
        <f>VLOOKUP($D353,PORTE!$A$3:$Z$45,11,0)*$C353+VLOOKUP($E$2,PORTE!$A$3:$Z$45,11,0)*$E353</f>
        <v>9.0371000000000006</v>
      </c>
      <c r="P353" s="43">
        <f>VLOOKUP($D353,PORTE!$A$3:$Z$45,12,0)*$C353+VLOOKUP($E$2,PORTE!$A$3:$Z$45,12,0)*$E353</f>
        <v>9.4098999999999986</v>
      </c>
      <c r="Q353" s="43">
        <f>VLOOKUP($D353,PORTE!$A$3:$Z$45,13,0)*$C353+VLOOKUP($E$2,PORTE!$A$3:$Z$45,13,0)*$E353</f>
        <v>9.7161000000000008</v>
      </c>
      <c r="R353" s="43">
        <f>VLOOKUP($D353,PORTE!$A$3:$Z$45,14,0)*$C353+VLOOKUP($E$2,PORTE!$A$3:$Z$45,14,0)*$E353</f>
        <v>10.094200000000001</v>
      </c>
    </row>
    <row r="354" spans="1:18" s="1" customFormat="1" ht="13.5" customHeight="1" x14ac:dyDescent="0.25">
      <c r="A354" s="2" t="s">
        <v>773</v>
      </c>
      <c r="B354" s="14" t="s">
        <v>774</v>
      </c>
      <c r="C354" s="24">
        <v>0.04</v>
      </c>
      <c r="D354" s="4" t="s">
        <v>5</v>
      </c>
      <c r="E354" s="5" t="s">
        <v>45</v>
      </c>
      <c r="F354" s="43">
        <f>VLOOKUP($D354,PORTE!$A$3:$Z$45,2,0)*$C354+VLOOKUP($E$2,PORTE!$A$3:$Z$45,2,0)*$E354</f>
        <v>8.2894999999999985</v>
      </c>
      <c r="G354" s="43">
        <f>VLOOKUP($D354,PORTE!$A$3:$Z$45,3,0)*$C354+VLOOKUP($E$2,PORTE!$A$3:$Z$45,3,0)*$E354</f>
        <v>8.7359999999999989</v>
      </c>
      <c r="H354" s="43">
        <f>VLOOKUP($D354,PORTE!$A$3:$Z$45,4,0)*$C354+VLOOKUP($E$2,PORTE!$A$3:$Z$45,4,0)*$E354</f>
        <v>9.2203099999999996</v>
      </c>
      <c r="I354" s="43">
        <f>VLOOKUP($D354,PORTE!$A$3:$Z$45,5,0)*$C354+VLOOKUP($E$2,PORTE!$A$3:$Z$45,5,0)*$E354</f>
        <v>9.8752099999999992</v>
      </c>
      <c r="J354" s="43">
        <f>VLOOKUP($D354,PORTE!$A$3:$Z$45,6,0)*$C354+VLOOKUP($E$2,PORTE!$A$3:$Z$45,6,0)*$E354</f>
        <v>10.445089999999999</v>
      </c>
      <c r="K354" s="43">
        <f>VLOOKUP($D354,PORTE!$A$3:$Z$45,7,0)*$C354+VLOOKUP($E$2,PORTE!$A$3:$Z$45,7,0)*$E354</f>
        <v>11.042549999999999</v>
      </c>
      <c r="L354" s="43">
        <f>VLOOKUP($D354,PORTE!$A$3:$Z$45,8,0)*$C354+VLOOKUP($E$2,PORTE!$A$3:$Z$45,8,0)*$E354</f>
        <v>11.771549999999998</v>
      </c>
      <c r="M354" s="43">
        <f>VLOOKUP($D354,PORTE!$A$3:$Z$45,9,0)*$C354+VLOOKUP($E$2,PORTE!$A$3:$Z$45,9,0)*$E354</f>
        <v>12.930619999999998</v>
      </c>
      <c r="N354" s="43">
        <f>VLOOKUP($D354,PORTE!$A$3:$Z$45,10,0)*$C354+VLOOKUP($E$2,PORTE!$A$3:$Z$45,10,0)*$E354</f>
        <v>14.111679999999998</v>
      </c>
      <c r="O354" s="43">
        <f>VLOOKUP($D354,PORTE!$A$3:$Z$45,11,0)*$C354+VLOOKUP($E$2,PORTE!$A$3:$Z$45,11,0)*$E354</f>
        <v>14.351570000000001</v>
      </c>
      <c r="P354" s="43">
        <f>VLOOKUP($D354,PORTE!$A$3:$Z$45,12,0)*$C354+VLOOKUP($E$2,PORTE!$A$3:$Z$45,12,0)*$E354</f>
        <v>14.979309999999998</v>
      </c>
      <c r="Q354" s="43">
        <f>VLOOKUP($D354,PORTE!$A$3:$Z$45,13,0)*$C354+VLOOKUP($E$2,PORTE!$A$3:$Z$45,13,0)*$E354</f>
        <v>15.539909999999999</v>
      </c>
      <c r="R354" s="43">
        <f>VLOOKUP($D354,PORTE!$A$3:$Z$45,14,0)*$C354+VLOOKUP($E$2,PORTE!$A$3:$Z$45,14,0)*$E354</f>
        <v>16.144570000000002</v>
      </c>
    </row>
    <row r="355" spans="1:18" s="1" customFormat="1" ht="13.5" customHeight="1" x14ac:dyDescent="0.25">
      <c r="A355" s="2" t="s">
        <v>775</v>
      </c>
      <c r="B355" s="14" t="s">
        <v>776</v>
      </c>
      <c r="C355" s="24">
        <v>0.01</v>
      </c>
      <c r="D355" s="4" t="s">
        <v>5</v>
      </c>
      <c r="E355" s="5" t="s">
        <v>19</v>
      </c>
      <c r="F355" s="43">
        <f>VLOOKUP($D355,PORTE!$A$3:$Z$45,2,0)*$C355+VLOOKUP($E$2,PORTE!$A$3:$Z$45,2,0)*$E355</f>
        <v>26.875</v>
      </c>
      <c r="G355" s="43">
        <f>VLOOKUP($D355,PORTE!$A$3:$Z$45,3,0)*$C355+VLOOKUP($E$2,PORTE!$A$3:$Z$45,3,0)*$E355</f>
        <v>28.065000000000001</v>
      </c>
      <c r="H355" s="43">
        <f>VLOOKUP($D355,PORTE!$A$3:$Z$45,4,0)*$C355+VLOOKUP($E$2,PORTE!$A$3:$Z$45,4,0)*$E355</f>
        <v>29.6311</v>
      </c>
      <c r="I355" s="43">
        <f>VLOOKUP($D355,PORTE!$A$3:$Z$45,5,0)*$C355+VLOOKUP($E$2,PORTE!$A$3:$Z$45,5,0)*$E355</f>
        <v>31.735900000000001</v>
      </c>
      <c r="J355" s="43">
        <f>VLOOKUP($D355,PORTE!$A$3:$Z$45,6,0)*$C355+VLOOKUP($E$2,PORTE!$A$3:$Z$45,6,0)*$E355</f>
        <v>33.517499999999998</v>
      </c>
      <c r="K355" s="43">
        <f>VLOOKUP($D355,PORTE!$A$3:$Z$45,7,0)*$C355+VLOOKUP($E$2,PORTE!$A$3:$Z$45,7,0)*$E355</f>
        <v>35.435400000000001</v>
      </c>
      <c r="L355" s="43">
        <f>VLOOKUP($D355,PORTE!$A$3:$Z$45,8,0)*$C355+VLOOKUP($E$2,PORTE!$A$3:$Z$45,8,0)*$E355</f>
        <v>37.7744</v>
      </c>
      <c r="M355" s="43">
        <f>VLOOKUP($D355,PORTE!$A$3:$Z$45,9,0)*$C355+VLOOKUP($E$2,PORTE!$A$3:$Z$45,9,0)*$E355</f>
        <v>41.493399999999994</v>
      </c>
      <c r="N355" s="43">
        <f>VLOOKUP($D355,PORTE!$A$3:$Z$45,10,0)*$C355+VLOOKUP($E$2,PORTE!$A$3:$Z$45,10,0)*$E355</f>
        <v>45.282600000000002</v>
      </c>
      <c r="O355" s="43">
        <f>VLOOKUP($D355,PORTE!$A$3:$Z$45,11,0)*$C355+VLOOKUP($E$2,PORTE!$A$3:$Z$45,11,0)*$E355</f>
        <v>46.054300000000005</v>
      </c>
      <c r="P355" s="43">
        <f>VLOOKUP($D355,PORTE!$A$3:$Z$45,12,0)*$C355+VLOOKUP($E$2,PORTE!$A$3:$Z$45,12,0)*$E355</f>
        <v>47.893499999999996</v>
      </c>
      <c r="Q355" s="43">
        <f>VLOOKUP($D355,PORTE!$A$3:$Z$45,13,0)*$C355+VLOOKUP($E$2,PORTE!$A$3:$Z$45,13,0)*$E355</f>
        <v>49.3277</v>
      </c>
      <c r="R355" s="43">
        <f>VLOOKUP($D355,PORTE!$A$3:$Z$45,14,0)*$C355+VLOOKUP($E$2,PORTE!$A$3:$Z$45,14,0)*$E355</f>
        <v>51.247399999999999</v>
      </c>
    </row>
    <row r="356" spans="1:18" s="1" customFormat="1" ht="13.5" customHeight="1" x14ac:dyDescent="0.25">
      <c r="A356" s="2">
        <v>40317374</v>
      </c>
      <c r="B356" s="14" t="s">
        <v>777</v>
      </c>
      <c r="C356" s="24">
        <v>0.04</v>
      </c>
      <c r="D356" s="4" t="s">
        <v>5</v>
      </c>
      <c r="E356" s="5">
        <v>6.0419999999999998</v>
      </c>
      <c r="F356" s="43">
        <f>VLOOKUP($D356,PORTE!$A$3:$Z$45,2,0)*$C356+VLOOKUP($E$2,PORTE!$A$3:$Z$45,2,0)*$E356</f>
        <v>69.802999999999997</v>
      </c>
      <c r="G356" s="43">
        <f>VLOOKUP($D356,PORTE!$A$3:$Z$45,3,0)*$C356+VLOOKUP($E$2,PORTE!$A$3:$Z$45,3,0)*$E356</f>
        <v>72.923999999999992</v>
      </c>
      <c r="H356" s="43">
        <f>VLOOKUP($D356,PORTE!$A$3:$Z$45,4,0)*$C356+VLOOKUP($E$2,PORTE!$A$3:$Z$45,4,0)*$E356</f>
        <v>76.992139999999992</v>
      </c>
      <c r="I356" s="43">
        <f>VLOOKUP($D356,PORTE!$A$3:$Z$45,5,0)*$C356+VLOOKUP($E$2,PORTE!$A$3:$Z$45,5,0)*$E356</f>
        <v>82.46114</v>
      </c>
      <c r="J356" s="43">
        <f>VLOOKUP($D356,PORTE!$A$3:$Z$45,6,0)*$C356+VLOOKUP($E$2,PORTE!$A$3:$Z$45,6,0)*$E356</f>
        <v>87.096259999999987</v>
      </c>
      <c r="K356" s="43">
        <f>VLOOKUP($D356,PORTE!$A$3:$Z$45,7,0)*$C356+VLOOKUP($E$2,PORTE!$A$3:$Z$45,7,0)*$E356</f>
        <v>92.079899999999995</v>
      </c>
      <c r="L356" s="43">
        <f>VLOOKUP($D356,PORTE!$A$3:$Z$45,8,0)*$C356+VLOOKUP($E$2,PORTE!$A$3:$Z$45,8,0)*$E356</f>
        <v>98.157899999999984</v>
      </c>
      <c r="M356" s="43">
        <f>VLOOKUP($D356,PORTE!$A$3:$Z$45,9,0)*$C356+VLOOKUP($E$2,PORTE!$A$3:$Z$45,9,0)*$E356</f>
        <v>107.82187999999998</v>
      </c>
      <c r="N356" s="43">
        <f>VLOOKUP($D356,PORTE!$A$3:$Z$45,10,0)*$C356+VLOOKUP($E$2,PORTE!$A$3:$Z$45,10,0)*$E356</f>
        <v>117.66831999999999</v>
      </c>
      <c r="O356" s="43">
        <f>VLOOKUP($D356,PORTE!$A$3:$Z$45,11,0)*$C356+VLOOKUP($E$2,PORTE!$A$3:$Z$45,11,0)*$E356</f>
        <v>119.67338000000001</v>
      </c>
      <c r="P356" s="43">
        <f>VLOOKUP($D356,PORTE!$A$3:$Z$45,12,0)*$C356+VLOOKUP($E$2,PORTE!$A$3:$Z$45,12,0)*$E356</f>
        <v>124.47333999999999</v>
      </c>
      <c r="Q356" s="43">
        <f>VLOOKUP($D356,PORTE!$A$3:$Z$45,13,0)*$C356+VLOOKUP($E$2,PORTE!$A$3:$Z$45,13,0)*$E356</f>
        <v>128.24333999999999</v>
      </c>
      <c r="R356" s="43">
        <f>VLOOKUP($D356,PORTE!$A$3:$Z$45,14,0)*$C356+VLOOKUP($E$2,PORTE!$A$3:$Z$45,14,0)*$E356</f>
        <v>133.23417999999998</v>
      </c>
    </row>
    <row r="357" spans="1:18" s="1" customFormat="1" ht="13.5" customHeight="1" x14ac:dyDescent="0.25">
      <c r="A357" s="7" t="s">
        <v>778</v>
      </c>
      <c r="B357" s="3" t="s">
        <v>779</v>
      </c>
      <c r="C357" s="25">
        <v>0.01</v>
      </c>
      <c r="D357" s="4" t="s">
        <v>5</v>
      </c>
      <c r="E357" s="5" t="s">
        <v>780</v>
      </c>
      <c r="F357" s="43">
        <f>VLOOKUP($D357,PORTE!$A$3:$Z$45,2,0)*$C357+VLOOKUP($E$2,PORTE!$A$3:$Z$45,2,0)*$E357</f>
        <v>34.924999999999997</v>
      </c>
      <c r="G357" s="43">
        <f>VLOOKUP($D357,PORTE!$A$3:$Z$45,3,0)*$C357+VLOOKUP($E$2,PORTE!$A$3:$Z$45,3,0)*$E357</f>
        <v>36.464999999999996</v>
      </c>
      <c r="H357" s="43">
        <f>VLOOKUP($D357,PORTE!$A$3:$Z$45,4,0)*$C357+VLOOKUP($E$2,PORTE!$A$3:$Z$45,4,0)*$E357</f>
        <v>38.500099999999996</v>
      </c>
      <c r="I357" s="43">
        <f>VLOOKUP($D357,PORTE!$A$3:$Z$45,5,0)*$C357+VLOOKUP($E$2,PORTE!$A$3:$Z$45,5,0)*$E357</f>
        <v>41.234900000000003</v>
      </c>
      <c r="J357" s="43">
        <f>VLOOKUP($D357,PORTE!$A$3:$Z$45,6,0)*$C357+VLOOKUP($E$2,PORTE!$A$3:$Z$45,6,0)*$E357</f>
        <v>43.548499999999997</v>
      </c>
      <c r="K357" s="43">
        <f>VLOOKUP($D357,PORTE!$A$3:$Z$45,7,0)*$C357+VLOOKUP($E$2,PORTE!$A$3:$Z$45,7,0)*$E357</f>
        <v>46.040399999999998</v>
      </c>
      <c r="L357" s="43">
        <f>VLOOKUP($D357,PORTE!$A$3:$Z$45,8,0)*$C357+VLOOKUP($E$2,PORTE!$A$3:$Z$45,8,0)*$E357</f>
        <v>49.079399999999993</v>
      </c>
      <c r="M357" s="43">
        <f>VLOOKUP($D357,PORTE!$A$3:$Z$45,9,0)*$C357+VLOOKUP($E$2,PORTE!$A$3:$Z$45,9,0)*$E357</f>
        <v>53.911399999999993</v>
      </c>
      <c r="N357" s="43">
        <f>VLOOKUP($D357,PORTE!$A$3:$Z$45,10,0)*$C357+VLOOKUP($E$2,PORTE!$A$3:$Z$45,10,0)*$E357</f>
        <v>58.834599999999995</v>
      </c>
      <c r="O357" s="43">
        <f>VLOOKUP($D357,PORTE!$A$3:$Z$45,11,0)*$C357+VLOOKUP($E$2,PORTE!$A$3:$Z$45,11,0)*$E357</f>
        <v>59.837299999999999</v>
      </c>
      <c r="P357" s="43">
        <f>VLOOKUP($D357,PORTE!$A$3:$Z$45,12,0)*$C357+VLOOKUP($E$2,PORTE!$A$3:$Z$45,12,0)*$E357</f>
        <v>62.222499999999989</v>
      </c>
      <c r="Q357" s="43">
        <f>VLOOKUP($D357,PORTE!$A$3:$Z$45,13,0)*$C357+VLOOKUP($E$2,PORTE!$A$3:$Z$45,13,0)*$E357</f>
        <v>64.076699999999988</v>
      </c>
      <c r="R357" s="43">
        <f>VLOOKUP($D357,PORTE!$A$3:$Z$45,14,0)*$C357+VLOOKUP($E$2,PORTE!$A$3:$Z$45,14,0)*$E357</f>
        <v>66.570400000000006</v>
      </c>
    </row>
    <row r="358" spans="1:18" s="1" customFormat="1" ht="13.5" customHeight="1" x14ac:dyDescent="0.25">
      <c r="A358" s="7" t="s">
        <v>781</v>
      </c>
      <c r="B358" s="3" t="s">
        <v>782</v>
      </c>
      <c r="C358" s="25">
        <v>0.75</v>
      </c>
      <c r="D358" s="4" t="s">
        <v>5</v>
      </c>
      <c r="E358" s="5" t="s">
        <v>783</v>
      </c>
      <c r="F358" s="43">
        <f>VLOOKUP($D358,PORTE!$A$3:$Z$45,2,0)*$C358+VLOOKUP($E$2,PORTE!$A$3:$Z$45,2,0)*$E358</f>
        <v>111.15600000000001</v>
      </c>
      <c r="G358" s="43">
        <f>VLOOKUP($D358,PORTE!$A$3:$Z$45,3,0)*$C358+VLOOKUP($E$2,PORTE!$A$3:$Z$45,3,0)*$E358</f>
        <v>117.60300000000001</v>
      </c>
      <c r="H358" s="43">
        <f>VLOOKUP($D358,PORTE!$A$3:$Z$45,4,0)*$C358+VLOOKUP($E$2,PORTE!$A$3:$Z$45,4,0)*$E358</f>
        <v>124.10448</v>
      </c>
      <c r="I358" s="43">
        <f>VLOOKUP($D358,PORTE!$A$3:$Z$45,5,0)*$C358+VLOOKUP($E$2,PORTE!$A$3:$Z$45,5,0)*$E358</f>
        <v>132.91908000000001</v>
      </c>
      <c r="J358" s="43">
        <f>VLOOKUP($D358,PORTE!$A$3:$Z$45,6,0)*$C358+VLOOKUP($E$2,PORTE!$A$3:$Z$45,6,0)*$E358</f>
        <v>140.67852000000002</v>
      </c>
      <c r="K358" s="43">
        <f>VLOOKUP($D358,PORTE!$A$3:$Z$45,7,0)*$C358+VLOOKUP($E$2,PORTE!$A$3:$Z$45,7,0)*$E358</f>
        <v>148.72409999999999</v>
      </c>
      <c r="L358" s="43">
        <f>VLOOKUP($D358,PORTE!$A$3:$Z$45,8,0)*$C358+VLOOKUP($E$2,PORTE!$A$3:$Z$45,8,0)*$E358</f>
        <v>158.54310000000001</v>
      </c>
      <c r="M358" s="43">
        <f>VLOOKUP($D358,PORTE!$A$3:$Z$45,9,0)*$C358+VLOOKUP($E$2,PORTE!$A$3:$Z$45,9,0)*$E358</f>
        <v>174.15455999999998</v>
      </c>
      <c r="N358" s="43">
        <f>VLOOKUP($D358,PORTE!$A$3:$Z$45,10,0)*$C358+VLOOKUP($E$2,PORTE!$A$3:$Z$45,10,0)*$E358</f>
        <v>190.06283999999999</v>
      </c>
      <c r="O358" s="43">
        <f>VLOOKUP($D358,PORTE!$A$3:$Z$45,11,0)*$C358+VLOOKUP($E$2,PORTE!$A$3:$Z$45,11,0)*$E358</f>
        <v>193.29036000000002</v>
      </c>
      <c r="P358" s="43">
        <f>VLOOKUP($D358,PORTE!$A$3:$Z$45,12,0)*$C358+VLOOKUP($E$2,PORTE!$A$3:$Z$45,12,0)*$E358</f>
        <v>202.05767999999998</v>
      </c>
      <c r="Q358" s="43">
        <f>VLOOKUP($D358,PORTE!$A$3:$Z$45,13,0)*$C358+VLOOKUP($E$2,PORTE!$A$3:$Z$45,13,0)*$E358</f>
        <v>210.25908000000001</v>
      </c>
      <c r="R358" s="43">
        <f>VLOOKUP($D358,PORTE!$A$3:$Z$45,14,0)*$C358+VLOOKUP($E$2,PORTE!$A$3:$Z$45,14,0)*$E358</f>
        <v>218.43966</v>
      </c>
    </row>
    <row r="359" spans="1:18" s="1" customFormat="1" ht="13.5" customHeight="1" x14ac:dyDescent="0.25">
      <c r="A359" s="7">
        <v>40324044</v>
      </c>
      <c r="B359" s="9" t="s">
        <v>784</v>
      </c>
      <c r="C359" s="26">
        <v>0.1</v>
      </c>
      <c r="D359" s="2" t="s">
        <v>5</v>
      </c>
      <c r="E359" s="5">
        <v>12.75</v>
      </c>
      <c r="F359" s="43">
        <f>VLOOKUP($D359,PORTE!$A$3:$Z$45,2,0)*$C359+VLOOKUP($E$2,PORTE!$A$3:$Z$45,2,0)*$E359</f>
        <v>147.42500000000001</v>
      </c>
      <c r="G359" s="43">
        <f>VLOOKUP($D359,PORTE!$A$3:$Z$45,3,0)*$C359+VLOOKUP($E$2,PORTE!$A$3:$Z$45,3,0)*$E359</f>
        <v>154.05000000000001</v>
      </c>
      <c r="H359" s="43">
        <f>VLOOKUP($D359,PORTE!$A$3:$Z$45,4,0)*$C359+VLOOKUP($E$2,PORTE!$A$3:$Z$45,4,0)*$E359</f>
        <v>162.64249999999998</v>
      </c>
      <c r="I359" s="43">
        <f>VLOOKUP($D359,PORTE!$A$3:$Z$45,5,0)*$C359+VLOOKUP($E$2,PORTE!$A$3:$Z$45,5,0)*$E359</f>
        <v>174.19550000000001</v>
      </c>
      <c r="J359" s="43">
        <f>VLOOKUP($D359,PORTE!$A$3:$Z$45,6,0)*$C359+VLOOKUP($E$2,PORTE!$A$3:$Z$45,6,0)*$E359</f>
        <v>183.99350000000001</v>
      </c>
      <c r="K359" s="43">
        <f>VLOOKUP($D359,PORTE!$A$3:$Z$45,7,0)*$C359+VLOOKUP($E$2,PORTE!$A$3:$Z$45,7,0)*$E359</f>
        <v>194.5215</v>
      </c>
      <c r="L359" s="43">
        <f>VLOOKUP($D359,PORTE!$A$3:$Z$45,8,0)*$C359+VLOOKUP($E$2,PORTE!$A$3:$Z$45,8,0)*$E359</f>
        <v>207.36150000000001</v>
      </c>
      <c r="M359" s="43">
        <f>VLOOKUP($D359,PORTE!$A$3:$Z$45,9,0)*$C359+VLOOKUP($E$2,PORTE!$A$3:$Z$45,9,0)*$E359</f>
        <v>227.77699999999999</v>
      </c>
      <c r="N359" s="43">
        <f>VLOOKUP($D359,PORTE!$A$3:$Z$45,10,0)*$C359+VLOOKUP($E$2,PORTE!$A$3:$Z$45,10,0)*$E359</f>
        <v>248.578</v>
      </c>
      <c r="O359" s="43">
        <f>VLOOKUP($D359,PORTE!$A$3:$Z$45,11,0)*$C359+VLOOKUP($E$2,PORTE!$A$3:$Z$45,11,0)*$E359</f>
        <v>252.8135</v>
      </c>
      <c r="P359" s="43">
        <f>VLOOKUP($D359,PORTE!$A$3:$Z$45,12,0)*$C359+VLOOKUP($E$2,PORTE!$A$3:$Z$45,12,0)*$E359</f>
        <v>262.97649999999999</v>
      </c>
      <c r="Q359" s="43">
        <f>VLOOKUP($D359,PORTE!$A$3:$Z$45,13,0)*$C359+VLOOKUP($E$2,PORTE!$A$3:$Z$45,13,0)*$E359</f>
        <v>270.98849999999999</v>
      </c>
      <c r="R359" s="43">
        <f>VLOOKUP($D359,PORTE!$A$3:$Z$45,14,0)*$C359+VLOOKUP($E$2,PORTE!$A$3:$Z$45,14,0)*$E359</f>
        <v>281.53450000000004</v>
      </c>
    </row>
    <row r="360" spans="1:18" s="1" customFormat="1" ht="13.5" customHeight="1" x14ac:dyDescent="0.25">
      <c r="A360" s="7">
        <v>40324052</v>
      </c>
      <c r="B360" s="9" t="s">
        <v>785</v>
      </c>
      <c r="C360" s="26">
        <v>0.1</v>
      </c>
      <c r="D360" s="2" t="s">
        <v>5</v>
      </c>
      <c r="E360" s="5">
        <v>11.856</v>
      </c>
      <c r="F360" s="43">
        <f>VLOOKUP($D360,PORTE!$A$3:$Z$45,2,0)*$C360+VLOOKUP($E$2,PORTE!$A$3:$Z$45,2,0)*$E360</f>
        <v>137.14400000000001</v>
      </c>
      <c r="G360" s="43">
        <f>VLOOKUP($D360,PORTE!$A$3:$Z$45,3,0)*$C360+VLOOKUP($E$2,PORTE!$A$3:$Z$45,3,0)*$E360</f>
        <v>143.322</v>
      </c>
      <c r="H360" s="43">
        <f>VLOOKUP($D360,PORTE!$A$3:$Z$45,4,0)*$C360+VLOOKUP($E$2,PORTE!$A$3:$Z$45,4,0)*$E360</f>
        <v>151.31551999999999</v>
      </c>
      <c r="I360" s="43">
        <f>VLOOKUP($D360,PORTE!$A$3:$Z$45,5,0)*$C360+VLOOKUP($E$2,PORTE!$A$3:$Z$45,5,0)*$E360</f>
        <v>162.06392</v>
      </c>
      <c r="J360" s="43">
        <f>VLOOKUP($D360,PORTE!$A$3:$Z$45,6,0)*$C360+VLOOKUP($E$2,PORTE!$A$3:$Z$45,6,0)*$E360</f>
        <v>171.18248</v>
      </c>
      <c r="K360" s="43">
        <f>VLOOKUP($D360,PORTE!$A$3:$Z$45,7,0)*$C360+VLOOKUP($E$2,PORTE!$A$3:$Z$45,7,0)*$E360</f>
        <v>180.97740000000002</v>
      </c>
      <c r="L360" s="43">
        <f>VLOOKUP($D360,PORTE!$A$3:$Z$45,8,0)*$C360+VLOOKUP($E$2,PORTE!$A$3:$Z$45,8,0)*$E360</f>
        <v>192.92339999999999</v>
      </c>
      <c r="M360" s="43">
        <f>VLOOKUP($D360,PORTE!$A$3:$Z$45,9,0)*$C360+VLOOKUP($E$2,PORTE!$A$3:$Z$45,9,0)*$E360</f>
        <v>211.91744</v>
      </c>
      <c r="N360" s="43">
        <f>VLOOKUP($D360,PORTE!$A$3:$Z$45,10,0)*$C360+VLOOKUP($E$2,PORTE!$A$3:$Z$45,10,0)*$E360</f>
        <v>231.27016</v>
      </c>
      <c r="O360" s="43">
        <f>VLOOKUP($D360,PORTE!$A$3:$Z$45,11,0)*$C360+VLOOKUP($E$2,PORTE!$A$3:$Z$45,11,0)*$E360</f>
        <v>235.21064000000001</v>
      </c>
      <c r="P360" s="43">
        <f>VLOOKUP($D360,PORTE!$A$3:$Z$45,12,0)*$C360+VLOOKUP($E$2,PORTE!$A$3:$Z$45,12,0)*$E360</f>
        <v>244.67632</v>
      </c>
      <c r="Q360" s="43">
        <f>VLOOKUP($D360,PORTE!$A$3:$Z$45,13,0)*$C360+VLOOKUP($E$2,PORTE!$A$3:$Z$45,13,0)*$E360</f>
        <v>252.15192000000002</v>
      </c>
      <c r="R360" s="43">
        <f>VLOOKUP($D360,PORTE!$A$3:$Z$45,14,0)*$C360+VLOOKUP($E$2,PORTE!$A$3:$Z$45,14,0)*$E360</f>
        <v>261.96484000000004</v>
      </c>
    </row>
    <row r="361" spans="1:18" s="1" customFormat="1" ht="13.5" customHeight="1" x14ac:dyDescent="0.25">
      <c r="A361" s="7" t="s">
        <v>786</v>
      </c>
      <c r="B361" s="3" t="s">
        <v>787</v>
      </c>
      <c r="C361" s="25">
        <v>0.01</v>
      </c>
      <c r="D361" s="4" t="s">
        <v>5</v>
      </c>
      <c r="E361" s="5" t="s">
        <v>99</v>
      </c>
      <c r="F361" s="43">
        <f>VLOOKUP($D361,PORTE!$A$3:$Z$45,2,0)*$C361+VLOOKUP($E$2,PORTE!$A$3:$Z$45,2,0)*$E361</f>
        <v>8.36</v>
      </c>
      <c r="G361" s="43">
        <f>VLOOKUP($D361,PORTE!$A$3:$Z$45,3,0)*$C361+VLOOKUP($E$2,PORTE!$A$3:$Z$45,3,0)*$E361</f>
        <v>8.745000000000001</v>
      </c>
      <c r="H361" s="43">
        <f>VLOOKUP($D361,PORTE!$A$3:$Z$45,4,0)*$C361+VLOOKUP($E$2,PORTE!$A$3:$Z$45,4,0)*$E361</f>
        <v>9.2323999999999984</v>
      </c>
      <c r="I361" s="43">
        <f>VLOOKUP($D361,PORTE!$A$3:$Z$45,5,0)*$C361+VLOOKUP($E$2,PORTE!$A$3:$Z$45,5,0)*$E361</f>
        <v>9.8882000000000012</v>
      </c>
      <c r="J361" s="43">
        <f>VLOOKUP($D361,PORTE!$A$3:$Z$45,6,0)*$C361+VLOOKUP($E$2,PORTE!$A$3:$Z$45,6,0)*$E361</f>
        <v>10.446200000000001</v>
      </c>
      <c r="K361" s="43">
        <f>VLOOKUP($D361,PORTE!$A$3:$Z$45,7,0)*$C361+VLOOKUP($E$2,PORTE!$A$3:$Z$45,7,0)*$E361</f>
        <v>11.043899999999999</v>
      </c>
      <c r="L361" s="43">
        <f>VLOOKUP($D361,PORTE!$A$3:$Z$45,8,0)*$C361+VLOOKUP($E$2,PORTE!$A$3:$Z$45,8,0)*$E361</f>
        <v>11.772899999999998</v>
      </c>
      <c r="M361" s="43">
        <f>VLOOKUP($D361,PORTE!$A$3:$Z$45,9,0)*$C361+VLOOKUP($E$2,PORTE!$A$3:$Z$45,9,0)*$E361</f>
        <v>12.931999999999999</v>
      </c>
      <c r="N361" s="43">
        <f>VLOOKUP($D361,PORTE!$A$3:$Z$45,10,0)*$C361+VLOOKUP($E$2,PORTE!$A$3:$Z$45,10,0)*$E361</f>
        <v>14.113</v>
      </c>
      <c r="O361" s="43">
        <f>VLOOKUP($D361,PORTE!$A$3:$Z$45,11,0)*$C361+VLOOKUP($E$2,PORTE!$A$3:$Z$45,11,0)*$E361</f>
        <v>14.353400000000001</v>
      </c>
      <c r="P361" s="43">
        <f>VLOOKUP($D361,PORTE!$A$3:$Z$45,12,0)*$C361+VLOOKUP($E$2,PORTE!$A$3:$Z$45,12,0)*$E361</f>
        <v>14.936799999999998</v>
      </c>
      <c r="Q361" s="43">
        <f>VLOOKUP($D361,PORTE!$A$3:$Z$45,13,0)*$C361+VLOOKUP($E$2,PORTE!$A$3:$Z$45,13,0)*$E361</f>
        <v>15.404999999999999</v>
      </c>
      <c r="R361" s="43">
        <f>VLOOKUP($D361,PORTE!$A$3:$Z$45,14,0)*$C361+VLOOKUP($E$2,PORTE!$A$3:$Z$45,14,0)*$E361</f>
        <v>16.0045</v>
      </c>
    </row>
    <row r="362" spans="1:18" s="1" customFormat="1" ht="13.5" customHeight="1" x14ac:dyDescent="0.25">
      <c r="A362" s="7" t="s">
        <v>788</v>
      </c>
      <c r="B362" s="3" t="s">
        <v>789</v>
      </c>
      <c r="C362" s="25">
        <v>0.01</v>
      </c>
      <c r="D362" s="4" t="s">
        <v>5</v>
      </c>
      <c r="E362" s="5" t="s">
        <v>122</v>
      </c>
      <c r="F362" s="43">
        <f>VLOOKUP($D362,PORTE!$A$3:$Z$45,2,0)*$C362+VLOOKUP($E$2,PORTE!$A$3:$Z$45,2,0)*$E362</f>
        <v>4.5305</v>
      </c>
      <c r="G362" s="43">
        <f>VLOOKUP($D362,PORTE!$A$3:$Z$45,3,0)*$C362+VLOOKUP($E$2,PORTE!$A$3:$Z$45,3,0)*$E362</f>
        <v>4.7490000000000006</v>
      </c>
      <c r="H362" s="43">
        <f>VLOOKUP($D362,PORTE!$A$3:$Z$45,4,0)*$C362+VLOOKUP($E$2,PORTE!$A$3:$Z$45,4,0)*$E362</f>
        <v>5.0132900000000005</v>
      </c>
      <c r="I362" s="43">
        <f>VLOOKUP($D362,PORTE!$A$3:$Z$45,5,0)*$C362+VLOOKUP($E$2,PORTE!$A$3:$Z$45,5,0)*$E362</f>
        <v>5.3693900000000001</v>
      </c>
      <c r="J362" s="43">
        <f>VLOOKUP($D362,PORTE!$A$3:$Z$45,6,0)*$C362+VLOOKUP($E$2,PORTE!$A$3:$Z$45,6,0)*$E362</f>
        <v>5.6743100000000002</v>
      </c>
      <c r="K362" s="43">
        <f>VLOOKUP($D362,PORTE!$A$3:$Z$45,7,0)*$C362+VLOOKUP($E$2,PORTE!$A$3:$Z$45,7,0)*$E362</f>
        <v>5.9989500000000007</v>
      </c>
      <c r="L362" s="43">
        <f>VLOOKUP($D362,PORTE!$A$3:$Z$45,8,0)*$C362+VLOOKUP($E$2,PORTE!$A$3:$Z$45,8,0)*$E362</f>
        <v>6.3949499999999997</v>
      </c>
      <c r="M362" s="43">
        <f>VLOOKUP($D362,PORTE!$A$3:$Z$45,9,0)*$C362+VLOOKUP($E$2,PORTE!$A$3:$Z$45,9,0)*$E362</f>
        <v>7.0245799999999994</v>
      </c>
      <c r="N362" s="43">
        <f>VLOOKUP($D362,PORTE!$A$3:$Z$45,10,0)*$C362+VLOOKUP($E$2,PORTE!$A$3:$Z$45,10,0)*$E362</f>
        <v>7.6661200000000003</v>
      </c>
      <c r="O362" s="43">
        <f>VLOOKUP($D362,PORTE!$A$3:$Z$45,11,0)*$C362+VLOOKUP($E$2,PORTE!$A$3:$Z$45,11,0)*$E362</f>
        <v>7.7966300000000004</v>
      </c>
      <c r="P362" s="43">
        <f>VLOOKUP($D362,PORTE!$A$3:$Z$45,12,0)*$C362+VLOOKUP($E$2,PORTE!$A$3:$Z$45,12,0)*$E362</f>
        <v>8.1202899999999989</v>
      </c>
      <c r="Q362" s="43">
        <f>VLOOKUP($D362,PORTE!$A$3:$Z$45,13,0)*$C362+VLOOKUP($E$2,PORTE!$A$3:$Z$45,13,0)*$E362</f>
        <v>8.3886900000000004</v>
      </c>
      <c r="R362" s="43">
        <f>VLOOKUP($D362,PORTE!$A$3:$Z$45,14,0)*$C362+VLOOKUP($E$2,PORTE!$A$3:$Z$45,14,0)*$E362</f>
        <v>8.7151300000000003</v>
      </c>
    </row>
    <row r="363" spans="1:18" s="1" customFormat="1" ht="13.5" customHeight="1" x14ac:dyDescent="0.25">
      <c r="A363" s="7" t="s">
        <v>790</v>
      </c>
      <c r="B363" s="3" t="s">
        <v>791</v>
      </c>
      <c r="C363" s="25">
        <v>0.1</v>
      </c>
      <c r="D363" s="4" t="s">
        <v>5</v>
      </c>
      <c r="E363" s="5" t="s">
        <v>33</v>
      </c>
      <c r="F363" s="43">
        <f>VLOOKUP($D363,PORTE!$A$3:$Z$45,2,0)*$C363+VLOOKUP($E$2,PORTE!$A$3:$Z$45,2,0)*$E363</f>
        <v>24.915500000000002</v>
      </c>
      <c r="G363" s="43">
        <f>VLOOKUP($D363,PORTE!$A$3:$Z$45,3,0)*$C363+VLOOKUP($E$2,PORTE!$A$3:$Z$45,3,0)*$E363</f>
        <v>26.214000000000002</v>
      </c>
      <c r="H363" s="43">
        <f>VLOOKUP($D363,PORTE!$A$3:$Z$45,4,0)*$C363+VLOOKUP($E$2,PORTE!$A$3:$Z$45,4,0)*$E363</f>
        <v>27.668990000000001</v>
      </c>
      <c r="I363" s="43">
        <f>VLOOKUP($D363,PORTE!$A$3:$Z$45,5,0)*$C363+VLOOKUP($E$2,PORTE!$A$3:$Z$45,5,0)*$E363</f>
        <v>29.63429</v>
      </c>
      <c r="J363" s="43">
        <f>VLOOKUP($D363,PORTE!$A$3:$Z$45,6,0)*$C363+VLOOKUP($E$2,PORTE!$A$3:$Z$45,6,0)*$E363</f>
        <v>31.336010000000002</v>
      </c>
      <c r="K363" s="43">
        <f>VLOOKUP($D363,PORTE!$A$3:$Z$45,7,0)*$C363+VLOOKUP($E$2,PORTE!$A$3:$Z$45,7,0)*$E363</f>
        <v>33.128549999999997</v>
      </c>
      <c r="L363" s="43">
        <f>VLOOKUP($D363,PORTE!$A$3:$Z$45,8,0)*$C363+VLOOKUP($E$2,PORTE!$A$3:$Z$45,8,0)*$E363</f>
        <v>35.315549999999995</v>
      </c>
      <c r="M363" s="43">
        <f>VLOOKUP($D363,PORTE!$A$3:$Z$45,9,0)*$C363+VLOOKUP($E$2,PORTE!$A$3:$Z$45,9,0)*$E363</f>
        <v>38.792779999999993</v>
      </c>
      <c r="N363" s="43">
        <f>VLOOKUP($D363,PORTE!$A$3:$Z$45,10,0)*$C363+VLOOKUP($E$2,PORTE!$A$3:$Z$45,10,0)*$E363</f>
        <v>42.335919999999994</v>
      </c>
      <c r="O363" s="43">
        <f>VLOOKUP($D363,PORTE!$A$3:$Z$45,11,0)*$C363+VLOOKUP($E$2,PORTE!$A$3:$Z$45,11,0)*$E363</f>
        <v>43.055930000000004</v>
      </c>
      <c r="P363" s="43">
        <f>VLOOKUP($D363,PORTE!$A$3:$Z$45,12,0)*$C363+VLOOKUP($E$2,PORTE!$A$3:$Z$45,12,0)*$E363</f>
        <v>44.909590000000001</v>
      </c>
      <c r="Q363" s="43">
        <f>VLOOKUP($D363,PORTE!$A$3:$Z$45,13,0)*$C363+VLOOKUP($E$2,PORTE!$A$3:$Z$45,13,0)*$E363</f>
        <v>46.529790000000006</v>
      </c>
      <c r="R363" s="43">
        <f>VLOOKUP($D363,PORTE!$A$3:$Z$45,14,0)*$C363+VLOOKUP($E$2,PORTE!$A$3:$Z$45,14,0)*$E363</f>
        <v>48.340330000000002</v>
      </c>
    </row>
    <row r="364" spans="1:18" s="1" customFormat="1" ht="13.5" customHeight="1" x14ac:dyDescent="0.25">
      <c r="A364" s="7" t="s">
        <v>792</v>
      </c>
      <c r="B364" s="3" t="s">
        <v>793</v>
      </c>
      <c r="C364" s="24">
        <v>0.1</v>
      </c>
      <c r="D364" s="4" t="s">
        <v>5</v>
      </c>
      <c r="E364" s="5" t="s">
        <v>39</v>
      </c>
      <c r="F364" s="43">
        <f>VLOOKUP($D364,PORTE!$A$3:$Z$45,2,0)*$C364+VLOOKUP($E$2,PORTE!$A$3:$Z$45,2,0)*$E364</f>
        <v>38.370499999999993</v>
      </c>
      <c r="G364" s="43">
        <f>VLOOKUP($D364,PORTE!$A$3:$Z$45,3,0)*$C364+VLOOKUP($E$2,PORTE!$A$3:$Z$45,3,0)*$E364</f>
        <v>40.253999999999998</v>
      </c>
      <c r="H364" s="43">
        <f>VLOOKUP($D364,PORTE!$A$3:$Z$45,4,0)*$C364+VLOOKUP($E$2,PORTE!$A$3:$Z$45,4,0)*$E364</f>
        <v>42.492890000000003</v>
      </c>
      <c r="I364" s="43">
        <f>VLOOKUP($D364,PORTE!$A$3:$Z$45,5,0)*$C364+VLOOKUP($E$2,PORTE!$A$3:$Z$45,5,0)*$E364</f>
        <v>45.511189999999999</v>
      </c>
      <c r="J364" s="43">
        <f>VLOOKUP($D364,PORTE!$A$3:$Z$45,6,0)*$C364+VLOOKUP($E$2,PORTE!$A$3:$Z$45,6,0)*$E364</f>
        <v>48.102110000000003</v>
      </c>
      <c r="K364" s="43">
        <f>VLOOKUP($D364,PORTE!$A$3:$Z$45,7,0)*$C364+VLOOKUP($E$2,PORTE!$A$3:$Z$45,7,0)*$E364</f>
        <v>50.854050000000001</v>
      </c>
      <c r="L364" s="43">
        <f>VLOOKUP($D364,PORTE!$A$3:$Z$45,8,0)*$C364+VLOOKUP($E$2,PORTE!$A$3:$Z$45,8,0)*$E364</f>
        <v>54.211049999999993</v>
      </c>
      <c r="M364" s="43">
        <f>VLOOKUP($D364,PORTE!$A$3:$Z$45,9,0)*$C364+VLOOKUP($E$2,PORTE!$A$3:$Z$45,9,0)*$E364</f>
        <v>59.548579999999994</v>
      </c>
      <c r="N364" s="43">
        <f>VLOOKUP($D364,PORTE!$A$3:$Z$45,10,0)*$C364+VLOOKUP($E$2,PORTE!$A$3:$Z$45,10,0)*$E364</f>
        <v>64.987120000000004</v>
      </c>
      <c r="O364" s="43">
        <f>VLOOKUP($D364,PORTE!$A$3:$Z$45,11,0)*$C364+VLOOKUP($E$2,PORTE!$A$3:$Z$45,11,0)*$E364</f>
        <v>66.093230000000005</v>
      </c>
      <c r="P364" s="43">
        <f>VLOOKUP($D364,PORTE!$A$3:$Z$45,12,0)*$C364+VLOOKUP($E$2,PORTE!$A$3:$Z$45,12,0)*$E364</f>
        <v>68.859489999999994</v>
      </c>
      <c r="Q364" s="43">
        <f>VLOOKUP($D364,PORTE!$A$3:$Z$45,13,0)*$C364+VLOOKUP($E$2,PORTE!$A$3:$Z$45,13,0)*$E364</f>
        <v>71.181690000000003</v>
      </c>
      <c r="R364" s="43">
        <f>VLOOKUP($D364,PORTE!$A$3:$Z$45,14,0)*$C364+VLOOKUP($E$2,PORTE!$A$3:$Z$45,14,0)*$E364</f>
        <v>73.951629999999994</v>
      </c>
    </row>
    <row r="365" spans="1:18" s="1" customFormat="1" ht="13.5" customHeight="1" x14ac:dyDescent="0.25">
      <c r="A365" s="7" t="s">
        <v>794</v>
      </c>
      <c r="B365" s="3" t="s">
        <v>795</v>
      </c>
      <c r="C365" s="25">
        <v>0.04</v>
      </c>
      <c r="D365" s="4" t="s">
        <v>5</v>
      </c>
      <c r="E365" s="5" t="s">
        <v>77</v>
      </c>
      <c r="F365" s="43">
        <f>VLOOKUP($D365,PORTE!$A$3:$Z$45,2,0)*$C365+VLOOKUP($E$2,PORTE!$A$3:$Z$45,2,0)*$E365</f>
        <v>12.429499999999999</v>
      </c>
      <c r="G365" s="43">
        <f>VLOOKUP($D365,PORTE!$A$3:$Z$45,3,0)*$C365+VLOOKUP($E$2,PORTE!$A$3:$Z$45,3,0)*$E365</f>
        <v>13.055999999999999</v>
      </c>
      <c r="H365" s="43">
        <f>VLOOKUP($D365,PORTE!$A$3:$Z$45,4,0)*$C365+VLOOKUP($E$2,PORTE!$A$3:$Z$45,4,0)*$E365</f>
        <v>13.781509999999999</v>
      </c>
      <c r="I365" s="43">
        <f>VLOOKUP($D365,PORTE!$A$3:$Z$45,5,0)*$C365+VLOOKUP($E$2,PORTE!$A$3:$Z$45,5,0)*$E365</f>
        <v>14.760409999999998</v>
      </c>
      <c r="J365" s="43">
        <f>VLOOKUP($D365,PORTE!$A$3:$Z$45,6,0)*$C365+VLOOKUP($E$2,PORTE!$A$3:$Z$45,6,0)*$E365</f>
        <v>15.60389</v>
      </c>
      <c r="K365" s="43">
        <f>VLOOKUP($D365,PORTE!$A$3:$Z$45,7,0)*$C365+VLOOKUP($E$2,PORTE!$A$3:$Z$45,7,0)*$E365</f>
        <v>16.496549999999999</v>
      </c>
      <c r="L365" s="43">
        <f>VLOOKUP($D365,PORTE!$A$3:$Z$45,8,0)*$C365+VLOOKUP($E$2,PORTE!$A$3:$Z$45,8,0)*$E365</f>
        <v>17.585549999999998</v>
      </c>
      <c r="M365" s="43">
        <f>VLOOKUP($D365,PORTE!$A$3:$Z$45,9,0)*$C365+VLOOKUP($E$2,PORTE!$A$3:$Z$45,9,0)*$E365</f>
        <v>19.317019999999999</v>
      </c>
      <c r="N365" s="43">
        <f>VLOOKUP($D365,PORTE!$A$3:$Z$45,10,0)*$C365+VLOOKUP($E$2,PORTE!$A$3:$Z$45,10,0)*$E365</f>
        <v>21.08128</v>
      </c>
      <c r="O365" s="43">
        <f>VLOOKUP($D365,PORTE!$A$3:$Z$45,11,0)*$C365+VLOOKUP($E$2,PORTE!$A$3:$Z$45,11,0)*$E365</f>
        <v>21.439969999999999</v>
      </c>
      <c r="P365" s="43">
        <f>VLOOKUP($D365,PORTE!$A$3:$Z$45,12,0)*$C365+VLOOKUP($E$2,PORTE!$A$3:$Z$45,12,0)*$E365</f>
        <v>22.348509999999997</v>
      </c>
      <c r="Q365" s="43">
        <f>VLOOKUP($D365,PORTE!$A$3:$Z$45,13,0)*$C365+VLOOKUP($E$2,PORTE!$A$3:$Z$45,13,0)*$E365</f>
        <v>23.125109999999999</v>
      </c>
      <c r="R365" s="43">
        <f>VLOOKUP($D365,PORTE!$A$3:$Z$45,14,0)*$C365+VLOOKUP($E$2,PORTE!$A$3:$Z$45,14,0)*$E365</f>
        <v>24.024969999999996</v>
      </c>
    </row>
    <row r="366" spans="1:18" s="1" customFormat="1" ht="13.5" customHeight="1" x14ac:dyDescent="0.25">
      <c r="A366" s="7" t="s">
        <v>796</v>
      </c>
      <c r="B366" s="3" t="s">
        <v>797</v>
      </c>
      <c r="C366" s="25">
        <v>0.01</v>
      </c>
      <c r="D366" s="4" t="s">
        <v>5</v>
      </c>
      <c r="E366" s="5" t="s">
        <v>19</v>
      </c>
      <c r="F366" s="43">
        <f>VLOOKUP($D366,PORTE!$A$3:$Z$45,2,0)*$C366+VLOOKUP($E$2,PORTE!$A$3:$Z$45,2,0)*$E366</f>
        <v>26.875</v>
      </c>
      <c r="G366" s="43">
        <f>VLOOKUP($D366,PORTE!$A$3:$Z$45,3,0)*$C366+VLOOKUP($E$2,PORTE!$A$3:$Z$45,3,0)*$E366</f>
        <v>28.065000000000001</v>
      </c>
      <c r="H366" s="43">
        <f>VLOOKUP($D366,PORTE!$A$3:$Z$45,4,0)*$C366+VLOOKUP($E$2,PORTE!$A$3:$Z$45,4,0)*$E366</f>
        <v>29.6311</v>
      </c>
      <c r="I366" s="43">
        <f>VLOOKUP($D366,PORTE!$A$3:$Z$45,5,0)*$C366+VLOOKUP($E$2,PORTE!$A$3:$Z$45,5,0)*$E366</f>
        <v>31.735900000000001</v>
      </c>
      <c r="J366" s="43">
        <f>VLOOKUP($D366,PORTE!$A$3:$Z$45,6,0)*$C366+VLOOKUP($E$2,PORTE!$A$3:$Z$45,6,0)*$E366</f>
        <v>33.517499999999998</v>
      </c>
      <c r="K366" s="43">
        <f>VLOOKUP($D366,PORTE!$A$3:$Z$45,7,0)*$C366+VLOOKUP($E$2,PORTE!$A$3:$Z$45,7,0)*$E366</f>
        <v>35.435400000000001</v>
      </c>
      <c r="L366" s="43">
        <f>VLOOKUP($D366,PORTE!$A$3:$Z$45,8,0)*$C366+VLOOKUP($E$2,PORTE!$A$3:$Z$45,8,0)*$E366</f>
        <v>37.7744</v>
      </c>
      <c r="M366" s="43">
        <f>VLOOKUP($D366,PORTE!$A$3:$Z$45,9,0)*$C366+VLOOKUP($E$2,PORTE!$A$3:$Z$45,9,0)*$E366</f>
        <v>41.493399999999994</v>
      </c>
      <c r="N366" s="43">
        <f>VLOOKUP($D366,PORTE!$A$3:$Z$45,10,0)*$C366+VLOOKUP($E$2,PORTE!$A$3:$Z$45,10,0)*$E366</f>
        <v>45.282600000000002</v>
      </c>
      <c r="O366" s="43">
        <f>VLOOKUP($D366,PORTE!$A$3:$Z$45,11,0)*$C366+VLOOKUP($E$2,PORTE!$A$3:$Z$45,11,0)*$E366</f>
        <v>46.054300000000005</v>
      </c>
      <c r="P366" s="43">
        <f>VLOOKUP($D366,PORTE!$A$3:$Z$45,12,0)*$C366+VLOOKUP($E$2,PORTE!$A$3:$Z$45,12,0)*$E366</f>
        <v>47.893499999999996</v>
      </c>
      <c r="Q366" s="43">
        <f>VLOOKUP($D366,PORTE!$A$3:$Z$45,13,0)*$C366+VLOOKUP($E$2,PORTE!$A$3:$Z$45,13,0)*$E366</f>
        <v>49.3277</v>
      </c>
      <c r="R366" s="43">
        <f>VLOOKUP($D366,PORTE!$A$3:$Z$45,14,0)*$C366+VLOOKUP($E$2,PORTE!$A$3:$Z$45,14,0)*$E366</f>
        <v>51.247399999999999</v>
      </c>
    </row>
    <row r="367" spans="1:18" s="1" customFormat="1" ht="13.5" customHeight="1" x14ac:dyDescent="0.25">
      <c r="A367" s="7" t="s">
        <v>798</v>
      </c>
      <c r="B367" s="3" t="s">
        <v>799</v>
      </c>
      <c r="C367" s="24">
        <v>0.04</v>
      </c>
      <c r="D367" s="4" t="s">
        <v>5</v>
      </c>
      <c r="E367" s="5" t="s">
        <v>181</v>
      </c>
      <c r="F367" s="43">
        <f>VLOOKUP($D367,PORTE!$A$3:$Z$45,2,0)*$C367+VLOOKUP($E$2,PORTE!$A$3:$Z$45,2,0)*$E367</f>
        <v>13.774999999999999</v>
      </c>
      <c r="G367" s="43">
        <f>VLOOKUP($D367,PORTE!$A$3:$Z$45,3,0)*$C367+VLOOKUP($E$2,PORTE!$A$3:$Z$45,3,0)*$E367</f>
        <v>14.459999999999999</v>
      </c>
      <c r="H367" s="43">
        <f>VLOOKUP($D367,PORTE!$A$3:$Z$45,4,0)*$C367+VLOOKUP($E$2,PORTE!$A$3:$Z$45,4,0)*$E367</f>
        <v>15.263899999999998</v>
      </c>
      <c r="I367" s="43">
        <f>VLOOKUP($D367,PORTE!$A$3:$Z$45,5,0)*$C367+VLOOKUP($E$2,PORTE!$A$3:$Z$45,5,0)*$E367</f>
        <v>16.348099999999999</v>
      </c>
      <c r="J367" s="43">
        <f>VLOOKUP($D367,PORTE!$A$3:$Z$45,6,0)*$C367+VLOOKUP($E$2,PORTE!$A$3:$Z$45,6,0)*$E367</f>
        <v>17.280499999999996</v>
      </c>
      <c r="K367" s="43">
        <f>VLOOKUP($D367,PORTE!$A$3:$Z$45,7,0)*$C367+VLOOKUP($E$2,PORTE!$A$3:$Z$45,7,0)*$E367</f>
        <v>18.269100000000002</v>
      </c>
      <c r="L367" s="43">
        <f>VLOOKUP($D367,PORTE!$A$3:$Z$45,8,0)*$C367+VLOOKUP($E$2,PORTE!$A$3:$Z$45,8,0)*$E367</f>
        <v>19.475099999999998</v>
      </c>
      <c r="M367" s="43">
        <f>VLOOKUP($D367,PORTE!$A$3:$Z$45,9,0)*$C367+VLOOKUP($E$2,PORTE!$A$3:$Z$45,9,0)*$E367</f>
        <v>21.392599999999998</v>
      </c>
      <c r="N367" s="43">
        <f>VLOOKUP($D367,PORTE!$A$3:$Z$45,10,0)*$C367+VLOOKUP($E$2,PORTE!$A$3:$Z$45,10,0)*$E367</f>
        <v>23.346399999999999</v>
      </c>
      <c r="O367" s="43">
        <f>VLOOKUP($D367,PORTE!$A$3:$Z$45,11,0)*$C367+VLOOKUP($E$2,PORTE!$A$3:$Z$45,11,0)*$E367</f>
        <v>23.743699999999997</v>
      </c>
      <c r="P367" s="43">
        <f>VLOOKUP($D367,PORTE!$A$3:$Z$45,12,0)*$C367+VLOOKUP($E$2,PORTE!$A$3:$Z$45,12,0)*$E367</f>
        <v>24.743499999999997</v>
      </c>
      <c r="Q367" s="43">
        <f>VLOOKUP($D367,PORTE!$A$3:$Z$45,13,0)*$C367+VLOOKUP($E$2,PORTE!$A$3:$Z$45,13,0)*$E367</f>
        <v>25.590299999999999</v>
      </c>
      <c r="R367" s="43">
        <f>VLOOKUP($D367,PORTE!$A$3:$Z$45,14,0)*$C367+VLOOKUP($E$2,PORTE!$A$3:$Z$45,14,0)*$E367</f>
        <v>26.586100000000002</v>
      </c>
    </row>
    <row r="368" spans="1:18" s="1" customFormat="1" ht="13.5" customHeight="1" x14ac:dyDescent="0.25">
      <c r="A368" s="7" t="s">
        <v>800</v>
      </c>
      <c r="B368" s="3" t="s">
        <v>801</v>
      </c>
      <c r="C368" s="25">
        <v>0.01</v>
      </c>
      <c r="D368" s="4" t="s">
        <v>5</v>
      </c>
      <c r="E368" s="5" t="s">
        <v>99</v>
      </c>
      <c r="F368" s="43">
        <f>VLOOKUP($D368,PORTE!$A$3:$Z$45,2,0)*$C368+VLOOKUP($E$2,PORTE!$A$3:$Z$45,2,0)*$E368</f>
        <v>8.36</v>
      </c>
      <c r="G368" s="43">
        <f>VLOOKUP($D368,PORTE!$A$3:$Z$45,3,0)*$C368+VLOOKUP($E$2,PORTE!$A$3:$Z$45,3,0)*$E368</f>
        <v>8.745000000000001</v>
      </c>
      <c r="H368" s="43">
        <f>VLOOKUP($D368,PORTE!$A$3:$Z$45,4,0)*$C368+VLOOKUP($E$2,PORTE!$A$3:$Z$45,4,0)*$E368</f>
        <v>9.2323999999999984</v>
      </c>
      <c r="I368" s="43">
        <f>VLOOKUP($D368,PORTE!$A$3:$Z$45,5,0)*$C368+VLOOKUP($E$2,PORTE!$A$3:$Z$45,5,0)*$E368</f>
        <v>9.8882000000000012</v>
      </c>
      <c r="J368" s="43">
        <f>VLOOKUP($D368,PORTE!$A$3:$Z$45,6,0)*$C368+VLOOKUP($E$2,PORTE!$A$3:$Z$45,6,0)*$E368</f>
        <v>10.446200000000001</v>
      </c>
      <c r="K368" s="43">
        <f>VLOOKUP($D368,PORTE!$A$3:$Z$45,7,0)*$C368+VLOOKUP($E$2,PORTE!$A$3:$Z$45,7,0)*$E368</f>
        <v>11.043899999999999</v>
      </c>
      <c r="L368" s="43">
        <f>VLOOKUP($D368,PORTE!$A$3:$Z$45,8,0)*$C368+VLOOKUP($E$2,PORTE!$A$3:$Z$45,8,0)*$E368</f>
        <v>11.772899999999998</v>
      </c>
      <c r="M368" s="43">
        <f>VLOOKUP($D368,PORTE!$A$3:$Z$45,9,0)*$C368+VLOOKUP($E$2,PORTE!$A$3:$Z$45,9,0)*$E368</f>
        <v>12.931999999999999</v>
      </c>
      <c r="N368" s="43">
        <f>VLOOKUP($D368,PORTE!$A$3:$Z$45,10,0)*$C368+VLOOKUP($E$2,PORTE!$A$3:$Z$45,10,0)*$E368</f>
        <v>14.113</v>
      </c>
      <c r="O368" s="43">
        <f>VLOOKUP($D368,PORTE!$A$3:$Z$45,11,0)*$C368+VLOOKUP($E$2,PORTE!$A$3:$Z$45,11,0)*$E368</f>
        <v>14.353400000000001</v>
      </c>
      <c r="P368" s="43">
        <f>VLOOKUP($D368,PORTE!$A$3:$Z$45,12,0)*$C368+VLOOKUP($E$2,PORTE!$A$3:$Z$45,12,0)*$E368</f>
        <v>14.936799999999998</v>
      </c>
      <c r="Q368" s="43">
        <f>VLOOKUP($D368,PORTE!$A$3:$Z$45,13,0)*$C368+VLOOKUP($E$2,PORTE!$A$3:$Z$45,13,0)*$E368</f>
        <v>15.404999999999999</v>
      </c>
      <c r="R368" s="43">
        <f>VLOOKUP($D368,PORTE!$A$3:$Z$45,14,0)*$C368+VLOOKUP($E$2,PORTE!$A$3:$Z$45,14,0)*$E368</f>
        <v>16.0045</v>
      </c>
    </row>
    <row r="369" spans="1:18" s="1" customFormat="1" ht="13.5" customHeight="1" x14ac:dyDescent="0.25">
      <c r="A369" s="7" t="s">
        <v>802</v>
      </c>
      <c r="B369" s="3" t="s">
        <v>803</v>
      </c>
      <c r="C369" s="25">
        <v>0.04</v>
      </c>
      <c r="D369" s="4" t="s">
        <v>5</v>
      </c>
      <c r="E369" s="5" t="s">
        <v>149</v>
      </c>
      <c r="F369" s="43">
        <f>VLOOKUP($D369,PORTE!$A$3:$Z$45,2,0)*$C369+VLOOKUP($E$2,PORTE!$A$3:$Z$45,2,0)*$E369</f>
        <v>21.02</v>
      </c>
      <c r="G369" s="43">
        <f>VLOOKUP($D369,PORTE!$A$3:$Z$45,3,0)*$C369+VLOOKUP($E$2,PORTE!$A$3:$Z$45,3,0)*$E369</f>
        <v>22.020000000000003</v>
      </c>
      <c r="H369" s="43">
        <f>VLOOKUP($D369,PORTE!$A$3:$Z$45,4,0)*$C369+VLOOKUP($E$2,PORTE!$A$3:$Z$45,4,0)*$E369</f>
        <v>23.246000000000002</v>
      </c>
      <c r="I369" s="43">
        <f>VLOOKUP($D369,PORTE!$A$3:$Z$45,5,0)*$C369+VLOOKUP($E$2,PORTE!$A$3:$Z$45,5,0)*$E369</f>
        <v>24.897200000000002</v>
      </c>
      <c r="J369" s="43">
        <f>VLOOKUP($D369,PORTE!$A$3:$Z$45,6,0)*$C369+VLOOKUP($E$2,PORTE!$A$3:$Z$45,6,0)*$E369</f>
        <v>26.308399999999999</v>
      </c>
      <c r="K369" s="43">
        <f>VLOOKUP($D369,PORTE!$A$3:$Z$45,7,0)*$C369+VLOOKUP($E$2,PORTE!$A$3:$Z$45,7,0)*$E369</f>
        <v>27.813600000000001</v>
      </c>
      <c r="L369" s="43">
        <f>VLOOKUP($D369,PORTE!$A$3:$Z$45,8,0)*$C369+VLOOKUP($E$2,PORTE!$A$3:$Z$45,8,0)*$E369</f>
        <v>29.649599999999996</v>
      </c>
      <c r="M369" s="43">
        <f>VLOOKUP($D369,PORTE!$A$3:$Z$45,9,0)*$C369+VLOOKUP($E$2,PORTE!$A$3:$Z$45,9,0)*$E369</f>
        <v>32.568799999999996</v>
      </c>
      <c r="N369" s="43">
        <f>VLOOKUP($D369,PORTE!$A$3:$Z$45,10,0)*$C369+VLOOKUP($E$2,PORTE!$A$3:$Z$45,10,0)*$E369</f>
        <v>35.543199999999999</v>
      </c>
      <c r="O369" s="43">
        <f>VLOOKUP($D369,PORTE!$A$3:$Z$45,11,0)*$C369+VLOOKUP($E$2,PORTE!$A$3:$Z$45,11,0)*$E369</f>
        <v>36.148400000000002</v>
      </c>
      <c r="P369" s="43">
        <f>VLOOKUP($D369,PORTE!$A$3:$Z$45,12,0)*$C369+VLOOKUP($E$2,PORTE!$A$3:$Z$45,12,0)*$E369</f>
        <v>37.639599999999994</v>
      </c>
      <c r="Q369" s="43">
        <f>VLOOKUP($D369,PORTE!$A$3:$Z$45,13,0)*$C369+VLOOKUP($E$2,PORTE!$A$3:$Z$45,13,0)*$E369</f>
        <v>38.864400000000003</v>
      </c>
      <c r="R369" s="43">
        <f>VLOOKUP($D369,PORTE!$A$3:$Z$45,14,0)*$C369+VLOOKUP($E$2,PORTE!$A$3:$Z$45,14,0)*$E369</f>
        <v>40.376800000000003</v>
      </c>
    </row>
    <row r="370" spans="1:18" s="1" customFormat="1" ht="13.5" customHeight="1" x14ac:dyDescent="0.25">
      <c r="A370" s="7" t="s">
        <v>804</v>
      </c>
      <c r="B370" s="3" t="s">
        <v>805</v>
      </c>
      <c r="C370" s="25">
        <v>0.04</v>
      </c>
      <c r="D370" s="4" t="s">
        <v>5</v>
      </c>
      <c r="E370" s="5" t="s">
        <v>45</v>
      </c>
      <c r="F370" s="43">
        <f>VLOOKUP($D370,PORTE!$A$3:$Z$45,2,0)*$C370+VLOOKUP($E$2,PORTE!$A$3:$Z$45,2,0)*$E370</f>
        <v>8.2894999999999985</v>
      </c>
      <c r="G370" s="43">
        <f>VLOOKUP($D370,PORTE!$A$3:$Z$45,3,0)*$C370+VLOOKUP($E$2,PORTE!$A$3:$Z$45,3,0)*$E370</f>
        <v>8.7359999999999989</v>
      </c>
      <c r="H370" s="43">
        <f>VLOOKUP($D370,PORTE!$A$3:$Z$45,4,0)*$C370+VLOOKUP($E$2,PORTE!$A$3:$Z$45,4,0)*$E370</f>
        <v>9.2203099999999996</v>
      </c>
      <c r="I370" s="43">
        <f>VLOOKUP($D370,PORTE!$A$3:$Z$45,5,0)*$C370+VLOOKUP($E$2,PORTE!$A$3:$Z$45,5,0)*$E370</f>
        <v>9.8752099999999992</v>
      </c>
      <c r="J370" s="43">
        <f>VLOOKUP($D370,PORTE!$A$3:$Z$45,6,0)*$C370+VLOOKUP($E$2,PORTE!$A$3:$Z$45,6,0)*$E370</f>
        <v>10.445089999999999</v>
      </c>
      <c r="K370" s="43">
        <f>VLOOKUP($D370,PORTE!$A$3:$Z$45,7,0)*$C370+VLOOKUP($E$2,PORTE!$A$3:$Z$45,7,0)*$E370</f>
        <v>11.042549999999999</v>
      </c>
      <c r="L370" s="43">
        <f>VLOOKUP($D370,PORTE!$A$3:$Z$45,8,0)*$C370+VLOOKUP($E$2,PORTE!$A$3:$Z$45,8,0)*$E370</f>
        <v>11.771549999999998</v>
      </c>
      <c r="M370" s="43">
        <f>VLOOKUP($D370,PORTE!$A$3:$Z$45,9,0)*$C370+VLOOKUP($E$2,PORTE!$A$3:$Z$45,9,0)*$E370</f>
        <v>12.930619999999998</v>
      </c>
      <c r="N370" s="43">
        <f>VLOOKUP($D370,PORTE!$A$3:$Z$45,10,0)*$C370+VLOOKUP($E$2,PORTE!$A$3:$Z$45,10,0)*$E370</f>
        <v>14.111679999999998</v>
      </c>
      <c r="O370" s="43">
        <f>VLOOKUP($D370,PORTE!$A$3:$Z$45,11,0)*$C370+VLOOKUP($E$2,PORTE!$A$3:$Z$45,11,0)*$E370</f>
        <v>14.351570000000001</v>
      </c>
      <c r="P370" s="43">
        <f>VLOOKUP($D370,PORTE!$A$3:$Z$45,12,0)*$C370+VLOOKUP($E$2,PORTE!$A$3:$Z$45,12,0)*$E370</f>
        <v>14.979309999999998</v>
      </c>
      <c r="Q370" s="43">
        <f>VLOOKUP($D370,PORTE!$A$3:$Z$45,13,0)*$C370+VLOOKUP($E$2,PORTE!$A$3:$Z$45,13,0)*$E370</f>
        <v>15.539909999999999</v>
      </c>
      <c r="R370" s="43">
        <f>VLOOKUP($D370,PORTE!$A$3:$Z$45,14,0)*$C370+VLOOKUP($E$2,PORTE!$A$3:$Z$45,14,0)*$E370</f>
        <v>16.144570000000002</v>
      </c>
    </row>
    <row r="371" spans="1:18" s="1" customFormat="1" ht="13.5" customHeight="1" x14ac:dyDescent="0.25">
      <c r="A371" s="7" t="s">
        <v>806</v>
      </c>
      <c r="B371" s="3" t="s">
        <v>807</v>
      </c>
      <c r="C371" s="25">
        <v>0.04</v>
      </c>
      <c r="D371" s="4" t="s">
        <v>5</v>
      </c>
      <c r="E371" s="5" t="s">
        <v>149</v>
      </c>
      <c r="F371" s="43">
        <f>VLOOKUP($D371,PORTE!$A$3:$Z$45,2,0)*$C371+VLOOKUP($E$2,PORTE!$A$3:$Z$45,2,0)*$E371</f>
        <v>21.02</v>
      </c>
      <c r="G371" s="43">
        <f>VLOOKUP($D371,PORTE!$A$3:$Z$45,3,0)*$C371+VLOOKUP($E$2,PORTE!$A$3:$Z$45,3,0)*$E371</f>
        <v>22.020000000000003</v>
      </c>
      <c r="H371" s="43">
        <f>VLOOKUP($D371,PORTE!$A$3:$Z$45,4,0)*$C371+VLOOKUP($E$2,PORTE!$A$3:$Z$45,4,0)*$E371</f>
        <v>23.246000000000002</v>
      </c>
      <c r="I371" s="43">
        <f>VLOOKUP($D371,PORTE!$A$3:$Z$45,5,0)*$C371+VLOOKUP($E$2,PORTE!$A$3:$Z$45,5,0)*$E371</f>
        <v>24.897200000000002</v>
      </c>
      <c r="J371" s="43">
        <f>VLOOKUP($D371,PORTE!$A$3:$Z$45,6,0)*$C371+VLOOKUP($E$2,PORTE!$A$3:$Z$45,6,0)*$E371</f>
        <v>26.308399999999999</v>
      </c>
      <c r="K371" s="43">
        <f>VLOOKUP($D371,PORTE!$A$3:$Z$45,7,0)*$C371+VLOOKUP($E$2,PORTE!$A$3:$Z$45,7,0)*$E371</f>
        <v>27.813600000000001</v>
      </c>
      <c r="L371" s="43">
        <f>VLOOKUP($D371,PORTE!$A$3:$Z$45,8,0)*$C371+VLOOKUP($E$2,PORTE!$A$3:$Z$45,8,0)*$E371</f>
        <v>29.649599999999996</v>
      </c>
      <c r="M371" s="43">
        <f>VLOOKUP($D371,PORTE!$A$3:$Z$45,9,0)*$C371+VLOOKUP($E$2,PORTE!$A$3:$Z$45,9,0)*$E371</f>
        <v>32.568799999999996</v>
      </c>
      <c r="N371" s="43">
        <f>VLOOKUP($D371,PORTE!$A$3:$Z$45,10,0)*$C371+VLOOKUP($E$2,PORTE!$A$3:$Z$45,10,0)*$E371</f>
        <v>35.543199999999999</v>
      </c>
      <c r="O371" s="43">
        <f>VLOOKUP($D371,PORTE!$A$3:$Z$45,11,0)*$C371+VLOOKUP($E$2,PORTE!$A$3:$Z$45,11,0)*$E371</f>
        <v>36.148400000000002</v>
      </c>
      <c r="P371" s="43">
        <f>VLOOKUP($D371,PORTE!$A$3:$Z$45,12,0)*$C371+VLOOKUP($E$2,PORTE!$A$3:$Z$45,12,0)*$E371</f>
        <v>37.639599999999994</v>
      </c>
      <c r="Q371" s="43">
        <f>VLOOKUP($D371,PORTE!$A$3:$Z$45,13,0)*$C371+VLOOKUP($E$2,PORTE!$A$3:$Z$45,13,0)*$E371</f>
        <v>38.864400000000003</v>
      </c>
      <c r="R371" s="43">
        <f>VLOOKUP($D371,PORTE!$A$3:$Z$45,14,0)*$C371+VLOOKUP($E$2,PORTE!$A$3:$Z$45,14,0)*$E371</f>
        <v>40.376800000000003</v>
      </c>
    </row>
    <row r="372" spans="1:18" s="1" customFormat="1" ht="13.5" customHeight="1" x14ac:dyDescent="0.25">
      <c r="A372" s="2" t="s">
        <v>808</v>
      </c>
      <c r="B372" s="3" t="s">
        <v>809</v>
      </c>
      <c r="C372" s="24">
        <v>0.04</v>
      </c>
      <c r="D372" s="4" t="s">
        <v>5</v>
      </c>
      <c r="E372" s="5" t="s">
        <v>45</v>
      </c>
      <c r="F372" s="43">
        <f>VLOOKUP($D372,PORTE!$A$3:$Z$45,2,0)*$C372+VLOOKUP($E$2,PORTE!$A$3:$Z$45,2,0)*$E372</f>
        <v>8.2894999999999985</v>
      </c>
      <c r="G372" s="43">
        <f>VLOOKUP($D372,PORTE!$A$3:$Z$45,3,0)*$C372+VLOOKUP($E$2,PORTE!$A$3:$Z$45,3,0)*$E372</f>
        <v>8.7359999999999989</v>
      </c>
      <c r="H372" s="43">
        <f>VLOOKUP($D372,PORTE!$A$3:$Z$45,4,0)*$C372+VLOOKUP($E$2,PORTE!$A$3:$Z$45,4,0)*$E372</f>
        <v>9.2203099999999996</v>
      </c>
      <c r="I372" s="43">
        <f>VLOOKUP($D372,PORTE!$A$3:$Z$45,5,0)*$C372+VLOOKUP($E$2,PORTE!$A$3:$Z$45,5,0)*$E372</f>
        <v>9.8752099999999992</v>
      </c>
      <c r="J372" s="43">
        <f>VLOOKUP($D372,PORTE!$A$3:$Z$45,6,0)*$C372+VLOOKUP($E$2,PORTE!$A$3:$Z$45,6,0)*$E372</f>
        <v>10.445089999999999</v>
      </c>
      <c r="K372" s="43">
        <f>VLOOKUP($D372,PORTE!$A$3:$Z$45,7,0)*$C372+VLOOKUP($E$2,PORTE!$A$3:$Z$45,7,0)*$E372</f>
        <v>11.042549999999999</v>
      </c>
      <c r="L372" s="43">
        <f>VLOOKUP($D372,PORTE!$A$3:$Z$45,8,0)*$C372+VLOOKUP($E$2,PORTE!$A$3:$Z$45,8,0)*$E372</f>
        <v>11.771549999999998</v>
      </c>
      <c r="M372" s="43">
        <f>VLOOKUP($D372,PORTE!$A$3:$Z$45,9,0)*$C372+VLOOKUP($E$2,PORTE!$A$3:$Z$45,9,0)*$E372</f>
        <v>12.930619999999998</v>
      </c>
      <c r="N372" s="43">
        <f>VLOOKUP($D372,PORTE!$A$3:$Z$45,10,0)*$C372+VLOOKUP($E$2,PORTE!$A$3:$Z$45,10,0)*$E372</f>
        <v>14.111679999999998</v>
      </c>
      <c r="O372" s="43">
        <f>VLOOKUP($D372,PORTE!$A$3:$Z$45,11,0)*$C372+VLOOKUP($E$2,PORTE!$A$3:$Z$45,11,0)*$E372</f>
        <v>14.351570000000001</v>
      </c>
      <c r="P372" s="43">
        <f>VLOOKUP($D372,PORTE!$A$3:$Z$45,12,0)*$C372+VLOOKUP($E$2,PORTE!$A$3:$Z$45,12,0)*$E372</f>
        <v>14.979309999999998</v>
      </c>
      <c r="Q372" s="43">
        <f>VLOOKUP($D372,PORTE!$A$3:$Z$45,13,0)*$C372+VLOOKUP($E$2,PORTE!$A$3:$Z$45,13,0)*$E372</f>
        <v>15.539909999999999</v>
      </c>
      <c r="R372" s="43">
        <f>VLOOKUP($D372,PORTE!$A$3:$Z$45,14,0)*$C372+VLOOKUP($E$2,PORTE!$A$3:$Z$45,14,0)*$E372</f>
        <v>16.144570000000002</v>
      </c>
    </row>
    <row r="373" spans="1:18" s="1" customFormat="1" ht="13.5" customHeight="1" x14ac:dyDescent="0.25">
      <c r="A373" s="2" t="s">
        <v>810</v>
      </c>
      <c r="B373" s="3" t="s">
        <v>811</v>
      </c>
      <c r="C373" s="24">
        <v>0.04</v>
      </c>
      <c r="D373" s="4" t="s">
        <v>5</v>
      </c>
      <c r="E373" s="5" t="s">
        <v>653</v>
      </c>
      <c r="F373" s="43">
        <f>VLOOKUP($D373,PORTE!$A$3:$Z$45,2,0)*$C373+VLOOKUP($E$2,PORTE!$A$3:$Z$45,2,0)*$E373</f>
        <v>9.6350000000000016</v>
      </c>
      <c r="G373" s="43">
        <f>VLOOKUP($D373,PORTE!$A$3:$Z$45,3,0)*$C373+VLOOKUP($E$2,PORTE!$A$3:$Z$45,3,0)*$E373</f>
        <v>10.14</v>
      </c>
      <c r="H373" s="43">
        <f>VLOOKUP($D373,PORTE!$A$3:$Z$45,4,0)*$C373+VLOOKUP($E$2,PORTE!$A$3:$Z$45,4,0)*$E373</f>
        <v>10.7027</v>
      </c>
      <c r="I373" s="43">
        <f>VLOOKUP($D373,PORTE!$A$3:$Z$45,5,0)*$C373+VLOOKUP($E$2,PORTE!$A$3:$Z$45,5,0)*$E373</f>
        <v>11.462900000000001</v>
      </c>
      <c r="J373" s="43">
        <f>VLOOKUP($D373,PORTE!$A$3:$Z$45,6,0)*$C373+VLOOKUP($E$2,PORTE!$A$3:$Z$45,6,0)*$E373</f>
        <v>12.121700000000001</v>
      </c>
      <c r="K373" s="43">
        <f>VLOOKUP($D373,PORTE!$A$3:$Z$45,7,0)*$C373+VLOOKUP($E$2,PORTE!$A$3:$Z$45,7,0)*$E373</f>
        <v>12.815100000000001</v>
      </c>
      <c r="L373" s="43">
        <f>VLOOKUP($D373,PORTE!$A$3:$Z$45,8,0)*$C373+VLOOKUP($E$2,PORTE!$A$3:$Z$45,8,0)*$E373</f>
        <v>13.661099999999999</v>
      </c>
      <c r="M373" s="43">
        <f>VLOOKUP($D373,PORTE!$A$3:$Z$45,9,0)*$C373+VLOOKUP($E$2,PORTE!$A$3:$Z$45,9,0)*$E373</f>
        <v>15.0062</v>
      </c>
      <c r="N373" s="43">
        <f>VLOOKUP($D373,PORTE!$A$3:$Z$45,10,0)*$C373+VLOOKUP($E$2,PORTE!$A$3:$Z$45,10,0)*$E373</f>
        <v>16.376800000000003</v>
      </c>
      <c r="O373" s="43">
        <f>VLOOKUP($D373,PORTE!$A$3:$Z$45,11,0)*$C373+VLOOKUP($E$2,PORTE!$A$3:$Z$45,11,0)*$E373</f>
        <v>16.6553</v>
      </c>
      <c r="P373" s="43">
        <f>VLOOKUP($D373,PORTE!$A$3:$Z$45,12,0)*$C373+VLOOKUP($E$2,PORTE!$A$3:$Z$45,12,0)*$E373</f>
        <v>17.374300000000002</v>
      </c>
      <c r="Q373" s="43">
        <f>VLOOKUP($D373,PORTE!$A$3:$Z$45,13,0)*$C373+VLOOKUP($E$2,PORTE!$A$3:$Z$45,13,0)*$E373</f>
        <v>18.005100000000002</v>
      </c>
      <c r="R373" s="43">
        <f>VLOOKUP($D373,PORTE!$A$3:$Z$45,14,0)*$C373+VLOOKUP($E$2,PORTE!$A$3:$Z$45,14,0)*$E373</f>
        <v>18.7057</v>
      </c>
    </row>
    <row r="374" spans="1:18" s="1" customFormat="1" ht="13.5" customHeight="1" x14ac:dyDescent="0.25">
      <c r="A374" s="2" t="s">
        <v>812</v>
      </c>
      <c r="B374" s="3" t="s">
        <v>813</v>
      </c>
      <c r="C374" s="24">
        <v>0.04</v>
      </c>
      <c r="D374" s="4" t="s">
        <v>5</v>
      </c>
      <c r="E374" s="5" t="s">
        <v>45</v>
      </c>
      <c r="F374" s="43">
        <f>VLOOKUP($D374,PORTE!$A$3:$Z$45,2,0)*$C374+VLOOKUP($E$2,PORTE!$A$3:$Z$45,2,0)*$E374</f>
        <v>8.2894999999999985</v>
      </c>
      <c r="G374" s="43">
        <f>VLOOKUP($D374,PORTE!$A$3:$Z$45,3,0)*$C374+VLOOKUP($E$2,PORTE!$A$3:$Z$45,3,0)*$E374</f>
        <v>8.7359999999999989</v>
      </c>
      <c r="H374" s="43">
        <f>VLOOKUP($D374,PORTE!$A$3:$Z$45,4,0)*$C374+VLOOKUP($E$2,PORTE!$A$3:$Z$45,4,0)*$E374</f>
        <v>9.2203099999999996</v>
      </c>
      <c r="I374" s="43">
        <f>VLOOKUP($D374,PORTE!$A$3:$Z$45,5,0)*$C374+VLOOKUP($E$2,PORTE!$A$3:$Z$45,5,0)*$E374</f>
        <v>9.8752099999999992</v>
      </c>
      <c r="J374" s="43">
        <f>VLOOKUP($D374,PORTE!$A$3:$Z$45,6,0)*$C374+VLOOKUP($E$2,PORTE!$A$3:$Z$45,6,0)*$E374</f>
        <v>10.445089999999999</v>
      </c>
      <c r="K374" s="43">
        <f>VLOOKUP($D374,PORTE!$A$3:$Z$45,7,0)*$C374+VLOOKUP($E$2,PORTE!$A$3:$Z$45,7,0)*$E374</f>
        <v>11.042549999999999</v>
      </c>
      <c r="L374" s="43">
        <f>VLOOKUP($D374,PORTE!$A$3:$Z$45,8,0)*$C374+VLOOKUP($E$2,PORTE!$A$3:$Z$45,8,0)*$E374</f>
        <v>11.771549999999998</v>
      </c>
      <c r="M374" s="43">
        <f>VLOOKUP($D374,PORTE!$A$3:$Z$45,9,0)*$C374+VLOOKUP($E$2,PORTE!$A$3:$Z$45,9,0)*$E374</f>
        <v>12.930619999999998</v>
      </c>
      <c r="N374" s="43">
        <f>VLOOKUP($D374,PORTE!$A$3:$Z$45,10,0)*$C374+VLOOKUP($E$2,PORTE!$A$3:$Z$45,10,0)*$E374</f>
        <v>14.111679999999998</v>
      </c>
      <c r="O374" s="43">
        <f>VLOOKUP($D374,PORTE!$A$3:$Z$45,11,0)*$C374+VLOOKUP($E$2,PORTE!$A$3:$Z$45,11,0)*$E374</f>
        <v>14.351570000000001</v>
      </c>
      <c r="P374" s="43">
        <f>VLOOKUP($D374,PORTE!$A$3:$Z$45,12,0)*$C374+VLOOKUP($E$2,PORTE!$A$3:$Z$45,12,0)*$E374</f>
        <v>14.979309999999998</v>
      </c>
      <c r="Q374" s="43">
        <f>VLOOKUP($D374,PORTE!$A$3:$Z$45,13,0)*$C374+VLOOKUP($E$2,PORTE!$A$3:$Z$45,13,0)*$E374</f>
        <v>15.539909999999999</v>
      </c>
      <c r="R374" s="43">
        <f>VLOOKUP($D374,PORTE!$A$3:$Z$45,14,0)*$C374+VLOOKUP($E$2,PORTE!$A$3:$Z$45,14,0)*$E374</f>
        <v>16.144570000000002</v>
      </c>
    </row>
    <row r="375" spans="1:18" s="1" customFormat="1" ht="13.5" customHeight="1" x14ac:dyDescent="0.25">
      <c r="A375" s="2" t="s">
        <v>814</v>
      </c>
      <c r="B375" s="3" t="s">
        <v>815</v>
      </c>
      <c r="C375" s="24">
        <v>0.04</v>
      </c>
      <c r="D375" s="4" t="s">
        <v>5</v>
      </c>
      <c r="E375" s="5" t="s">
        <v>621</v>
      </c>
      <c r="F375" s="43">
        <f>VLOOKUP($D375,PORTE!$A$3:$Z$45,2,0)*$C375+VLOOKUP($E$2,PORTE!$A$3:$Z$45,2,0)*$E375</f>
        <v>9.3245000000000005</v>
      </c>
      <c r="G375" s="43">
        <f>VLOOKUP($D375,PORTE!$A$3:$Z$45,3,0)*$C375+VLOOKUP($E$2,PORTE!$A$3:$Z$45,3,0)*$E375</f>
        <v>9.8160000000000007</v>
      </c>
      <c r="H375" s="43">
        <f>VLOOKUP($D375,PORTE!$A$3:$Z$45,4,0)*$C375+VLOOKUP($E$2,PORTE!$A$3:$Z$45,4,0)*$E375</f>
        <v>10.360609999999999</v>
      </c>
      <c r="I375" s="43">
        <f>VLOOKUP($D375,PORTE!$A$3:$Z$45,5,0)*$C375+VLOOKUP($E$2,PORTE!$A$3:$Z$45,5,0)*$E375</f>
        <v>11.09651</v>
      </c>
      <c r="J375" s="43">
        <f>VLOOKUP($D375,PORTE!$A$3:$Z$45,6,0)*$C375+VLOOKUP($E$2,PORTE!$A$3:$Z$45,6,0)*$E375</f>
        <v>11.73479</v>
      </c>
      <c r="K375" s="43">
        <f>VLOOKUP($D375,PORTE!$A$3:$Z$45,7,0)*$C375+VLOOKUP($E$2,PORTE!$A$3:$Z$45,7,0)*$E375</f>
        <v>12.40605</v>
      </c>
      <c r="L375" s="43">
        <f>VLOOKUP($D375,PORTE!$A$3:$Z$45,8,0)*$C375+VLOOKUP($E$2,PORTE!$A$3:$Z$45,8,0)*$E375</f>
        <v>13.225049999999998</v>
      </c>
      <c r="M375" s="43">
        <f>VLOOKUP($D375,PORTE!$A$3:$Z$45,9,0)*$C375+VLOOKUP($E$2,PORTE!$A$3:$Z$45,9,0)*$E375</f>
        <v>14.52722</v>
      </c>
      <c r="N375" s="43">
        <f>VLOOKUP($D375,PORTE!$A$3:$Z$45,10,0)*$C375+VLOOKUP($E$2,PORTE!$A$3:$Z$45,10,0)*$E375</f>
        <v>15.85408</v>
      </c>
      <c r="O375" s="43">
        <f>VLOOKUP($D375,PORTE!$A$3:$Z$45,11,0)*$C375+VLOOKUP($E$2,PORTE!$A$3:$Z$45,11,0)*$E375</f>
        <v>16.123670000000001</v>
      </c>
      <c r="P375" s="43">
        <f>VLOOKUP($D375,PORTE!$A$3:$Z$45,12,0)*$C375+VLOOKUP($E$2,PORTE!$A$3:$Z$45,12,0)*$E375</f>
        <v>16.82161</v>
      </c>
      <c r="Q375" s="43">
        <f>VLOOKUP($D375,PORTE!$A$3:$Z$45,13,0)*$C375+VLOOKUP($E$2,PORTE!$A$3:$Z$45,13,0)*$E375</f>
        <v>17.436210000000003</v>
      </c>
      <c r="R375" s="43">
        <f>VLOOKUP($D375,PORTE!$A$3:$Z$45,14,0)*$C375+VLOOKUP($E$2,PORTE!$A$3:$Z$45,14,0)*$E375</f>
        <v>18.114670000000004</v>
      </c>
    </row>
    <row r="376" spans="1:18" s="1" customFormat="1" ht="13.5" customHeight="1" x14ac:dyDescent="0.25">
      <c r="A376" s="2" t="s">
        <v>816</v>
      </c>
      <c r="B376" s="3" t="s">
        <v>817</v>
      </c>
      <c r="C376" s="27">
        <v>1</v>
      </c>
      <c r="D376" s="2" t="s">
        <v>5</v>
      </c>
      <c r="E376" s="5" t="s">
        <v>818</v>
      </c>
      <c r="F376" s="43">
        <f>VLOOKUP($D376,PORTE!$A$3:$Z$45,2,0)*$C376+VLOOKUP($E$2,PORTE!$A$3:$Z$45,2,0)*$E376</f>
        <v>70.33</v>
      </c>
      <c r="G376" s="43">
        <f>VLOOKUP($D376,PORTE!$A$3:$Z$45,3,0)*$C376+VLOOKUP($E$2,PORTE!$A$3:$Z$45,3,0)*$E376</f>
        <v>75.539999999999992</v>
      </c>
      <c r="H376" s="43">
        <f>VLOOKUP($D376,PORTE!$A$3:$Z$45,4,0)*$C376+VLOOKUP($E$2,PORTE!$A$3:$Z$45,4,0)*$E376</f>
        <v>79.671400000000006</v>
      </c>
      <c r="I376" s="43">
        <f>VLOOKUP($D376,PORTE!$A$3:$Z$45,5,0)*$C376+VLOOKUP($E$2,PORTE!$A$3:$Z$45,5,0)*$E376</f>
        <v>85.329400000000007</v>
      </c>
      <c r="J376" s="43">
        <f>VLOOKUP($D376,PORTE!$A$3:$Z$45,6,0)*$C376+VLOOKUP($E$2,PORTE!$A$3:$Z$45,6,0)*$E376</f>
        <v>90.528599999999997</v>
      </c>
      <c r="K376" s="43">
        <f>VLOOKUP($D376,PORTE!$A$3:$Z$45,7,0)*$C376+VLOOKUP($E$2,PORTE!$A$3:$Z$45,7,0)*$E376</f>
        <v>95.703000000000003</v>
      </c>
      <c r="L376" s="43">
        <f>VLOOKUP($D376,PORTE!$A$3:$Z$45,8,0)*$C376+VLOOKUP($E$2,PORTE!$A$3:$Z$45,8,0)*$E376</f>
        <v>102.02299999999998</v>
      </c>
      <c r="M376" s="43">
        <f>VLOOKUP($D376,PORTE!$A$3:$Z$45,9,0)*$C376+VLOOKUP($E$2,PORTE!$A$3:$Z$45,9,0)*$E376</f>
        <v>112.07079999999999</v>
      </c>
      <c r="N376" s="43">
        <f>VLOOKUP($D376,PORTE!$A$3:$Z$45,10,0)*$C376+VLOOKUP($E$2,PORTE!$A$3:$Z$45,10,0)*$E376</f>
        <v>122.31119999999999</v>
      </c>
      <c r="O376" s="43">
        <f>VLOOKUP($D376,PORTE!$A$3:$Z$45,11,0)*$C376+VLOOKUP($E$2,PORTE!$A$3:$Z$45,11,0)*$E376</f>
        <v>124.3798</v>
      </c>
      <c r="P376" s="43">
        <f>VLOOKUP($D376,PORTE!$A$3:$Z$45,12,0)*$C376+VLOOKUP($E$2,PORTE!$A$3:$Z$45,12,0)*$E376</f>
        <v>130.78739999999999</v>
      </c>
      <c r="Q376" s="43">
        <f>VLOOKUP($D376,PORTE!$A$3:$Z$45,13,0)*$C376+VLOOKUP($E$2,PORTE!$A$3:$Z$45,13,0)*$E376</f>
        <v>137.65940000000001</v>
      </c>
      <c r="R376" s="43">
        <f>VLOOKUP($D376,PORTE!$A$3:$Z$45,14,0)*$C376+VLOOKUP($E$2,PORTE!$A$3:$Z$45,14,0)*$E376</f>
        <v>143.0138</v>
      </c>
    </row>
    <row r="377" spans="1:18" s="1" customFormat="1" ht="13.5" customHeight="1" x14ac:dyDescent="0.25">
      <c r="A377" s="2" t="s">
        <v>819</v>
      </c>
      <c r="B377" s="3" t="s">
        <v>820</v>
      </c>
      <c r="C377" s="24">
        <v>0.04</v>
      </c>
      <c r="D377" s="4" t="s">
        <v>5</v>
      </c>
      <c r="E377" s="5" t="s">
        <v>821</v>
      </c>
      <c r="F377" s="43">
        <f>VLOOKUP($D377,PORTE!$A$3:$Z$45,2,0)*$C377+VLOOKUP($E$2,PORTE!$A$3:$Z$45,2,0)*$E377</f>
        <v>33.44</v>
      </c>
      <c r="G377" s="43">
        <f>VLOOKUP($D377,PORTE!$A$3:$Z$45,3,0)*$C377+VLOOKUP($E$2,PORTE!$A$3:$Z$45,3,0)*$E377</f>
        <v>34.980000000000004</v>
      </c>
      <c r="H377" s="43">
        <f>VLOOKUP($D377,PORTE!$A$3:$Z$45,4,0)*$C377+VLOOKUP($E$2,PORTE!$A$3:$Z$45,4,0)*$E377</f>
        <v>36.929599999999994</v>
      </c>
      <c r="I377" s="43">
        <f>VLOOKUP($D377,PORTE!$A$3:$Z$45,5,0)*$C377+VLOOKUP($E$2,PORTE!$A$3:$Z$45,5,0)*$E377</f>
        <v>39.552800000000005</v>
      </c>
      <c r="J377" s="43">
        <f>VLOOKUP($D377,PORTE!$A$3:$Z$45,6,0)*$C377+VLOOKUP($E$2,PORTE!$A$3:$Z$45,6,0)*$E377</f>
        <v>41.784800000000004</v>
      </c>
      <c r="K377" s="43">
        <f>VLOOKUP($D377,PORTE!$A$3:$Z$45,7,0)*$C377+VLOOKUP($E$2,PORTE!$A$3:$Z$45,7,0)*$E377</f>
        <v>44.175599999999996</v>
      </c>
      <c r="L377" s="43">
        <f>VLOOKUP($D377,PORTE!$A$3:$Z$45,8,0)*$C377+VLOOKUP($E$2,PORTE!$A$3:$Z$45,8,0)*$E377</f>
        <v>47.091599999999993</v>
      </c>
      <c r="M377" s="43">
        <f>VLOOKUP($D377,PORTE!$A$3:$Z$45,9,0)*$C377+VLOOKUP($E$2,PORTE!$A$3:$Z$45,9,0)*$E377</f>
        <v>51.727999999999994</v>
      </c>
      <c r="N377" s="43">
        <f>VLOOKUP($D377,PORTE!$A$3:$Z$45,10,0)*$C377+VLOOKUP($E$2,PORTE!$A$3:$Z$45,10,0)*$E377</f>
        <v>56.451999999999998</v>
      </c>
      <c r="O377" s="43">
        <f>VLOOKUP($D377,PORTE!$A$3:$Z$45,11,0)*$C377+VLOOKUP($E$2,PORTE!$A$3:$Z$45,11,0)*$E377</f>
        <v>57.413600000000002</v>
      </c>
      <c r="P377" s="43">
        <f>VLOOKUP($D377,PORTE!$A$3:$Z$45,12,0)*$C377+VLOOKUP($E$2,PORTE!$A$3:$Z$45,12,0)*$E377</f>
        <v>59.747199999999992</v>
      </c>
      <c r="Q377" s="43">
        <f>VLOOKUP($D377,PORTE!$A$3:$Z$45,13,0)*$C377+VLOOKUP($E$2,PORTE!$A$3:$Z$45,13,0)*$E377</f>
        <v>61.62</v>
      </c>
      <c r="R377" s="43">
        <f>VLOOKUP($D377,PORTE!$A$3:$Z$45,14,0)*$C377+VLOOKUP($E$2,PORTE!$A$3:$Z$45,14,0)*$E377</f>
        <v>64.018000000000001</v>
      </c>
    </row>
    <row r="378" spans="1:18" s="1" customFormat="1" ht="13.5" customHeight="1" x14ac:dyDescent="0.25">
      <c r="A378" s="2" t="s">
        <v>822</v>
      </c>
      <c r="B378" s="3" t="s">
        <v>823</v>
      </c>
      <c r="C378" s="24">
        <v>0.1</v>
      </c>
      <c r="D378" s="4" t="s">
        <v>5</v>
      </c>
      <c r="E378" s="5" t="s">
        <v>39</v>
      </c>
      <c r="F378" s="43">
        <f>VLOOKUP($D378,PORTE!$A$3:$Z$45,2,0)*$C378+VLOOKUP($E$2,PORTE!$A$3:$Z$45,2,0)*$E378</f>
        <v>38.370499999999993</v>
      </c>
      <c r="G378" s="43">
        <f>VLOOKUP($D378,PORTE!$A$3:$Z$45,3,0)*$C378+VLOOKUP($E$2,PORTE!$A$3:$Z$45,3,0)*$E378</f>
        <v>40.253999999999998</v>
      </c>
      <c r="H378" s="43">
        <f>VLOOKUP($D378,PORTE!$A$3:$Z$45,4,0)*$C378+VLOOKUP($E$2,PORTE!$A$3:$Z$45,4,0)*$E378</f>
        <v>42.492890000000003</v>
      </c>
      <c r="I378" s="43">
        <f>VLOOKUP($D378,PORTE!$A$3:$Z$45,5,0)*$C378+VLOOKUP($E$2,PORTE!$A$3:$Z$45,5,0)*$E378</f>
        <v>45.511189999999999</v>
      </c>
      <c r="J378" s="43">
        <f>VLOOKUP($D378,PORTE!$A$3:$Z$45,6,0)*$C378+VLOOKUP($E$2,PORTE!$A$3:$Z$45,6,0)*$E378</f>
        <v>48.102110000000003</v>
      </c>
      <c r="K378" s="43">
        <f>VLOOKUP($D378,PORTE!$A$3:$Z$45,7,0)*$C378+VLOOKUP($E$2,PORTE!$A$3:$Z$45,7,0)*$E378</f>
        <v>50.854050000000001</v>
      </c>
      <c r="L378" s="43">
        <f>VLOOKUP($D378,PORTE!$A$3:$Z$45,8,0)*$C378+VLOOKUP($E$2,PORTE!$A$3:$Z$45,8,0)*$E378</f>
        <v>54.211049999999993</v>
      </c>
      <c r="M378" s="43">
        <f>VLOOKUP($D378,PORTE!$A$3:$Z$45,9,0)*$C378+VLOOKUP($E$2,PORTE!$A$3:$Z$45,9,0)*$E378</f>
        <v>59.548579999999994</v>
      </c>
      <c r="N378" s="43">
        <f>VLOOKUP($D378,PORTE!$A$3:$Z$45,10,0)*$C378+VLOOKUP($E$2,PORTE!$A$3:$Z$45,10,0)*$E378</f>
        <v>64.987120000000004</v>
      </c>
      <c r="O378" s="43">
        <f>VLOOKUP($D378,PORTE!$A$3:$Z$45,11,0)*$C378+VLOOKUP($E$2,PORTE!$A$3:$Z$45,11,0)*$E378</f>
        <v>66.093230000000005</v>
      </c>
      <c r="P378" s="43">
        <f>VLOOKUP($D378,PORTE!$A$3:$Z$45,12,0)*$C378+VLOOKUP($E$2,PORTE!$A$3:$Z$45,12,0)*$E378</f>
        <v>68.859489999999994</v>
      </c>
      <c r="Q378" s="43">
        <f>VLOOKUP($D378,PORTE!$A$3:$Z$45,13,0)*$C378+VLOOKUP($E$2,PORTE!$A$3:$Z$45,13,0)*$E378</f>
        <v>71.181690000000003</v>
      </c>
      <c r="R378" s="43">
        <f>VLOOKUP($D378,PORTE!$A$3:$Z$45,14,0)*$C378+VLOOKUP($E$2,PORTE!$A$3:$Z$45,14,0)*$E378</f>
        <v>73.951629999999994</v>
      </c>
    </row>
    <row r="379" spans="1:18" s="1" customFormat="1" ht="13.5" customHeight="1" x14ac:dyDescent="0.25">
      <c r="A379" s="2" t="s">
        <v>824</v>
      </c>
      <c r="B379" s="3" t="s">
        <v>825</v>
      </c>
      <c r="C379" s="24">
        <v>0.1</v>
      </c>
      <c r="D379" s="4" t="s">
        <v>5</v>
      </c>
      <c r="E379" s="5" t="s">
        <v>39</v>
      </c>
      <c r="F379" s="43">
        <f>VLOOKUP($D379,PORTE!$A$3:$Z$45,2,0)*$C379+VLOOKUP($E$2,PORTE!$A$3:$Z$45,2,0)*$E379</f>
        <v>38.370499999999993</v>
      </c>
      <c r="G379" s="43">
        <f>VLOOKUP($D379,PORTE!$A$3:$Z$45,3,0)*$C379+VLOOKUP($E$2,PORTE!$A$3:$Z$45,3,0)*$E379</f>
        <v>40.253999999999998</v>
      </c>
      <c r="H379" s="43">
        <f>VLOOKUP($D379,PORTE!$A$3:$Z$45,4,0)*$C379+VLOOKUP($E$2,PORTE!$A$3:$Z$45,4,0)*$E379</f>
        <v>42.492890000000003</v>
      </c>
      <c r="I379" s="43">
        <f>VLOOKUP($D379,PORTE!$A$3:$Z$45,5,0)*$C379+VLOOKUP($E$2,PORTE!$A$3:$Z$45,5,0)*$E379</f>
        <v>45.511189999999999</v>
      </c>
      <c r="J379" s="43">
        <f>VLOOKUP($D379,PORTE!$A$3:$Z$45,6,0)*$C379+VLOOKUP($E$2,PORTE!$A$3:$Z$45,6,0)*$E379</f>
        <v>48.102110000000003</v>
      </c>
      <c r="K379" s="43">
        <f>VLOOKUP($D379,PORTE!$A$3:$Z$45,7,0)*$C379+VLOOKUP($E$2,PORTE!$A$3:$Z$45,7,0)*$E379</f>
        <v>50.854050000000001</v>
      </c>
      <c r="L379" s="43">
        <f>VLOOKUP($D379,PORTE!$A$3:$Z$45,8,0)*$C379+VLOOKUP($E$2,PORTE!$A$3:$Z$45,8,0)*$E379</f>
        <v>54.211049999999993</v>
      </c>
      <c r="M379" s="43">
        <f>VLOOKUP($D379,PORTE!$A$3:$Z$45,9,0)*$C379+VLOOKUP($E$2,PORTE!$A$3:$Z$45,9,0)*$E379</f>
        <v>59.548579999999994</v>
      </c>
      <c r="N379" s="43">
        <f>VLOOKUP($D379,PORTE!$A$3:$Z$45,10,0)*$C379+VLOOKUP($E$2,PORTE!$A$3:$Z$45,10,0)*$E379</f>
        <v>64.987120000000004</v>
      </c>
      <c r="O379" s="43">
        <f>VLOOKUP($D379,PORTE!$A$3:$Z$45,11,0)*$C379+VLOOKUP($E$2,PORTE!$A$3:$Z$45,11,0)*$E379</f>
        <v>66.093230000000005</v>
      </c>
      <c r="P379" s="43">
        <f>VLOOKUP($D379,PORTE!$A$3:$Z$45,12,0)*$C379+VLOOKUP($E$2,PORTE!$A$3:$Z$45,12,0)*$E379</f>
        <v>68.859489999999994</v>
      </c>
      <c r="Q379" s="43">
        <f>VLOOKUP($D379,PORTE!$A$3:$Z$45,13,0)*$C379+VLOOKUP($E$2,PORTE!$A$3:$Z$45,13,0)*$E379</f>
        <v>71.181690000000003</v>
      </c>
      <c r="R379" s="43">
        <f>VLOOKUP($D379,PORTE!$A$3:$Z$45,14,0)*$C379+VLOOKUP($E$2,PORTE!$A$3:$Z$45,14,0)*$E379</f>
        <v>73.951629999999994</v>
      </c>
    </row>
    <row r="380" spans="1:18" s="1" customFormat="1" ht="13.5" customHeight="1" x14ac:dyDescent="0.25">
      <c r="A380" s="2" t="s">
        <v>826</v>
      </c>
      <c r="B380" s="3" t="s">
        <v>827</v>
      </c>
      <c r="C380" s="24">
        <v>0.25</v>
      </c>
      <c r="D380" s="4" t="s">
        <v>5</v>
      </c>
      <c r="E380" s="5" t="s">
        <v>138</v>
      </c>
      <c r="F380" s="43">
        <f>VLOOKUP($D380,PORTE!$A$3:$Z$45,2,0)*$C380+VLOOKUP($E$2,PORTE!$A$3:$Z$45,2,0)*$E380</f>
        <v>346.65499999999997</v>
      </c>
      <c r="G380" s="43">
        <f>VLOOKUP($D380,PORTE!$A$3:$Z$45,3,0)*$C380+VLOOKUP($E$2,PORTE!$A$3:$Z$45,3,0)*$E380</f>
        <v>362.26499999999999</v>
      </c>
      <c r="H380" s="43">
        <f>VLOOKUP($D380,PORTE!$A$3:$Z$45,4,0)*$C380+VLOOKUP($E$2,PORTE!$A$3:$Z$45,4,0)*$E380</f>
        <v>382.4699</v>
      </c>
      <c r="I380" s="43">
        <f>VLOOKUP($D380,PORTE!$A$3:$Z$45,5,0)*$C380+VLOOKUP($E$2,PORTE!$A$3:$Z$45,5,0)*$E380</f>
        <v>409.6379</v>
      </c>
      <c r="J380" s="43">
        <f>VLOOKUP($D380,PORTE!$A$3:$Z$45,6,0)*$C380+VLOOKUP($E$2,PORTE!$A$3:$Z$45,6,0)*$E380</f>
        <v>432.68509999999998</v>
      </c>
      <c r="K380" s="43">
        <f>VLOOKUP($D380,PORTE!$A$3:$Z$45,7,0)*$C380+VLOOKUP($E$2,PORTE!$A$3:$Z$45,7,0)*$E380</f>
        <v>457.44299999999998</v>
      </c>
      <c r="L380" s="43">
        <f>VLOOKUP($D380,PORTE!$A$3:$Z$45,8,0)*$C380+VLOOKUP($E$2,PORTE!$A$3:$Z$45,8,0)*$E380</f>
        <v>487.63799999999992</v>
      </c>
      <c r="M380" s="43">
        <f>VLOOKUP($D380,PORTE!$A$3:$Z$45,9,0)*$C380+VLOOKUP($E$2,PORTE!$A$3:$Z$45,9,0)*$E380</f>
        <v>535.64779999999996</v>
      </c>
      <c r="N380" s="43">
        <f>VLOOKUP($D380,PORTE!$A$3:$Z$45,10,0)*$C380+VLOOKUP($E$2,PORTE!$A$3:$Z$45,10,0)*$E380</f>
        <v>584.56420000000003</v>
      </c>
      <c r="O380" s="43">
        <f>VLOOKUP($D380,PORTE!$A$3:$Z$45,11,0)*$C380+VLOOKUP($E$2,PORTE!$A$3:$Z$45,11,0)*$E380</f>
        <v>594.52429999999993</v>
      </c>
      <c r="P380" s="43">
        <f>VLOOKUP($D380,PORTE!$A$3:$Z$45,12,0)*$C380+VLOOKUP($E$2,PORTE!$A$3:$Z$45,12,0)*$E380</f>
        <v>618.44589999999994</v>
      </c>
      <c r="Q380" s="43">
        <f>VLOOKUP($D380,PORTE!$A$3:$Z$45,13,0)*$C380+VLOOKUP($E$2,PORTE!$A$3:$Z$45,13,0)*$E380</f>
        <v>637.3329</v>
      </c>
      <c r="R380" s="43">
        <f>VLOOKUP($D380,PORTE!$A$3:$Z$45,14,0)*$C380+VLOOKUP($E$2,PORTE!$A$3:$Z$45,14,0)*$E380</f>
        <v>662.13580000000002</v>
      </c>
    </row>
    <row r="381" spans="1:18" s="1" customFormat="1" ht="13.5" customHeight="1" x14ac:dyDescent="0.25">
      <c r="A381" s="2" t="s">
        <v>828</v>
      </c>
      <c r="B381" s="3" t="s">
        <v>829</v>
      </c>
      <c r="C381" s="24">
        <v>0.5</v>
      </c>
      <c r="D381" s="4" t="s">
        <v>5</v>
      </c>
      <c r="E381" s="5" t="s">
        <v>10</v>
      </c>
      <c r="F381" s="43">
        <f>VLOOKUP($D381,PORTE!$A$3:$Z$45,2,0)*$C381+VLOOKUP($E$2,PORTE!$A$3:$Z$45,2,0)*$E381</f>
        <v>72.930999999999997</v>
      </c>
      <c r="G381" s="43">
        <f>VLOOKUP($D381,PORTE!$A$3:$Z$45,3,0)*$C381+VLOOKUP($E$2,PORTE!$A$3:$Z$45,3,0)*$E381</f>
        <v>77.177999999999997</v>
      </c>
      <c r="H381" s="43">
        <f>VLOOKUP($D381,PORTE!$A$3:$Z$45,4,0)*$C381+VLOOKUP($E$2,PORTE!$A$3:$Z$45,4,0)*$E381</f>
        <v>81.443979999999996</v>
      </c>
      <c r="I381" s="43">
        <f>VLOOKUP($D381,PORTE!$A$3:$Z$45,5,0)*$C381+VLOOKUP($E$2,PORTE!$A$3:$Z$45,5,0)*$E381</f>
        <v>87.228579999999994</v>
      </c>
      <c r="J381" s="43">
        <f>VLOOKUP($D381,PORTE!$A$3:$Z$45,6,0)*$C381+VLOOKUP($E$2,PORTE!$A$3:$Z$45,6,0)*$E381</f>
        <v>92.32401999999999</v>
      </c>
      <c r="K381" s="43">
        <f>VLOOKUP($D381,PORTE!$A$3:$Z$45,7,0)*$C381+VLOOKUP($E$2,PORTE!$A$3:$Z$45,7,0)*$E381</f>
        <v>97.604100000000003</v>
      </c>
      <c r="L381" s="43">
        <f>VLOOKUP($D381,PORTE!$A$3:$Z$45,8,0)*$C381+VLOOKUP($E$2,PORTE!$A$3:$Z$45,8,0)*$E381</f>
        <v>104.04809999999999</v>
      </c>
      <c r="M381" s="43">
        <f>VLOOKUP($D381,PORTE!$A$3:$Z$45,9,0)*$C381+VLOOKUP($E$2,PORTE!$A$3:$Z$45,9,0)*$E381</f>
        <v>114.29355999999999</v>
      </c>
      <c r="N381" s="43">
        <f>VLOOKUP($D381,PORTE!$A$3:$Z$45,10,0)*$C381+VLOOKUP($E$2,PORTE!$A$3:$Z$45,10,0)*$E381</f>
        <v>124.73383999999999</v>
      </c>
      <c r="O381" s="43">
        <f>VLOOKUP($D381,PORTE!$A$3:$Z$45,11,0)*$C381+VLOOKUP($E$2,PORTE!$A$3:$Z$45,11,0)*$E381</f>
        <v>126.85186</v>
      </c>
      <c r="P381" s="43">
        <f>VLOOKUP($D381,PORTE!$A$3:$Z$45,12,0)*$C381+VLOOKUP($E$2,PORTE!$A$3:$Z$45,12,0)*$E381</f>
        <v>132.61717999999999</v>
      </c>
      <c r="Q381" s="43">
        <f>VLOOKUP($D381,PORTE!$A$3:$Z$45,13,0)*$C381+VLOOKUP($E$2,PORTE!$A$3:$Z$45,13,0)*$E381</f>
        <v>138.02357999999998</v>
      </c>
      <c r="R381" s="43">
        <f>VLOOKUP($D381,PORTE!$A$3:$Z$45,14,0)*$C381+VLOOKUP($E$2,PORTE!$A$3:$Z$45,14,0)*$E381</f>
        <v>143.39366000000001</v>
      </c>
    </row>
    <row r="382" spans="1:18" s="1" customFormat="1" ht="13.5" customHeight="1" x14ac:dyDescent="0.25">
      <c r="A382" s="2">
        <v>40319431</v>
      </c>
      <c r="B382" s="9" t="s">
        <v>830</v>
      </c>
      <c r="C382" s="27">
        <v>0.1</v>
      </c>
      <c r="D382" s="2" t="s">
        <v>5</v>
      </c>
      <c r="E382" s="5">
        <v>12.795999999999999</v>
      </c>
      <c r="F382" s="43">
        <f>VLOOKUP($D382,PORTE!$A$3:$Z$45,2,0)*$C382+VLOOKUP($E$2,PORTE!$A$3:$Z$45,2,0)*$E382</f>
        <v>147.95400000000001</v>
      </c>
      <c r="G382" s="43">
        <f>VLOOKUP($D382,PORTE!$A$3:$Z$45,3,0)*$C382+VLOOKUP($E$2,PORTE!$A$3:$Z$45,3,0)*$E382</f>
        <v>154.602</v>
      </c>
      <c r="H382" s="43">
        <f>VLOOKUP($D382,PORTE!$A$3:$Z$45,4,0)*$C382+VLOOKUP($E$2,PORTE!$A$3:$Z$45,4,0)*$E382</f>
        <v>163.22531999999998</v>
      </c>
      <c r="I382" s="43">
        <f>VLOOKUP($D382,PORTE!$A$3:$Z$45,5,0)*$C382+VLOOKUP($E$2,PORTE!$A$3:$Z$45,5,0)*$E382</f>
        <v>174.81971999999999</v>
      </c>
      <c r="J382" s="43">
        <f>VLOOKUP($D382,PORTE!$A$3:$Z$45,6,0)*$C382+VLOOKUP($E$2,PORTE!$A$3:$Z$45,6,0)*$E382</f>
        <v>184.65268</v>
      </c>
      <c r="K382" s="43">
        <f>VLOOKUP($D382,PORTE!$A$3:$Z$45,7,0)*$C382+VLOOKUP($E$2,PORTE!$A$3:$Z$45,7,0)*$E382</f>
        <v>195.2184</v>
      </c>
      <c r="L382" s="43">
        <f>VLOOKUP($D382,PORTE!$A$3:$Z$45,8,0)*$C382+VLOOKUP($E$2,PORTE!$A$3:$Z$45,8,0)*$E382</f>
        <v>208.10439999999997</v>
      </c>
      <c r="M382" s="43">
        <f>VLOOKUP($D382,PORTE!$A$3:$Z$45,9,0)*$C382+VLOOKUP($E$2,PORTE!$A$3:$Z$45,9,0)*$E382</f>
        <v>228.59303999999997</v>
      </c>
      <c r="N382" s="43">
        <f>VLOOKUP($D382,PORTE!$A$3:$Z$45,10,0)*$C382+VLOOKUP($E$2,PORTE!$A$3:$Z$45,10,0)*$E382</f>
        <v>249.46855999999997</v>
      </c>
      <c r="O382" s="43">
        <f>VLOOKUP($D382,PORTE!$A$3:$Z$45,11,0)*$C382+VLOOKUP($E$2,PORTE!$A$3:$Z$45,11,0)*$E382</f>
        <v>253.71923999999999</v>
      </c>
      <c r="P382" s="43">
        <f>VLOOKUP($D382,PORTE!$A$3:$Z$45,12,0)*$C382+VLOOKUP($E$2,PORTE!$A$3:$Z$45,12,0)*$E382</f>
        <v>263.91811999999993</v>
      </c>
      <c r="Q382" s="43">
        <f>VLOOKUP($D382,PORTE!$A$3:$Z$45,13,0)*$C382+VLOOKUP($E$2,PORTE!$A$3:$Z$45,13,0)*$E382</f>
        <v>271.95771999999999</v>
      </c>
      <c r="R382" s="43">
        <f>VLOOKUP($D382,PORTE!$A$3:$Z$45,14,0)*$C382+VLOOKUP($E$2,PORTE!$A$3:$Z$45,14,0)*$E382</f>
        <v>282.54144000000002</v>
      </c>
    </row>
    <row r="383" spans="1:18" s="1" customFormat="1" ht="13.5" customHeight="1" x14ac:dyDescent="0.25">
      <c r="A383" s="2" t="s">
        <v>831</v>
      </c>
      <c r="B383" s="3" t="s">
        <v>832</v>
      </c>
      <c r="C383" s="24">
        <v>0.1</v>
      </c>
      <c r="D383" s="4" t="s">
        <v>5</v>
      </c>
      <c r="E383" s="5" t="s">
        <v>833</v>
      </c>
      <c r="F383" s="43">
        <f>VLOOKUP($D383,PORTE!$A$3:$Z$45,2,0)*$C383+VLOOKUP($E$2,PORTE!$A$3:$Z$45,2,0)*$E383</f>
        <v>58.035499999999999</v>
      </c>
      <c r="G383" s="43">
        <f>VLOOKUP($D383,PORTE!$A$3:$Z$45,3,0)*$C383+VLOOKUP($E$2,PORTE!$A$3:$Z$45,3,0)*$E383</f>
        <v>60.774000000000001</v>
      </c>
      <c r="H383" s="43">
        <f>VLOOKUP($D383,PORTE!$A$3:$Z$45,4,0)*$C383+VLOOKUP($E$2,PORTE!$A$3:$Z$45,4,0)*$E383</f>
        <v>64.158590000000004</v>
      </c>
      <c r="I383" s="43">
        <f>VLOOKUP($D383,PORTE!$A$3:$Z$45,5,0)*$C383+VLOOKUP($E$2,PORTE!$A$3:$Z$45,5,0)*$E383</f>
        <v>68.715890000000002</v>
      </c>
      <c r="J383" s="43">
        <f>VLOOKUP($D383,PORTE!$A$3:$Z$45,6,0)*$C383+VLOOKUP($E$2,PORTE!$A$3:$Z$45,6,0)*$E383</f>
        <v>72.606410000000011</v>
      </c>
      <c r="K383" s="43">
        <f>VLOOKUP($D383,PORTE!$A$3:$Z$45,7,0)*$C383+VLOOKUP($E$2,PORTE!$A$3:$Z$45,7,0)*$E383</f>
        <v>76.760549999999995</v>
      </c>
      <c r="L383" s="43">
        <f>VLOOKUP($D383,PORTE!$A$3:$Z$45,8,0)*$C383+VLOOKUP($E$2,PORTE!$A$3:$Z$45,8,0)*$E383</f>
        <v>81.827550000000002</v>
      </c>
      <c r="M383" s="43">
        <f>VLOOKUP($D383,PORTE!$A$3:$Z$45,9,0)*$C383+VLOOKUP($E$2,PORTE!$A$3:$Z$45,9,0)*$E383</f>
        <v>89.883979999999994</v>
      </c>
      <c r="N383" s="43">
        <f>VLOOKUP($D383,PORTE!$A$3:$Z$45,10,0)*$C383+VLOOKUP($E$2,PORTE!$A$3:$Z$45,10,0)*$E383</f>
        <v>98.09272</v>
      </c>
      <c r="O383" s="43">
        <f>VLOOKUP($D383,PORTE!$A$3:$Z$45,11,0)*$C383+VLOOKUP($E$2,PORTE!$A$3:$Z$45,11,0)*$E383</f>
        <v>99.763130000000018</v>
      </c>
      <c r="P383" s="43">
        <f>VLOOKUP($D383,PORTE!$A$3:$Z$45,12,0)*$C383+VLOOKUP($E$2,PORTE!$A$3:$Z$45,12,0)*$E383</f>
        <v>103.86318999999999</v>
      </c>
      <c r="Q383" s="43">
        <f>VLOOKUP($D383,PORTE!$A$3:$Z$45,13,0)*$C383+VLOOKUP($E$2,PORTE!$A$3:$Z$45,13,0)*$E383</f>
        <v>107.21139000000001</v>
      </c>
      <c r="R383" s="43">
        <f>VLOOKUP($D383,PORTE!$A$3:$Z$45,14,0)*$C383+VLOOKUP($E$2,PORTE!$A$3:$Z$45,14,0)*$E383</f>
        <v>111.38353000000001</v>
      </c>
    </row>
    <row r="384" spans="1:18" s="1" customFormat="1" ht="13.5" customHeight="1" x14ac:dyDescent="0.25">
      <c r="A384" s="2" t="s">
        <v>834</v>
      </c>
      <c r="B384" s="3" t="s">
        <v>835</v>
      </c>
      <c r="C384" s="24">
        <v>0.1</v>
      </c>
      <c r="D384" s="4" t="s">
        <v>5</v>
      </c>
      <c r="E384" s="5" t="s">
        <v>836</v>
      </c>
      <c r="F384" s="43">
        <f>VLOOKUP($D384,PORTE!$A$3:$Z$45,2,0)*$C384+VLOOKUP($E$2,PORTE!$A$3:$Z$45,2,0)*$E384</f>
        <v>26.260999999999999</v>
      </c>
      <c r="G384" s="43">
        <f>VLOOKUP($D384,PORTE!$A$3:$Z$45,3,0)*$C384+VLOOKUP($E$2,PORTE!$A$3:$Z$45,3,0)*$E384</f>
        <v>27.617999999999999</v>
      </c>
      <c r="H384" s="43">
        <f>VLOOKUP($D384,PORTE!$A$3:$Z$45,4,0)*$C384+VLOOKUP($E$2,PORTE!$A$3:$Z$45,4,0)*$E384</f>
        <v>29.15138</v>
      </c>
      <c r="I384" s="43">
        <f>VLOOKUP($D384,PORTE!$A$3:$Z$45,5,0)*$C384+VLOOKUP($E$2,PORTE!$A$3:$Z$45,5,0)*$E384</f>
        <v>31.221980000000002</v>
      </c>
      <c r="J384" s="43">
        <f>VLOOKUP($D384,PORTE!$A$3:$Z$45,6,0)*$C384+VLOOKUP($E$2,PORTE!$A$3:$Z$45,6,0)*$E384</f>
        <v>33.012619999999998</v>
      </c>
      <c r="K384" s="43">
        <f>VLOOKUP($D384,PORTE!$A$3:$Z$45,7,0)*$C384+VLOOKUP($E$2,PORTE!$A$3:$Z$45,7,0)*$E384</f>
        <v>34.9011</v>
      </c>
      <c r="L384" s="43">
        <f>VLOOKUP($D384,PORTE!$A$3:$Z$45,8,0)*$C384+VLOOKUP($E$2,PORTE!$A$3:$Z$45,8,0)*$E384</f>
        <v>37.205099999999995</v>
      </c>
      <c r="M384" s="43">
        <f>VLOOKUP($D384,PORTE!$A$3:$Z$45,9,0)*$C384+VLOOKUP($E$2,PORTE!$A$3:$Z$45,9,0)*$E384</f>
        <v>40.868359999999996</v>
      </c>
      <c r="N384" s="43">
        <f>VLOOKUP($D384,PORTE!$A$3:$Z$45,10,0)*$C384+VLOOKUP($E$2,PORTE!$A$3:$Z$45,10,0)*$E384</f>
        <v>44.601039999999998</v>
      </c>
      <c r="O384" s="43">
        <f>VLOOKUP($D384,PORTE!$A$3:$Z$45,11,0)*$C384+VLOOKUP($E$2,PORTE!$A$3:$Z$45,11,0)*$E384</f>
        <v>45.359659999999998</v>
      </c>
      <c r="P384" s="43">
        <f>VLOOKUP($D384,PORTE!$A$3:$Z$45,12,0)*$C384+VLOOKUP($E$2,PORTE!$A$3:$Z$45,12,0)*$E384</f>
        <v>47.304580000000001</v>
      </c>
      <c r="Q384" s="43">
        <f>VLOOKUP($D384,PORTE!$A$3:$Z$45,13,0)*$C384+VLOOKUP($E$2,PORTE!$A$3:$Z$45,13,0)*$E384</f>
        <v>48.994979999999998</v>
      </c>
      <c r="R384" s="43">
        <f>VLOOKUP($D384,PORTE!$A$3:$Z$45,14,0)*$C384+VLOOKUP($E$2,PORTE!$A$3:$Z$45,14,0)*$E384</f>
        <v>50.90146</v>
      </c>
    </row>
    <row r="385" spans="1:18" s="1" customFormat="1" ht="13.5" customHeight="1" x14ac:dyDescent="0.25">
      <c r="A385" s="2" t="s">
        <v>837</v>
      </c>
      <c r="B385" s="3" t="s">
        <v>838</v>
      </c>
      <c r="C385" s="27">
        <v>1</v>
      </c>
      <c r="D385" s="2" t="s">
        <v>231</v>
      </c>
      <c r="E385" s="5" t="s">
        <v>565</v>
      </c>
      <c r="F385" s="43">
        <f>VLOOKUP($D385,PORTE!$A$3:$Z$45,2,0)*$C385+VLOOKUP($E$2,PORTE!$A$3:$Z$45,2,0)*$E385</f>
        <v>755.4</v>
      </c>
      <c r="G385" s="43">
        <f>VLOOKUP($D385,PORTE!$A$3:$Z$45,3,0)*$C385+VLOOKUP($E$2,PORTE!$A$3:$Z$45,3,0)*$E385</f>
        <v>794.7</v>
      </c>
      <c r="H385" s="43">
        <f>VLOOKUP($D385,PORTE!$A$3:$Z$45,4,0)*$C385+VLOOKUP($E$2,PORTE!$A$3:$Z$45,4,0)*$E385</f>
        <v>838.81200000000001</v>
      </c>
      <c r="I385" s="43">
        <f>VLOOKUP($D385,PORTE!$A$3:$Z$45,5,0)*$C385+VLOOKUP($E$2,PORTE!$A$3:$Z$45,5,0)*$E385</f>
        <v>898.38200000000006</v>
      </c>
      <c r="J385" s="43">
        <f>VLOOKUP($D385,PORTE!$A$3:$Z$45,6,0)*$C385+VLOOKUP($E$2,PORTE!$A$3:$Z$45,6,0)*$E385</f>
        <v>949.96800000000007</v>
      </c>
      <c r="K385" s="43">
        <f>VLOOKUP($D385,PORTE!$A$3:$Z$45,7,0)*$C385+VLOOKUP($E$2,PORTE!$A$3:$Z$45,7,0)*$E385</f>
        <v>1004.32</v>
      </c>
      <c r="L385" s="43">
        <f>VLOOKUP($D385,PORTE!$A$3:$Z$45,8,0)*$C385+VLOOKUP($E$2,PORTE!$A$3:$Z$45,8,0)*$E385</f>
        <v>1070.6099999999999</v>
      </c>
      <c r="M385" s="43">
        <f>VLOOKUP($D385,PORTE!$A$3:$Z$45,9,0)*$C385+VLOOKUP($E$2,PORTE!$A$3:$Z$45,9,0)*$E385</f>
        <v>1176.0339999999999</v>
      </c>
      <c r="N385" s="43">
        <f>VLOOKUP($D385,PORTE!$A$3:$Z$45,10,0)*$C385+VLOOKUP($E$2,PORTE!$A$3:$Z$45,10,0)*$E385</f>
        <v>1283.4360000000001</v>
      </c>
      <c r="O385" s="43">
        <f>VLOOKUP($D385,PORTE!$A$3:$Z$45,11,0)*$C385+VLOOKUP($E$2,PORTE!$A$3:$Z$45,11,0)*$E385</f>
        <v>1305.2740000000001</v>
      </c>
      <c r="P385" s="43">
        <f>VLOOKUP($D385,PORTE!$A$3:$Z$45,12,0)*$C385+VLOOKUP($E$2,PORTE!$A$3:$Z$45,12,0)*$E385</f>
        <v>1361.422</v>
      </c>
      <c r="Q385" s="43">
        <f>VLOOKUP($D385,PORTE!$A$3:$Z$45,13,0)*$C385+VLOOKUP($E$2,PORTE!$A$3:$Z$45,13,0)*$E385</f>
        <v>1422.2620000000002</v>
      </c>
      <c r="R385" s="43">
        <f>VLOOKUP($D385,PORTE!$A$3:$Z$45,14,0)*$C385+VLOOKUP($E$2,PORTE!$A$3:$Z$45,14,0)*$E385</f>
        <v>1488.6340000000002</v>
      </c>
    </row>
    <row r="386" spans="1:18" s="1" customFormat="1" ht="13.5" customHeight="1" x14ac:dyDescent="0.25">
      <c r="A386" s="2" t="s">
        <v>839</v>
      </c>
      <c r="B386" s="3" t="s">
        <v>840</v>
      </c>
      <c r="C386" s="27">
        <v>1</v>
      </c>
      <c r="D386" s="2" t="s">
        <v>231</v>
      </c>
      <c r="E386" s="5" t="s">
        <v>841</v>
      </c>
      <c r="F386" s="43">
        <f>VLOOKUP($D386,PORTE!$A$3:$Z$45,2,0)*$C386+VLOOKUP($E$2,PORTE!$A$3:$Z$45,2,0)*$E386</f>
        <v>671.10500000000002</v>
      </c>
      <c r="G386" s="43">
        <f>VLOOKUP($D386,PORTE!$A$3:$Z$45,3,0)*$C386+VLOOKUP($E$2,PORTE!$A$3:$Z$45,3,0)*$E386</f>
        <v>706.74</v>
      </c>
      <c r="H386" s="43">
        <f>VLOOKUP($D386,PORTE!$A$3:$Z$45,4,0)*$C386+VLOOKUP($E$2,PORTE!$A$3:$Z$45,4,0)*$E386</f>
        <v>745.94090000000006</v>
      </c>
      <c r="I386" s="43">
        <f>VLOOKUP($D386,PORTE!$A$3:$Z$45,5,0)*$C386+VLOOKUP($E$2,PORTE!$A$3:$Z$45,5,0)*$E386</f>
        <v>798.91390000000013</v>
      </c>
      <c r="J386" s="43">
        <f>VLOOKUP($D386,PORTE!$A$3:$Z$45,6,0)*$C386+VLOOKUP($E$2,PORTE!$A$3:$Z$45,6,0)*$E386</f>
        <v>844.92910000000006</v>
      </c>
      <c r="K386" s="43">
        <f>VLOOKUP($D386,PORTE!$A$3:$Z$45,7,0)*$C386+VLOOKUP($E$2,PORTE!$A$3:$Z$45,7,0)*$E386</f>
        <v>893.27050000000008</v>
      </c>
      <c r="L386" s="43">
        <f>VLOOKUP($D386,PORTE!$A$3:$Z$45,8,0)*$C386+VLOOKUP($E$2,PORTE!$A$3:$Z$45,8,0)*$E386</f>
        <v>952.23050000000001</v>
      </c>
      <c r="M386" s="43">
        <f>VLOOKUP($D386,PORTE!$A$3:$Z$45,9,0)*$C386+VLOOKUP($E$2,PORTE!$A$3:$Z$45,9,0)*$E386</f>
        <v>1045.9998000000001</v>
      </c>
      <c r="N386" s="43">
        <f>VLOOKUP($D386,PORTE!$A$3:$Z$45,10,0)*$C386+VLOOKUP($E$2,PORTE!$A$3:$Z$45,10,0)*$E386</f>
        <v>1141.5272000000002</v>
      </c>
      <c r="O386" s="43">
        <f>VLOOKUP($D386,PORTE!$A$3:$Z$45,11,0)*$C386+VLOOKUP($E$2,PORTE!$A$3:$Z$45,11,0)*$E386</f>
        <v>1160.9463000000001</v>
      </c>
      <c r="P386" s="43">
        <f>VLOOKUP($D386,PORTE!$A$3:$Z$45,12,0)*$C386+VLOOKUP($E$2,PORTE!$A$3:$Z$45,12,0)*$E386</f>
        <v>1211.3769</v>
      </c>
      <c r="Q386" s="43">
        <f>VLOOKUP($D386,PORTE!$A$3:$Z$45,13,0)*$C386+VLOOKUP($E$2,PORTE!$A$3:$Z$45,13,0)*$E386</f>
        <v>1267.8189000000002</v>
      </c>
      <c r="R386" s="43">
        <f>VLOOKUP($D386,PORTE!$A$3:$Z$45,14,0)*$C386+VLOOKUP($E$2,PORTE!$A$3:$Z$45,14,0)*$E386</f>
        <v>1328.1803000000002</v>
      </c>
    </row>
    <row r="387" spans="1:18" s="1" customFormat="1" ht="13.5" customHeight="1" x14ac:dyDescent="0.25">
      <c r="A387" s="2">
        <v>40310671</v>
      </c>
      <c r="B387" s="3" t="s">
        <v>842</v>
      </c>
      <c r="C387" s="24">
        <v>0.04</v>
      </c>
      <c r="D387" s="4" t="s">
        <v>5</v>
      </c>
      <c r="E387" s="5">
        <v>4.9889999999999999</v>
      </c>
      <c r="F387" s="43">
        <f>VLOOKUP($D387,PORTE!$A$3:$Z$45,2,0)*$C387+VLOOKUP($E$2,PORTE!$A$3:$Z$45,2,0)*$E387</f>
        <v>57.6935</v>
      </c>
      <c r="G387" s="43">
        <f>VLOOKUP($D387,PORTE!$A$3:$Z$45,3,0)*$C387+VLOOKUP($E$2,PORTE!$A$3:$Z$45,3,0)*$E387</f>
        <v>60.287999999999997</v>
      </c>
      <c r="H387" s="43">
        <f>VLOOKUP($D387,PORTE!$A$3:$Z$45,4,0)*$C387+VLOOKUP($E$2,PORTE!$A$3:$Z$45,4,0)*$E387</f>
        <v>63.650629999999992</v>
      </c>
      <c r="I387" s="43">
        <f>VLOOKUP($D387,PORTE!$A$3:$Z$45,5,0)*$C387+VLOOKUP($E$2,PORTE!$A$3:$Z$45,5,0)*$E387</f>
        <v>68.171929999999989</v>
      </c>
      <c r="J387" s="43">
        <f>VLOOKUP($D387,PORTE!$A$3:$Z$45,6,0)*$C387+VLOOKUP($E$2,PORTE!$A$3:$Z$45,6,0)*$E387</f>
        <v>72.006769999999989</v>
      </c>
      <c r="K387" s="43">
        <f>VLOOKUP($D387,PORTE!$A$3:$Z$45,7,0)*$C387+VLOOKUP($E$2,PORTE!$A$3:$Z$45,7,0)*$E387</f>
        <v>76.126949999999994</v>
      </c>
      <c r="L387" s="43">
        <f>VLOOKUP($D387,PORTE!$A$3:$Z$45,8,0)*$C387+VLOOKUP($E$2,PORTE!$A$3:$Z$45,8,0)*$E387</f>
        <v>81.151949999999985</v>
      </c>
      <c r="M387" s="43">
        <f>VLOOKUP($D387,PORTE!$A$3:$Z$45,9,0)*$C387+VLOOKUP($E$2,PORTE!$A$3:$Z$45,9,0)*$E387</f>
        <v>89.141659999999987</v>
      </c>
      <c r="N387" s="43">
        <f>VLOOKUP($D387,PORTE!$A$3:$Z$45,10,0)*$C387+VLOOKUP($E$2,PORTE!$A$3:$Z$45,10,0)*$E387</f>
        <v>97.282240000000002</v>
      </c>
      <c r="O387" s="43">
        <f>VLOOKUP($D387,PORTE!$A$3:$Z$45,11,0)*$C387+VLOOKUP($E$2,PORTE!$A$3:$Z$45,11,0)*$E387</f>
        <v>98.939810000000008</v>
      </c>
      <c r="P387" s="43">
        <f>VLOOKUP($D387,PORTE!$A$3:$Z$45,12,0)*$C387+VLOOKUP($E$2,PORTE!$A$3:$Z$45,12,0)*$E387</f>
        <v>102.91842999999999</v>
      </c>
      <c r="Q387" s="43">
        <f>VLOOKUP($D387,PORTE!$A$3:$Z$45,13,0)*$C387+VLOOKUP($E$2,PORTE!$A$3:$Z$45,13,0)*$E387</f>
        <v>106.05663</v>
      </c>
      <c r="R387" s="43">
        <f>VLOOKUP($D387,PORTE!$A$3:$Z$45,14,0)*$C387+VLOOKUP($E$2,PORTE!$A$3:$Z$45,14,0)*$E387</f>
        <v>110.18401</v>
      </c>
    </row>
    <row r="388" spans="1:18" s="1" customFormat="1" ht="13.5" customHeight="1" x14ac:dyDescent="0.25">
      <c r="A388" s="2" t="s">
        <v>843</v>
      </c>
      <c r="B388" s="3" t="s">
        <v>844</v>
      </c>
      <c r="C388" s="24">
        <v>0.25</v>
      </c>
      <c r="D388" s="4" t="s">
        <v>5</v>
      </c>
      <c r="E388" s="5" t="s">
        <v>532</v>
      </c>
      <c r="F388" s="43">
        <f>VLOOKUP($D388,PORTE!$A$3:$Z$45,2,0)*$C388+VLOOKUP($E$2,PORTE!$A$3:$Z$45,2,0)*$E388</f>
        <v>57.165499999999994</v>
      </c>
      <c r="G388" s="43">
        <f>VLOOKUP($D388,PORTE!$A$3:$Z$45,3,0)*$C388+VLOOKUP($E$2,PORTE!$A$3:$Z$45,3,0)*$E388</f>
        <v>60.188999999999993</v>
      </c>
      <c r="H388" s="43">
        <f>VLOOKUP($D388,PORTE!$A$3:$Z$45,4,0)*$C388+VLOOKUP($E$2,PORTE!$A$3:$Z$45,4,0)*$E388</f>
        <v>63.527989999999996</v>
      </c>
      <c r="I388" s="43">
        <f>VLOOKUP($D388,PORTE!$A$3:$Z$45,5,0)*$C388+VLOOKUP($E$2,PORTE!$A$3:$Z$45,5,0)*$E388</f>
        <v>68.040289999999985</v>
      </c>
      <c r="J388" s="43">
        <f>VLOOKUP($D388,PORTE!$A$3:$Z$45,6,0)*$C388+VLOOKUP($E$2,PORTE!$A$3:$Z$45,6,0)*$E388</f>
        <v>71.956010000000006</v>
      </c>
      <c r="K388" s="43">
        <f>VLOOKUP($D388,PORTE!$A$3:$Z$45,7,0)*$C388+VLOOKUP($E$2,PORTE!$A$3:$Z$45,7,0)*$E388</f>
        <v>76.07204999999999</v>
      </c>
      <c r="L388" s="43">
        <f>VLOOKUP($D388,PORTE!$A$3:$Z$45,8,0)*$C388+VLOOKUP($E$2,PORTE!$A$3:$Z$45,8,0)*$E388</f>
        <v>81.094049999999996</v>
      </c>
      <c r="M388" s="43">
        <f>VLOOKUP($D388,PORTE!$A$3:$Z$45,9,0)*$C388+VLOOKUP($E$2,PORTE!$A$3:$Z$45,9,0)*$E388</f>
        <v>89.078779999999995</v>
      </c>
      <c r="N388" s="43">
        <f>VLOOKUP($D388,PORTE!$A$3:$Z$45,10,0)*$C388+VLOOKUP($E$2,PORTE!$A$3:$Z$45,10,0)*$E388</f>
        <v>97.214919999999992</v>
      </c>
      <c r="O388" s="43">
        <f>VLOOKUP($D388,PORTE!$A$3:$Z$45,11,0)*$C388+VLOOKUP($E$2,PORTE!$A$3:$Z$45,11,0)*$E388</f>
        <v>98.867930000000001</v>
      </c>
      <c r="P388" s="43">
        <f>VLOOKUP($D388,PORTE!$A$3:$Z$45,12,0)*$C388+VLOOKUP($E$2,PORTE!$A$3:$Z$45,12,0)*$E388</f>
        <v>103.15458999999998</v>
      </c>
      <c r="Q388" s="43">
        <f>VLOOKUP($D388,PORTE!$A$3:$Z$45,13,0)*$C388+VLOOKUP($E$2,PORTE!$A$3:$Z$45,13,0)*$E388</f>
        <v>106.93778999999999</v>
      </c>
      <c r="R388" s="43">
        <f>VLOOKUP($D388,PORTE!$A$3:$Z$45,14,0)*$C388+VLOOKUP($E$2,PORTE!$A$3:$Z$45,14,0)*$E388</f>
        <v>111.09882999999999</v>
      </c>
    </row>
    <row r="389" spans="1:18" s="1" customFormat="1" ht="13.5" customHeight="1" x14ac:dyDescent="0.25">
      <c r="A389" s="2">
        <v>40310620</v>
      </c>
      <c r="B389" s="3" t="s">
        <v>845</v>
      </c>
      <c r="C389" s="24">
        <v>0.1</v>
      </c>
      <c r="D389" s="4" t="s">
        <v>5</v>
      </c>
      <c r="E389" s="5">
        <v>3.177</v>
      </c>
      <c r="F389" s="43">
        <f>VLOOKUP($D389,PORTE!$A$3:$Z$45,2,0)*$C389+VLOOKUP($E$2,PORTE!$A$3:$Z$45,2,0)*$E389</f>
        <v>37.335499999999996</v>
      </c>
      <c r="G389" s="43">
        <f>VLOOKUP($D389,PORTE!$A$3:$Z$45,3,0)*$C389+VLOOKUP($E$2,PORTE!$A$3:$Z$45,3,0)*$E389</f>
        <v>39.173999999999999</v>
      </c>
      <c r="H389" s="43">
        <f>VLOOKUP($D389,PORTE!$A$3:$Z$45,4,0)*$C389+VLOOKUP($E$2,PORTE!$A$3:$Z$45,4,0)*$E389</f>
        <v>41.352589999999999</v>
      </c>
      <c r="I389" s="43">
        <f>VLOOKUP($D389,PORTE!$A$3:$Z$45,5,0)*$C389+VLOOKUP($E$2,PORTE!$A$3:$Z$45,5,0)*$E389</f>
        <v>44.28989</v>
      </c>
      <c r="J389" s="43">
        <f>VLOOKUP($D389,PORTE!$A$3:$Z$45,6,0)*$C389+VLOOKUP($E$2,PORTE!$A$3:$Z$45,6,0)*$E389</f>
        <v>46.81241</v>
      </c>
      <c r="K389" s="43">
        <f>VLOOKUP($D389,PORTE!$A$3:$Z$45,7,0)*$C389+VLOOKUP($E$2,PORTE!$A$3:$Z$45,7,0)*$E389</f>
        <v>49.490550000000006</v>
      </c>
      <c r="L389" s="43">
        <f>VLOOKUP($D389,PORTE!$A$3:$Z$45,8,0)*$C389+VLOOKUP($E$2,PORTE!$A$3:$Z$45,8,0)*$E389</f>
        <v>52.757549999999995</v>
      </c>
      <c r="M389" s="43">
        <f>VLOOKUP($D389,PORTE!$A$3:$Z$45,9,0)*$C389+VLOOKUP($E$2,PORTE!$A$3:$Z$45,9,0)*$E389</f>
        <v>57.951979999999992</v>
      </c>
      <c r="N389" s="43">
        <f>VLOOKUP($D389,PORTE!$A$3:$Z$45,10,0)*$C389+VLOOKUP($E$2,PORTE!$A$3:$Z$45,10,0)*$E389</f>
        <v>63.244720000000001</v>
      </c>
      <c r="O389" s="43">
        <f>VLOOKUP($D389,PORTE!$A$3:$Z$45,11,0)*$C389+VLOOKUP($E$2,PORTE!$A$3:$Z$45,11,0)*$E389</f>
        <v>64.321130000000011</v>
      </c>
      <c r="P389" s="43">
        <f>VLOOKUP($D389,PORTE!$A$3:$Z$45,12,0)*$C389+VLOOKUP($E$2,PORTE!$A$3:$Z$45,12,0)*$E389</f>
        <v>67.017189999999985</v>
      </c>
      <c r="Q389" s="43">
        <f>VLOOKUP($D389,PORTE!$A$3:$Z$45,13,0)*$C389+VLOOKUP($E$2,PORTE!$A$3:$Z$45,13,0)*$E389</f>
        <v>69.285390000000007</v>
      </c>
      <c r="R389" s="43">
        <f>VLOOKUP($D389,PORTE!$A$3:$Z$45,14,0)*$C389+VLOOKUP($E$2,PORTE!$A$3:$Z$45,14,0)*$E389</f>
        <v>71.981530000000006</v>
      </c>
    </row>
    <row r="390" spans="1:18" s="1" customFormat="1" ht="13.5" customHeight="1" x14ac:dyDescent="0.25">
      <c r="A390" s="2" t="s">
        <v>846</v>
      </c>
      <c r="B390" s="3" t="s">
        <v>847</v>
      </c>
      <c r="C390" s="24">
        <v>0.1</v>
      </c>
      <c r="D390" s="4" t="s">
        <v>5</v>
      </c>
      <c r="E390" s="5" t="s">
        <v>286</v>
      </c>
      <c r="F390" s="43">
        <f>VLOOKUP($D390,PORTE!$A$3:$Z$45,2,0)*$C390+VLOOKUP($E$2,PORTE!$A$3:$Z$45,2,0)*$E390</f>
        <v>37.335499999999996</v>
      </c>
      <c r="G390" s="43">
        <f>VLOOKUP($D390,PORTE!$A$3:$Z$45,3,0)*$C390+VLOOKUP($E$2,PORTE!$A$3:$Z$45,3,0)*$E390</f>
        <v>39.173999999999999</v>
      </c>
      <c r="H390" s="43">
        <f>VLOOKUP($D390,PORTE!$A$3:$Z$45,4,0)*$C390+VLOOKUP($E$2,PORTE!$A$3:$Z$45,4,0)*$E390</f>
        <v>41.352589999999999</v>
      </c>
      <c r="I390" s="43">
        <f>VLOOKUP($D390,PORTE!$A$3:$Z$45,5,0)*$C390+VLOOKUP($E$2,PORTE!$A$3:$Z$45,5,0)*$E390</f>
        <v>44.28989</v>
      </c>
      <c r="J390" s="43">
        <f>VLOOKUP($D390,PORTE!$A$3:$Z$45,6,0)*$C390+VLOOKUP($E$2,PORTE!$A$3:$Z$45,6,0)*$E390</f>
        <v>46.81241</v>
      </c>
      <c r="K390" s="43">
        <f>VLOOKUP($D390,PORTE!$A$3:$Z$45,7,0)*$C390+VLOOKUP($E$2,PORTE!$A$3:$Z$45,7,0)*$E390</f>
        <v>49.490550000000006</v>
      </c>
      <c r="L390" s="43">
        <f>VLOOKUP($D390,PORTE!$A$3:$Z$45,8,0)*$C390+VLOOKUP($E$2,PORTE!$A$3:$Z$45,8,0)*$E390</f>
        <v>52.757549999999995</v>
      </c>
      <c r="M390" s="43">
        <f>VLOOKUP($D390,PORTE!$A$3:$Z$45,9,0)*$C390+VLOOKUP($E$2,PORTE!$A$3:$Z$45,9,0)*$E390</f>
        <v>57.951979999999992</v>
      </c>
      <c r="N390" s="43">
        <f>VLOOKUP($D390,PORTE!$A$3:$Z$45,10,0)*$C390+VLOOKUP($E$2,PORTE!$A$3:$Z$45,10,0)*$E390</f>
        <v>63.244720000000001</v>
      </c>
      <c r="O390" s="43">
        <f>VLOOKUP($D390,PORTE!$A$3:$Z$45,11,0)*$C390+VLOOKUP($E$2,PORTE!$A$3:$Z$45,11,0)*$E390</f>
        <v>64.321130000000011</v>
      </c>
      <c r="P390" s="43">
        <f>VLOOKUP($D390,PORTE!$A$3:$Z$45,12,0)*$C390+VLOOKUP($E$2,PORTE!$A$3:$Z$45,12,0)*$E390</f>
        <v>67.017189999999985</v>
      </c>
      <c r="Q390" s="43">
        <f>VLOOKUP($D390,PORTE!$A$3:$Z$45,13,0)*$C390+VLOOKUP($E$2,PORTE!$A$3:$Z$45,13,0)*$E390</f>
        <v>69.285390000000007</v>
      </c>
      <c r="R390" s="43">
        <f>VLOOKUP($D390,PORTE!$A$3:$Z$45,14,0)*$C390+VLOOKUP($E$2,PORTE!$A$3:$Z$45,14,0)*$E390</f>
        <v>71.981530000000006</v>
      </c>
    </row>
    <row r="391" spans="1:18" s="1" customFormat="1" ht="13.5" customHeight="1" x14ac:dyDescent="0.25">
      <c r="A391" s="2" t="s">
        <v>848</v>
      </c>
      <c r="B391" s="3" t="s">
        <v>849</v>
      </c>
      <c r="C391" s="24">
        <v>0.5</v>
      </c>
      <c r="D391" s="4" t="s">
        <v>5</v>
      </c>
      <c r="E391" s="5" t="s">
        <v>149</v>
      </c>
      <c r="F391" s="43">
        <f>VLOOKUP($D391,PORTE!$A$3:$Z$45,2,0)*$C391+VLOOKUP($E$2,PORTE!$A$3:$Z$45,2,0)*$E391</f>
        <v>24.7</v>
      </c>
      <c r="G391" s="43">
        <f>VLOOKUP($D391,PORTE!$A$3:$Z$45,3,0)*$C391+VLOOKUP($E$2,PORTE!$A$3:$Z$45,3,0)*$E391</f>
        <v>26.85</v>
      </c>
      <c r="H391" s="43">
        <f>VLOOKUP($D391,PORTE!$A$3:$Z$45,4,0)*$C391+VLOOKUP($E$2,PORTE!$A$3:$Z$45,4,0)*$E391</f>
        <v>28.306000000000001</v>
      </c>
      <c r="I391" s="43">
        <f>VLOOKUP($D391,PORTE!$A$3:$Z$45,5,0)*$C391+VLOOKUP($E$2,PORTE!$A$3:$Z$45,5,0)*$E391</f>
        <v>30.316000000000003</v>
      </c>
      <c r="J391" s="43">
        <f>VLOOKUP($D391,PORTE!$A$3:$Z$45,6,0)*$C391+VLOOKUP($E$2,PORTE!$A$3:$Z$45,6,0)*$E391</f>
        <v>32.224000000000004</v>
      </c>
      <c r="K391" s="43">
        <f>VLOOKUP($D391,PORTE!$A$3:$Z$45,7,0)*$C391+VLOOKUP($E$2,PORTE!$A$3:$Z$45,7,0)*$E391</f>
        <v>34.064999999999998</v>
      </c>
      <c r="L391" s="43">
        <f>VLOOKUP($D391,PORTE!$A$3:$Z$45,8,0)*$C391+VLOOKUP($E$2,PORTE!$A$3:$Z$45,8,0)*$E391</f>
        <v>36.314999999999998</v>
      </c>
      <c r="M391" s="43">
        <f>VLOOKUP($D391,PORTE!$A$3:$Z$45,9,0)*$C391+VLOOKUP($E$2,PORTE!$A$3:$Z$45,9,0)*$E391</f>
        <v>39.891999999999996</v>
      </c>
      <c r="N391" s="43">
        <f>VLOOKUP($D391,PORTE!$A$3:$Z$45,10,0)*$C391+VLOOKUP($E$2,PORTE!$A$3:$Z$45,10,0)*$E391</f>
        <v>43.537999999999997</v>
      </c>
      <c r="O391" s="43">
        <f>VLOOKUP($D391,PORTE!$A$3:$Z$45,11,0)*$C391+VLOOKUP($E$2,PORTE!$A$3:$Z$45,11,0)*$E391</f>
        <v>44.271999999999998</v>
      </c>
      <c r="P391" s="43">
        <f>VLOOKUP($D391,PORTE!$A$3:$Z$45,12,0)*$C391+VLOOKUP($E$2,PORTE!$A$3:$Z$45,12,0)*$E391</f>
        <v>46.765999999999998</v>
      </c>
      <c r="Q391" s="43">
        <f>VLOOKUP($D391,PORTE!$A$3:$Z$45,13,0)*$C391+VLOOKUP($E$2,PORTE!$A$3:$Z$45,13,0)*$E391</f>
        <v>49.656000000000006</v>
      </c>
      <c r="R391" s="43">
        <f>VLOOKUP($D391,PORTE!$A$3:$Z$45,14,0)*$C391+VLOOKUP($E$2,PORTE!$A$3:$Z$45,14,0)*$E391</f>
        <v>51.587000000000003</v>
      </c>
    </row>
    <row r="392" spans="1:18" s="1" customFormat="1" ht="13.5" customHeight="1" x14ac:dyDescent="0.25">
      <c r="A392" s="2" t="s">
        <v>850</v>
      </c>
      <c r="B392" s="3" t="s">
        <v>851</v>
      </c>
      <c r="C392" s="24">
        <v>0.5</v>
      </c>
      <c r="D392" s="4" t="s">
        <v>5</v>
      </c>
      <c r="E392" s="5" t="s">
        <v>149</v>
      </c>
      <c r="F392" s="43">
        <f>VLOOKUP($D392,PORTE!$A$3:$Z$45,2,0)*$C392+VLOOKUP($E$2,PORTE!$A$3:$Z$45,2,0)*$E392</f>
        <v>24.7</v>
      </c>
      <c r="G392" s="43">
        <f>VLOOKUP($D392,PORTE!$A$3:$Z$45,3,0)*$C392+VLOOKUP($E$2,PORTE!$A$3:$Z$45,3,0)*$E392</f>
        <v>26.85</v>
      </c>
      <c r="H392" s="43">
        <f>VLOOKUP($D392,PORTE!$A$3:$Z$45,4,0)*$C392+VLOOKUP($E$2,PORTE!$A$3:$Z$45,4,0)*$E392</f>
        <v>28.306000000000001</v>
      </c>
      <c r="I392" s="43">
        <f>VLOOKUP($D392,PORTE!$A$3:$Z$45,5,0)*$C392+VLOOKUP($E$2,PORTE!$A$3:$Z$45,5,0)*$E392</f>
        <v>30.316000000000003</v>
      </c>
      <c r="J392" s="43">
        <f>VLOOKUP($D392,PORTE!$A$3:$Z$45,6,0)*$C392+VLOOKUP($E$2,PORTE!$A$3:$Z$45,6,0)*$E392</f>
        <v>32.224000000000004</v>
      </c>
      <c r="K392" s="43">
        <f>VLOOKUP($D392,PORTE!$A$3:$Z$45,7,0)*$C392+VLOOKUP($E$2,PORTE!$A$3:$Z$45,7,0)*$E392</f>
        <v>34.064999999999998</v>
      </c>
      <c r="L392" s="43">
        <f>VLOOKUP($D392,PORTE!$A$3:$Z$45,8,0)*$C392+VLOOKUP($E$2,PORTE!$A$3:$Z$45,8,0)*$E392</f>
        <v>36.314999999999998</v>
      </c>
      <c r="M392" s="43">
        <f>VLOOKUP($D392,PORTE!$A$3:$Z$45,9,0)*$C392+VLOOKUP($E$2,PORTE!$A$3:$Z$45,9,0)*$E392</f>
        <v>39.891999999999996</v>
      </c>
      <c r="N392" s="43">
        <f>VLOOKUP($D392,PORTE!$A$3:$Z$45,10,0)*$C392+VLOOKUP($E$2,PORTE!$A$3:$Z$45,10,0)*$E392</f>
        <v>43.537999999999997</v>
      </c>
      <c r="O392" s="43">
        <f>VLOOKUP($D392,PORTE!$A$3:$Z$45,11,0)*$C392+VLOOKUP($E$2,PORTE!$A$3:$Z$45,11,0)*$E392</f>
        <v>44.271999999999998</v>
      </c>
      <c r="P392" s="43">
        <f>VLOOKUP($D392,PORTE!$A$3:$Z$45,12,0)*$C392+VLOOKUP($E$2,PORTE!$A$3:$Z$45,12,0)*$E392</f>
        <v>46.765999999999998</v>
      </c>
      <c r="Q392" s="43">
        <f>VLOOKUP($D392,PORTE!$A$3:$Z$45,13,0)*$C392+VLOOKUP($E$2,PORTE!$A$3:$Z$45,13,0)*$E392</f>
        <v>49.656000000000006</v>
      </c>
      <c r="R392" s="43">
        <f>VLOOKUP($D392,PORTE!$A$3:$Z$45,14,0)*$C392+VLOOKUP($E$2,PORTE!$A$3:$Z$45,14,0)*$E392</f>
        <v>51.587000000000003</v>
      </c>
    </row>
    <row r="393" spans="1:18" s="1" customFormat="1" ht="13.5" customHeight="1" x14ac:dyDescent="0.25">
      <c r="A393" s="2" t="s">
        <v>852</v>
      </c>
      <c r="B393" s="3" t="s">
        <v>853</v>
      </c>
      <c r="C393" s="24">
        <v>0.1</v>
      </c>
      <c r="D393" s="4" t="s">
        <v>5</v>
      </c>
      <c r="E393" s="5" t="s">
        <v>286</v>
      </c>
      <c r="F393" s="43">
        <f>VLOOKUP($D393,PORTE!$A$3:$Z$45,2,0)*$C393+VLOOKUP($E$2,PORTE!$A$3:$Z$45,2,0)*$E393</f>
        <v>37.335499999999996</v>
      </c>
      <c r="G393" s="43">
        <f>VLOOKUP($D393,PORTE!$A$3:$Z$45,3,0)*$C393+VLOOKUP($E$2,PORTE!$A$3:$Z$45,3,0)*$E393</f>
        <v>39.173999999999999</v>
      </c>
      <c r="H393" s="43">
        <f>VLOOKUP($D393,PORTE!$A$3:$Z$45,4,0)*$C393+VLOOKUP($E$2,PORTE!$A$3:$Z$45,4,0)*$E393</f>
        <v>41.352589999999999</v>
      </c>
      <c r="I393" s="43">
        <f>VLOOKUP($D393,PORTE!$A$3:$Z$45,5,0)*$C393+VLOOKUP($E$2,PORTE!$A$3:$Z$45,5,0)*$E393</f>
        <v>44.28989</v>
      </c>
      <c r="J393" s="43">
        <f>VLOOKUP($D393,PORTE!$A$3:$Z$45,6,0)*$C393+VLOOKUP($E$2,PORTE!$A$3:$Z$45,6,0)*$E393</f>
        <v>46.81241</v>
      </c>
      <c r="K393" s="43">
        <f>VLOOKUP($D393,PORTE!$A$3:$Z$45,7,0)*$C393+VLOOKUP($E$2,PORTE!$A$3:$Z$45,7,0)*$E393</f>
        <v>49.490550000000006</v>
      </c>
      <c r="L393" s="43">
        <f>VLOOKUP($D393,PORTE!$A$3:$Z$45,8,0)*$C393+VLOOKUP($E$2,PORTE!$A$3:$Z$45,8,0)*$E393</f>
        <v>52.757549999999995</v>
      </c>
      <c r="M393" s="43">
        <f>VLOOKUP($D393,PORTE!$A$3:$Z$45,9,0)*$C393+VLOOKUP($E$2,PORTE!$A$3:$Z$45,9,0)*$E393</f>
        <v>57.951979999999992</v>
      </c>
      <c r="N393" s="43">
        <f>VLOOKUP($D393,PORTE!$A$3:$Z$45,10,0)*$C393+VLOOKUP($E$2,PORTE!$A$3:$Z$45,10,0)*$E393</f>
        <v>63.244720000000001</v>
      </c>
      <c r="O393" s="43">
        <f>VLOOKUP($D393,PORTE!$A$3:$Z$45,11,0)*$C393+VLOOKUP($E$2,PORTE!$A$3:$Z$45,11,0)*$E393</f>
        <v>64.321130000000011</v>
      </c>
      <c r="P393" s="43">
        <f>VLOOKUP($D393,PORTE!$A$3:$Z$45,12,0)*$C393+VLOOKUP($E$2,PORTE!$A$3:$Z$45,12,0)*$E393</f>
        <v>67.017189999999985</v>
      </c>
      <c r="Q393" s="43">
        <f>VLOOKUP($D393,PORTE!$A$3:$Z$45,13,0)*$C393+VLOOKUP($E$2,PORTE!$A$3:$Z$45,13,0)*$E393</f>
        <v>69.285390000000007</v>
      </c>
      <c r="R393" s="43">
        <f>VLOOKUP($D393,PORTE!$A$3:$Z$45,14,0)*$C393+VLOOKUP($E$2,PORTE!$A$3:$Z$45,14,0)*$E393</f>
        <v>71.981530000000006</v>
      </c>
    </row>
    <row r="394" spans="1:18" s="1" customFormat="1" ht="13.5" customHeight="1" x14ac:dyDescent="0.25">
      <c r="A394" s="2">
        <v>40310647</v>
      </c>
      <c r="B394" s="3" t="s">
        <v>854</v>
      </c>
      <c r="C394" s="24">
        <v>0.1</v>
      </c>
      <c r="D394" s="4" t="s">
        <v>5</v>
      </c>
      <c r="E394" s="5">
        <v>9.9589999999999996</v>
      </c>
      <c r="F394" s="43">
        <f>VLOOKUP($D394,PORTE!$A$3:$Z$45,2,0)*$C394+VLOOKUP($E$2,PORTE!$A$3:$Z$45,2,0)*$E394</f>
        <v>115.32849999999999</v>
      </c>
      <c r="G394" s="43">
        <f>VLOOKUP($D394,PORTE!$A$3:$Z$45,3,0)*$C394+VLOOKUP($E$2,PORTE!$A$3:$Z$45,3,0)*$E394</f>
        <v>120.55799999999999</v>
      </c>
      <c r="H394" s="43">
        <f>VLOOKUP($D394,PORTE!$A$3:$Z$45,4,0)*$C394+VLOOKUP($E$2,PORTE!$A$3:$Z$45,4,0)*$E394</f>
        <v>127.28052999999998</v>
      </c>
      <c r="I394" s="43">
        <f>VLOOKUP($D394,PORTE!$A$3:$Z$45,5,0)*$C394+VLOOKUP($E$2,PORTE!$A$3:$Z$45,5,0)*$E394</f>
        <v>136.32163</v>
      </c>
      <c r="J394" s="43">
        <f>VLOOKUP($D394,PORTE!$A$3:$Z$45,6,0)*$C394+VLOOKUP($E$2,PORTE!$A$3:$Z$45,6,0)*$E394</f>
        <v>143.99847</v>
      </c>
      <c r="K394" s="43">
        <f>VLOOKUP($D394,PORTE!$A$3:$Z$45,7,0)*$C394+VLOOKUP($E$2,PORTE!$A$3:$Z$45,7,0)*$E394</f>
        <v>152.23785000000001</v>
      </c>
      <c r="L394" s="43">
        <f>VLOOKUP($D394,PORTE!$A$3:$Z$45,8,0)*$C394+VLOOKUP($E$2,PORTE!$A$3:$Z$45,8,0)*$E394</f>
        <v>162.28684999999999</v>
      </c>
      <c r="M394" s="43">
        <f>VLOOKUP($D394,PORTE!$A$3:$Z$45,9,0)*$C394+VLOOKUP($E$2,PORTE!$A$3:$Z$45,9,0)*$E394</f>
        <v>178.26465999999999</v>
      </c>
      <c r="N394" s="43">
        <f>VLOOKUP($D394,PORTE!$A$3:$Z$45,10,0)*$C394+VLOOKUP($E$2,PORTE!$A$3:$Z$45,10,0)*$E394</f>
        <v>194.54423999999997</v>
      </c>
      <c r="O394" s="43">
        <f>VLOOKUP($D394,PORTE!$A$3:$Z$45,11,0)*$C394+VLOOKUP($E$2,PORTE!$A$3:$Z$45,11,0)*$E394</f>
        <v>197.85871</v>
      </c>
      <c r="P394" s="43">
        <f>VLOOKUP($D394,PORTE!$A$3:$Z$45,12,0)*$C394+VLOOKUP($E$2,PORTE!$A$3:$Z$45,12,0)*$E394</f>
        <v>205.84473</v>
      </c>
      <c r="Q394" s="43">
        <f>VLOOKUP($D394,PORTE!$A$3:$Z$45,13,0)*$C394+VLOOKUP($E$2,PORTE!$A$3:$Z$45,13,0)*$E394</f>
        <v>212.18213</v>
      </c>
      <c r="R394" s="43">
        <f>VLOOKUP($D394,PORTE!$A$3:$Z$45,14,0)*$C394+VLOOKUP($E$2,PORTE!$A$3:$Z$45,14,0)*$E394</f>
        <v>220.43951000000001</v>
      </c>
    </row>
    <row r="395" spans="1:18" s="1" customFormat="1" ht="13.5" customHeight="1" x14ac:dyDescent="0.25">
      <c r="A395" s="2" t="s">
        <v>855</v>
      </c>
      <c r="B395" s="3" t="s">
        <v>856</v>
      </c>
      <c r="C395" s="24">
        <v>0.1</v>
      </c>
      <c r="D395" s="4" t="s">
        <v>5</v>
      </c>
      <c r="E395" s="5" t="s">
        <v>330</v>
      </c>
      <c r="F395" s="43">
        <f>VLOOKUP($D395,PORTE!$A$3:$Z$45,2,0)*$C395+VLOOKUP($E$2,PORTE!$A$3:$Z$45,2,0)*$E395</f>
        <v>38.680999999999997</v>
      </c>
      <c r="G395" s="43">
        <f>VLOOKUP($D395,PORTE!$A$3:$Z$45,3,0)*$C395+VLOOKUP($E$2,PORTE!$A$3:$Z$45,3,0)*$E395</f>
        <v>40.577999999999996</v>
      </c>
      <c r="H395" s="43">
        <f>VLOOKUP($D395,PORTE!$A$3:$Z$45,4,0)*$C395+VLOOKUP($E$2,PORTE!$A$3:$Z$45,4,0)*$E395</f>
        <v>42.834980000000002</v>
      </c>
      <c r="I395" s="43">
        <f>VLOOKUP($D395,PORTE!$A$3:$Z$45,5,0)*$C395+VLOOKUP($E$2,PORTE!$A$3:$Z$45,5,0)*$E395</f>
        <v>45.877580000000002</v>
      </c>
      <c r="J395" s="43">
        <f>VLOOKUP($D395,PORTE!$A$3:$Z$45,6,0)*$C395+VLOOKUP($E$2,PORTE!$A$3:$Z$45,6,0)*$E395</f>
        <v>48.489020000000004</v>
      </c>
      <c r="K395" s="43">
        <f>VLOOKUP($D395,PORTE!$A$3:$Z$45,7,0)*$C395+VLOOKUP($E$2,PORTE!$A$3:$Z$45,7,0)*$E395</f>
        <v>51.263100000000001</v>
      </c>
      <c r="L395" s="43">
        <f>VLOOKUP($D395,PORTE!$A$3:$Z$45,8,0)*$C395+VLOOKUP($E$2,PORTE!$A$3:$Z$45,8,0)*$E395</f>
        <v>54.647099999999995</v>
      </c>
      <c r="M395" s="43">
        <f>VLOOKUP($D395,PORTE!$A$3:$Z$45,9,0)*$C395+VLOOKUP($E$2,PORTE!$A$3:$Z$45,9,0)*$E395</f>
        <v>60.027559999999994</v>
      </c>
      <c r="N395" s="43">
        <f>VLOOKUP($D395,PORTE!$A$3:$Z$45,10,0)*$C395+VLOOKUP($E$2,PORTE!$A$3:$Z$45,10,0)*$E395</f>
        <v>65.509839999999997</v>
      </c>
      <c r="O395" s="43">
        <f>VLOOKUP($D395,PORTE!$A$3:$Z$45,11,0)*$C395+VLOOKUP($E$2,PORTE!$A$3:$Z$45,11,0)*$E395</f>
        <v>66.624860000000012</v>
      </c>
      <c r="P395" s="43">
        <f>VLOOKUP($D395,PORTE!$A$3:$Z$45,12,0)*$C395+VLOOKUP($E$2,PORTE!$A$3:$Z$45,12,0)*$E395</f>
        <v>69.412179999999992</v>
      </c>
      <c r="Q395" s="43">
        <f>VLOOKUP($D395,PORTE!$A$3:$Z$45,13,0)*$C395+VLOOKUP($E$2,PORTE!$A$3:$Z$45,13,0)*$E395</f>
        <v>71.750579999999999</v>
      </c>
      <c r="R395" s="43">
        <f>VLOOKUP($D395,PORTE!$A$3:$Z$45,14,0)*$C395+VLOOKUP($E$2,PORTE!$A$3:$Z$45,14,0)*$E395</f>
        <v>74.542659999999998</v>
      </c>
    </row>
    <row r="396" spans="1:18" s="1" customFormat="1" ht="13.5" customHeight="1" x14ac:dyDescent="0.25">
      <c r="A396" s="2" t="s">
        <v>857</v>
      </c>
      <c r="B396" s="3" t="s">
        <v>858</v>
      </c>
      <c r="C396" s="24">
        <v>0.1</v>
      </c>
      <c r="D396" s="4" t="s">
        <v>5</v>
      </c>
      <c r="E396" s="5" t="s">
        <v>286</v>
      </c>
      <c r="F396" s="43">
        <f>VLOOKUP($D396,PORTE!$A$3:$Z$45,2,0)*$C396+VLOOKUP($E$2,PORTE!$A$3:$Z$45,2,0)*$E396</f>
        <v>37.335499999999996</v>
      </c>
      <c r="G396" s="43">
        <f>VLOOKUP($D396,PORTE!$A$3:$Z$45,3,0)*$C396+VLOOKUP($E$2,PORTE!$A$3:$Z$45,3,0)*$E396</f>
        <v>39.173999999999999</v>
      </c>
      <c r="H396" s="43">
        <f>VLOOKUP($D396,PORTE!$A$3:$Z$45,4,0)*$C396+VLOOKUP($E$2,PORTE!$A$3:$Z$45,4,0)*$E396</f>
        <v>41.352589999999999</v>
      </c>
      <c r="I396" s="43">
        <f>VLOOKUP($D396,PORTE!$A$3:$Z$45,5,0)*$C396+VLOOKUP($E$2,PORTE!$A$3:$Z$45,5,0)*$E396</f>
        <v>44.28989</v>
      </c>
      <c r="J396" s="43">
        <f>VLOOKUP($D396,PORTE!$A$3:$Z$45,6,0)*$C396+VLOOKUP($E$2,PORTE!$A$3:$Z$45,6,0)*$E396</f>
        <v>46.81241</v>
      </c>
      <c r="K396" s="43">
        <f>VLOOKUP($D396,PORTE!$A$3:$Z$45,7,0)*$C396+VLOOKUP($E$2,PORTE!$A$3:$Z$45,7,0)*$E396</f>
        <v>49.490550000000006</v>
      </c>
      <c r="L396" s="43">
        <f>VLOOKUP($D396,PORTE!$A$3:$Z$45,8,0)*$C396+VLOOKUP($E$2,PORTE!$A$3:$Z$45,8,0)*$E396</f>
        <v>52.757549999999995</v>
      </c>
      <c r="M396" s="43">
        <f>VLOOKUP($D396,PORTE!$A$3:$Z$45,9,0)*$C396+VLOOKUP($E$2,PORTE!$A$3:$Z$45,9,0)*$E396</f>
        <v>57.951979999999992</v>
      </c>
      <c r="N396" s="43">
        <f>VLOOKUP($D396,PORTE!$A$3:$Z$45,10,0)*$C396+VLOOKUP($E$2,PORTE!$A$3:$Z$45,10,0)*$E396</f>
        <v>63.244720000000001</v>
      </c>
      <c r="O396" s="43">
        <f>VLOOKUP($D396,PORTE!$A$3:$Z$45,11,0)*$C396+VLOOKUP($E$2,PORTE!$A$3:$Z$45,11,0)*$E396</f>
        <v>64.321130000000011</v>
      </c>
      <c r="P396" s="43">
        <f>VLOOKUP($D396,PORTE!$A$3:$Z$45,12,0)*$C396+VLOOKUP($E$2,PORTE!$A$3:$Z$45,12,0)*$E396</f>
        <v>67.017189999999985</v>
      </c>
      <c r="Q396" s="43">
        <f>VLOOKUP($D396,PORTE!$A$3:$Z$45,13,0)*$C396+VLOOKUP($E$2,PORTE!$A$3:$Z$45,13,0)*$E396</f>
        <v>69.285390000000007</v>
      </c>
      <c r="R396" s="43">
        <f>VLOOKUP($D396,PORTE!$A$3:$Z$45,14,0)*$C396+VLOOKUP($E$2,PORTE!$A$3:$Z$45,14,0)*$E396</f>
        <v>71.981530000000006</v>
      </c>
    </row>
    <row r="397" spans="1:18" s="1" customFormat="1" ht="13.5" customHeight="1" x14ac:dyDescent="0.25">
      <c r="A397" s="2" t="s">
        <v>859</v>
      </c>
      <c r="B397" s="3" t="s">
        <v>860</v>
      </c>
      <c r="C397" s="24">
        <v>0.25</v>
      </c>
      <c r="D397" s="4" t="s">
        <v>5</v>
      </c>
      <c r="E397" s="5" t="s">
        <v>861</v>
      </c>
      <c r="F397" s="43">
        <f>VLOOKUP($D397,PORTE!$A$3:$Z$45,2,0)*$C397+VLOOKUP($E$2,PORTE!$A$3:$Z$45,2,0)*$E397</f>
        <v>67.515500000000003</v>
      </c>
      <c r="G397" s="43">
        <f>VLOOKUP($D397,PORTE!$A$3:$Z$45,3,0)*$C397+VLOOKUP($E$2,PORTE!$A$3:$Z$45,3,0)*$E397</f>
        <v>70.989000000000004</v>
      </c>
      <c r="H397" s="43">
        <f>VLOOKUP($D397,PORTE!$A$3:$Z$45,4,0)*$C397+VLOOKUP($E$2,PORTE!$A$3:$Z$45,4,0)*$E397</f>
        <v>74.930989999999994</v>
      </c>
      <c r="I397" s="43">
        <f>VLOOKUP($D397,PORTE!$A$3:$Z$45,5,0)*$C397+VLOOKUP($E$2,PORTE!$A$3:$Z$45,5,0)*$E397</f>
        <v>80.253289999999993</v>
      </c>
      <c r="J397" s="43">
        <f>VLOOKUP($D397,PORTE!$A$3:$Z$45,6,0)*$C397+VLOOKUP($E$2,PORTE!$A$3:$Z$45,6,0)*$E397</f>
        <v>84.853010000000012</v>
      </c>
      <c r="K397" s="43">
        <f>VLOOKUP($D397,PORTE!$A$3:$Z$45,7,0)*$C397+VLOOKUP($E$2,PORTE!$A$3:$Z$45,7,0)*$E397</f>
        <v>89.707049999999995</v>
      </c>
      <c r="L397" s="43">
        <f>VLOOKUP($D397,PORTE!$A$3:$Z$45,8,0)*$C397+VLOOKUP($E$2,PORTE!$A$3:$Z$45,8,0)*$E397</f>
        <v>95.629049999999992</v>
      </c>
      <c r="M397" s="43">
        <f>VLOOKUP($D397,PORTE!$A$3:$Z$45,9,0)*$C397+VLOOKUP($E$2,PORTE!$A$3:$Z$45,9,0)*$E397</f>
        <v>105.04478</v>
      </c>
      <c r="N397" s="43">
        <f>VLOOKUP($D397,PORTE!$A$3:$Z$45,10,0)*$C397+VLOOKUP($E$2,PORTE!$A$3:$Z$45,10,0)*$E397</f>
        <v>114.63892</v>
      </c>
      <c r="O397" s="43">
        <f>VLOOKUP($D397,PORTE!$A$3:$Z$45,11,0)*$C397+VLOOKUP($E$2,PORTE!$A$3:$Z$45,11,0)*$E397</f>
        <v>116.58893000000002</v>
      </c>
      <c r="P397" s="43">
        <f>VLOOKUP($D397,PORTE!$A$3:$Z$45,12,0)*$C397+VLOOKUP($E$2,PORTE!$A$3:$Z$45,12,0)*$E397</f>
        <v>121.57758999999999</v>
      </c>
      <c r="Q397" s="43">
        <f>VLOOKUP($D397,PORTE!$A$3:$Z$45,13,0)*$C397+VLOOKUP($E$2,PORTE!$A$3:$Z$45,13,0)*$E397</f>
        <v>125.90079</v>
      </c>
      <c r="R397" s="43">
        <f>VLOOKUP($D397,PORTE!$A$3:$Z$45,14,0)*$C397+VLOOKUP($E$2,PORTE!$A$3:$Z$45,14,0)*$E397</f>
        <v>130.79982999999999</v>
      </c>
    </row>
    <row r="398" spans="1:18" s="1" customFormat="1" ht="13.5" customHeight="1" x14ac:dyDescent="0.25">
      <c r="A398" s="2" t="s">
        <v>862</v>
      </c>
      <c r="B398" s="3" t="s">
        <v>863</v>
      </c>
      <c r="C398" s="24">
        <v>0.1</v>
      </c>
      <c r="D398" s="4" t="s">
        <v>5</v>
      </c>
      <c r="E398" s="5" t="s">
        <v>286</v>
      </c>
      <c r="F398" s="43">
        <f>VLOOKUP($D398,PORTE!$A$3:$Z$45,2,0)*$C398+VLOOKUP($E$2,PORTE!$A$3:$Z$45,2,0)*$E398</f>
        <v>37.335499999999996</v>
      </c>
      <c r="G398" s="43">
        <f>VLOOKUP($D398,PORTE!$A$3:$Z$45,3,0)*$C398+VLOOKUP($E$2,PORTE!$A$3:$Z$45,3,0)*$E398</f>
        <v>39.173999999999999</v>
      </c>
      <c r="H398" s="43">
        <f>VLOOKUP($D398,PORTE!$A$3:$Z$45,4,0)*$C398+VLOOKUP($E$2,PORTE!$A$3:$Z$45,4,0)*$E398</f>
        <v>41.352589999999999</v>
      </c>
      <c r="I398" s="43">
        <f>VLOOKUP($D398,PORTE!$A$3:$Z$45,5,0)*$C398+VLOOKUP($E$2,PORTE!$A$3:$Z$45,5,0)*$E398</f>
        <v>44.28989</v>
      </c>
      <c r="J398" s="43">
        <f>VLOOKUP($D398,PORTE!$A$3:$Z$45,6,0)*$C398+VLOOKUP($E$2,PORTE!$A$3:$Z$45,6,0)*$E398</f>
        <v>46.81241</v>
      </c>
      <c r="K398" s="43">
        <f>VLOOKUP($D398,PORTE!$A$3:$Z$45,7,0)*$C398+VLOOKUP($E$2,PORTE!$A$3:$Z$45,7,0)*$E398</f>
        <v>49.490550000000006</v>
      </c>
      <c r="L398" s="43">
        <f>VLOOKUP($D398,PORTE!$A$3:$Z$45,8,0)*$C398+VLOOKUP($E$2,PORTE!$A$3:$Z$45,8,0)*$E398</f>
        <v>52.757549999999995</v>
      </c>
      <c r="M398" s="43">
        <f>VLOOKUP($D398,PORTE!$A$3:$Z$45,9,0)*$C398+VLOOKUP($E$2,PORTE!$A$3:$Z$45,9,0)*$E398</f>
        <v>57.951979999999992</v>
      </c>
      <c r="N398" s="43">
        <f>VLOOKUP($D398,PORTE!$A$3:$Z$45,10,0)*$C398+VLOOKUP($E$2,PORTE!$A$3:$Z$45,10,0)*$E398</f>
        <v>63.244720000000001</v>
      </c>
      <c r="O398" s="43">
        <f>VLOOKUP($D398,PORTE!$A$3:$Z$45,11,0)*$C398+VLOOKUP($E$2,PORTE!$A$3:$Z$45,11,0)*$E398</f>
        <v>64.321130000000011</v>
      </c>
      <c r="P398" s="43">
        <f>VLOOKUP($D398,PORTE!$A$3:$Z$45,12,0)*$C398+VLOOKUP($E$2,PORTE!$A$3:$Z$45,12,0)*$E398</f>
        <v>67.017189999999985</v>
      </c>
      <c r="Q398" s="43">
        <f>VLOOKUP($D398,PORTE!$A$3:$Z$45,13,0)*$C398+VLOOKUP($E$2,PORTE!$A$3:$Z$45,13,0)*$E398</f>
        <v>69.285390000000007</v>
      </c>
      <c r="R398" s="43">
        <f>VLOOKUP($D398,PORTE!$A$3:$Z$45,14,0)*$C398+VLOOKUP($E$2,PORTE!$A$3:$Z$45,14,0)*$E398</f>
        <v>71.981530000000006</v>
      </c>
    </row>
    <row r="399" spans="1:18" s="1" customFormat="1" ht="13.5" customHeight="1" x14ac:dyDescent="0.25">
      <c r="A399" s="2" t="s">
        <v>864</v>
      </c>
      <c r="B399" s="3" t="s">
        <v>865</v>
      </c>
      <c r="C399" s="24">
        <v>0.04</v>
      </c>
      <c r="D399" s="4" t="s">
        <v>5</v>
      </c>
      <c r="E399" s="5" t="s">
        <v>149</v>
      </c>
      <c r="F399" s="43">
        <f>VLOOKUP($D399,PORTE!$A$3:$Z$45,2,0)*$C399+VLOOKUP($E$2,PORTE!$A$3:$Z$45,2,0)*$E399</f>
        <v>21.02</v>
      </c>
      <c r="G399" s="43">
        <f>VLOOKUP($D399,PORTE!$A$3:$Z$45,3,0)*$C399+VLOOKUP($E$2,PORTE!$A$3:$Z$45,3,0)*$E399</f>
        <v>22.020000000000003</v>
      </c>
      <c r="H399" s="43">
        <f>VLOOKUP($D399,PORTE!$A$3:$Z$45,4,0)*$C399+VLOOKUP($E$2,PORTE!$A$3:$Z$45,4,0)*$E399</f>
        <v>23.246000000000002</v>
      </c>
      <c r="I399" s="43">
        <f>VLOOKUP($D399,PORTE!$A$3:$Z$45,5,0)*$C399+VLOOKUP($E$2,PORTE!$A$3:$Z$45,5,0)*$E399</f>
        <v>24.897200000000002</v>
      </c>
      <c r="J399" s="43">
        <f>VLOOKUP($D399,PORTE!$A$3:$Z$45,6,0)*$C399+VLOOKUP($E$2,PORTE!$A$3:$Z$45,6,0)*$E399</f>
        <v>26.308399999999999</v>
      </c>
      <c r="K399" s="43">
        <f>VLOOKUP($D399,PORTE!$A$3:$Z$45,7,0)*$C399+VLOOKUP($E$2,PORTE!$A$3:$Z$45,7,0)*$E399</f>
        <v>27.813600000000001</v>
      </c>
      <c r="L399" s="43">
        <f>VLOOKUP($D399,PORTE!$A$3:$Z$45,8,0)*$C399+VLOOKUP($E$2,PORTE!$A$3:$Z$45,8,0)*$E399</f>
        <v>29.649599999999996</v>
      </c>
      <c r="M399" s="43">
        <f>VLOOKUP($D399,PORTE!$A$3:$Z$45,9,0)*$C399+VLOOKUP($E$2,PORTE!$A$3:$Z$45,9,0)*$E399</f>
        <v>32.568799999999996</v>
      </c>
      <c r="N399" s="43">
        <f>VLOOKUP($D399,PORTE!$A$3:$Z$45,10,0)*$C399+VLOOKUP($E$2,PORTE!$A$3:$Z$45,10,0)*$E399</f>
        <v>35.543199999999999</v>
      </c>
      <c r="O399" s="43">
        <f>VLOOKUP($D399,PORTE!$A$3:$Z$45,11,0)*$C399+VLOOKUP($E$2,PORTE!$A$3:$Z$45,11,0)*$E399</f>
        <v>36.148400000000002</v>
      </c>
      <c r="P399" s="43">
        <f>VLOOKUP($D399,PORTE!$A$3:$Z$45,12,0)*$C399+VLOOKUP($E$2,PORTE!$A$3:$Z$45,12,0)*$E399</f>
        <v>37.639599999999994</v>
      </c>
      <c r="Q399" s="43">
        <f>VLOOKUP($D399,PORTE!$A$3:$Z$45,13,0)*$C399+VLOOKUP($E$2,PORTE!$A$3:$Z$45,13,0)*$E399</f>
        <v>38.864400000000003</v>
      </c>
      <c r="R399" s="43">
        <f>VLOOKUP($D399,PORTE!$A$3:$Z$45,14,0)*$C399+VLOOKUP($E$2,PORTE!$A$3:$Z$45,14,0)*$E399</f>
        <v>40.376800000000003</v>
      </c>
    </row>
    <row r="400" spans="1:18" s="1" customFormat="1" ht="13.5" customHeight="1" x14ac:dyDescent="0.25">
      <c r="A400" s="2" t="s">
        <v>866</v>
      </c>
      <c r="B400" s="3" t="s">
        <v>867</v>
      </c>
      <c r="C400" s="24">
        <v>0.1</v>
      </c>
      <c r="D400" s="4" t="s">
        <v>5</v>
      </c>
      <c r="E400" s="5" t="s">
        <v>42</v>
      </c>
      <c r="F400" s="43">
        <f>VLOOKUP($D400,PORTE!$A$3:$Z$45,2,0)*$C400+VLOOKUP($E$2,PORTE!$A$3:$Z$45,2,0)*$E400</f>
        <v>21.086000000000002</v>
      </c>
      <c r="G400" s="43">
        <f>VLOOKUP($D400,PORTE!$A$3:$Z$45,3,0)*$C400+VLOOKUP($E$2,PORTE!$A$3:$Z$45,3,0)*$E400</f>
        <v>22.218</v>
      </c>
      <c r="H400" s="43">
        <f>VLOOKUP($D400,PORTE!$A$3:$Z$45,4,0)*$C400+VLOOKUP($E$2,PORTE!$A$3:$Z$45,4,0)*$E400</f>
        <v>23.44988</v>
      </c>
      <c r="I400" s="43">
        <f>VLOOKUP($D400,PORTE!$A$3:$Z$45,5,0)*$C400+VLOOKUP($E$2,PORTE!$A$3:$Z$45,5,0)*$E400</f>
        <v>25.115480000000002</v>
      </c>
      <c r="J400" s="43">
        <f>VLOOKUP($D400,PORTE!$A$3:$Z$45,6,0)*$C400+VLOOKUP($E$2,PORTE!$A$3:$Z$45,6,0)*$E400</f>
        <v>26.564120000000003</v>
      </c>
      <c r="K400" s="43">
        <f>VLOOKUP($D400,PORTE!$A$3:$Z$45,7,0)*$C400+VLOOKUP($E$2,PORTE!$A$3:$Z$45,7,0)*$E400</f>
        <v>28.083600000000004</v>
      </c>
      <c r="L400" s="43">
        <f>VLOOKUP($D400,PORTE!$A$3:$Z$45,8,0)*$C400+VLOOKUP($E$2,PORTE!$A$3:$Z$45,8,0)*$E400</f>
        <v>29.9376</v>
      </c>
      <c r="M400" s="43">
        <f>VLOOKUP($D400,PORTE!$A$3:$Z$45,9,0)*$C400+VLOOKUP($E$2,PORTE!$A$3:$Z$45,9,0)*$E400</f>
        <v>32.885359999999999</v>
      </c>
      <c r="N400" s="43">
        <f>VLOOKUP($D400,PORTE!$A$3:$Z$45,10,0)*$C400+VLOOKUP($E$2,PORTE!$A$3:$Z$45,10,0)*$E400</f>
        <v>35.889040000000001</v>
      </c>
      <c r="O400" s="43">
        <f>VLOOKUP($D400,PORTE!$A$3:$Z$45,11,0)*$C400+VLOOKUP($E$2,PORTE!$A$3:$Z$45,11,0)*$E400</f>
        <v>36.499160000000003</v>
      </c>
      <c r="P400" s="43">
        <f>VLOOKUP($D400,PORTE!$A$3:$Z$45,12,0)*$C400+VLOOKUP($E$2,PORTE!$A$3:$Z$45,12,0)*$E400</f>
        <v>38.09308</v>
      </c>
      <c r="Q400" s="43">
        <f>VLOOKUP($D400,PORTE!$A$3:$Z$45,13,0)*$C400+VLOOKUP($E$2,PORTE!$A$3:$Z$45,13,0)*$E400</f>
        <v>39.513480000000001</v>
      </c>
      <c r="R400" s="43">
        <f>VLOOKUP($D400,PORTE!$A$3:$Z$45,14,0)*$C400+VLOOKUP($E$2,PORTE!$A$3:$Z$45,14,0)*$E400</f>
        <v>41.050959999999996</v>
      </c>
    </row>
    <row r="401" spans="1:18" s="1" customFormat="1" ht="13.5" customHeight="1" x14ac:dyDescent="0.25">
      <c r="A401" s="2" t="s">
        <v>868</v>
      </c>
      <c r="B401" s="3" t="s">
        <v>869</v>
      </c>
      <c r="C401" s="27">
        <v>1</v>
      </c>
      <c r="D401" s="2" t="s">
        <v>5</v>
      </c>
      <c r="E401" s="5" t="s">
        <v>19</v>
      </c>
      <c r="F401" s="43">
        <f>VLOOKUP($D401,PORTE!$A$3:$Z$45,2,0)*$C401+VLOOKUP($E$2,PORTE!$A$3:$Z$45,2,0)*$E401</f>
        <v>34.795000000000002</v>
      </c>
      <c r="G401" s="43">
        <f>VLOOKUP($D401,PORTE!$A$3:$Z$45,3,0)*$C401+VLOOKUP($E$2,PORTE!$A$3:$Z$45,3,0)*$E401</f>
        <v>38.46</v>
      </c>
      <c r="H401" s="43">
        <f>VLOOKUP($D401,PORTE!$A$3:$Z$45,4,0)*$C401+VLOOKUP($E$2,PORTE!$A$3:$Z$45,4,0)*$E401</f>
        <v>40.521100000000004</v>
      </c>
      <c r="I401" s="43">
        <f>VLOOKUP($D401,PORTE!$A$3:$Z$45,5,0)*$C401+VLOOKUP($E$2,PORTE!$A$3:$Z$45,5,0)*$E401</f>
        <v>43.398099999999999</v>
      </c>
      <c r="J401" s="43">
        <f>VLOOKUP($D401,PORTE!$A$3:$Z$45,6,0)*$C401+VLOOKUP($E$2,PORTE!$A$3:$Z$45,6,0)*$E401</f>
        <v>46.248899999999999</v>
      </c>
      <c r="K401" s="43">
        <f>VLOOKUP($D401,PORTE!$A$3:$Z$45,7,0)*$C401+VLOOKUP($E$2,PORTE!$A$3:$Z$45,7,0)*$E401</f>
        <v>48.889499999999998</v>
      </c>
      <c r="L401" s="43">
        <f>VLOOKUP($D401,PORTE!$A$3:$Z$45,8,0)*$C401+VLOOKUP($E$2,PORTE!$A$3:$Z$45,8,0)*$E401</f>
        <v>52.119500000000002</v>
      </c>
      <c r="M401" s="43">
        <f>VLOOKUP($D401,PORTE!$A$3:$Z$45,9,0)*$C401+VLOOKUP($E$2,PORTE!$A$3:$Z$45,9,0)*$E401</f>
        <v>57.254199999999997</v>
      </c>
      <c r="N401" s="43">
        <f>VLOOKUP($D401,PORTE!$A$3:$Z$45,10,0)*$C401+VLOOKUP($E$2,PORTE!$A$3:$Z$45,10,0)*$E401</f>
        <v>62.488799999999998</v>
      </c>
      <c r="O401" s="43">
        <f>VLOOKUP($D401,PORTE!$A$3:$Z$45,11,0)*$C401+VLOOKUP($E$2,PORTE!$A$3:$Z$45,11,0)*$E401</f>
        <v>63.537700000000001</v>
      </c>
      <c r="P401" s="43">
        <f>VLOOKUP($D401,PORTE!$A$3:$Z$45,12,0)*$C401+VLOOKUP($E$2,PORTE!$A$3:$Z$45,12,0)*$E401</f>
        <v>67.5351</v>
      </c>
      <c r="Q401" s="43">
        <f>VLOOKUP($D401,PORTE!$A$3:$Z$45,13,0)*$C401+VLOOKUP($E$2,PORTE!$A$3:$Z$45,13,0)*$E401</f>
        <v>72.553100000000001</v>
      </c>
      <c r="R401" s="43">
        <f>VLOOKUP($D401,PORTE!$A$3:$Z$45,14,0)*$C401+VLOOKUP($E$2,PORTE!$A$3:$Z$45,14,0)*$E401</f>
        <v>75.373699999999999</v>
      </c>
    </row>
    <row r="402" spans="1:18" s="1" customFormat="1" ht="13.5" customHeight="1" x14ac:dyDescent="0.25">
      <c r="A402" s="2">
        <v>40322300</v>
      </c>
      <c r="B402" s="9" t="s">
        <v>870</v>
      </c>
      <c r="C402" s="24">
        <v>0.04</v>
      </c>
      <c r="D402" s="4" t="s">
        <v>5</v>
      </c>
      <c r="E402" s="5">
        <v>2.84</v>
      </c>
      <c r="F402" s="43">
        <f>VLOOKUP($D402,PORTE!$A$3:$Z$45,2,0)*$C402+VLOOKUP($E$2,PORTE!$A$3:$Z$45,2,0)*$E402</f>
        <v>32.979999999999997</v>
      </c>
      <c r="G402" s="43">
        <f>VLOOKUP($D402,PORTE!$A$3:$Z$45,3,0)*$C402+VLOOKUP($E$2,PORTE!$A$3:$Z$45,3,0)*$E402</f>
        <v>34.5</v>
      </c>
      <c r="H402" s="43">
        <f>VLOOKUP($D402,PORTE!$A$3:$Z$45,4,0)*$C402+VLOOKUP($E$2,PORTE!$A$3:$Z$45,4,0)*$E402</f>
        <v>36.422799999999995</v>
      </c>
      <c r="I402" s="43">
        <f>VLOOKUP($D402,PORTE!$A$3:$Z$45,5,0)*$C402+VLOOKUP($E$2,PORTE!$A$3:$Z$45,5,0)*$E402</f>
        <v>39.010000000000005</v>
      </c>
      <c r="J402" s="43">
        <f>VLOOKUP($D402,PORTE!$A$3:$Z$45,6,0)*$C402+VLOOKUP($E$2,PORTE!$A$3:$Z$45,6,0)*$E402</f>
        <v>41.211599999999997</v>
      </c>
      <c r="K402" s="43">
        <f>VLOOKUP($D402,PORTE!$A$3:$Z$45,7,0)*$C402+VLOOKUP($E$2,PORTE!$A$3:$Z$45,7,0)*$E402</f>
        <v>43.569599999999994</v>
      </c>
      <c r="L402" s="43">
        <f>VLOOKUP($D402,PORTE!$A$3:$Z$45,8,0)*$C402+VLOOKUP($E$2,PORTE!$A$3:$Z$45,8,0)*$E402</f>
        <v>46.445599999999992</v>
      </c>
      <c r="M402" s="43">
        <f>VLOOKUP($D402,PORTE!$A$3:$Z$45,9,0)*$C402+VLOOKUP($E$2,PORTE!$A$3:$Z$45,9,0)*$E402</f>
        <v>51.018399999999993</v>
      </c>
      <c r="N402" s="43">
        <f>VLOOKUP($D402,PORTE!$A$3:$Z$45,10,0)*$C402+VLOOKUP($E$2,PORTE!$A$3:$Z$45,10,0)*$E402</f>
        <v>55.677599999999998</v>
      </c>
      <c r="O402" s="43">
        <f>VLOOKUP($D402,PORTE!$A$3:$Z$45,11,0)*$C402+VLOOKUP($E$2,PORTE!$A$3:$Z$45,11,0)*$E402</f>
        <v>56.626000000000005</v>
      </c>
      <c r="P402" s="43">
        <f>VLOOKUP($D402,PORTE!$A$3:$Z$45,12,0)*$C402+VLOOKUP($E$2,PORTE!$A$3:$Z$45,12,0)*$E402</f>
        <v>58.928399999999989</v>
      </c>
      <c r="Q402" s="43">
        <f>VLOOKUP($D402,PORTE!$A$3:$Z$45,13,0)*$C402+VLOOKUP($E$2,PORTE!$A$3:$Z$45,13,0)*$E402</f>
        <v>60.777200000000001</v>
      </c>
      <c r="R402" s="43">
        <f>VLOOKUP($D402,PORTE!$A$3:$Z$45,14,0)*$C402+VLOOKUP($E$2,PORTE!$A$3:$Z$45,14,0)*$E402</f>
        <v>63.142400000000002</v>
      </c>
    </row>
    <row r="403" spans="1:18" s="1" customFormat="1" ht="13.5" customHeight="1" x14ac:dyDescent="0.25">
      <c r="A403" s="2" t="s">
        <v>871</v>
      </c>
      <c r="B403" s="3" t="s">
        <v>872</v>
      </c>
      <c r="C403" s="27">
        <v>1</v>
      </c>
      <c r="D403" s="2" t="s">
        <v>5</v>
      </c>
      <c r="E403" s="5" t="s">
        <v>30</v>
      </c>
      <c r="F403" s="43">
        <f>VLOOKUP($D403,PORTE!$A$3:$Z$45,2,0)*$C403+VLOOKUP($E$2,PORTE!$A$3:$Z$45,2,0)*$E403</f>
        <v>134.38499999999999</v>
      </c>
      <c r="G403" s="43">
        <f>VLOOKUP($D403,PORTE!$A$3:$Z$45,3,0)*$C403+VLOOKUP($E$2,PORTE!$A$3:$Z$45,3,0)*$E403</f>
        <v>142.38</v>
      </c>
      <c r="H403" s="43">
        <f>VLOOKUP($D403,PORTE!$A$3:$Z$45,4,0)*$C403+VLOOKUP($E$2,PORTE!$A$3:$Z$45,4,0)*$E403</f>
        <v>150.2433</v>
      </c>
      <c r="I403" s="43">
        <f>VLOOKUP($D403,PORTE!$A$3:$Z$45,5,0)*$C403+VLOOKUP($E$2,PORTE!$A$3:$Z$45,5,0)*$E403</f>
        <v>160.9143</v>
      </c>
      <c r="J403" s="43">
        <f>VLOOKUP($D403,PORTE!$A$3:$Z$45,6,0)*$C403+VLOOKUP($E$2,PORTE!$A$3:$Z$45,6,0)*$E403</f>
        <v>170.3467</v>
      </c>
      <c r="K403" s="43">
        <f>VLOOKUP($D403,PORTE!$A$3:$Z$45,7,0)*$C403+VLOOKUP($E$2,PORTE!$A$3:$Z$45,7,0)*$E403</f>
        <v>180.08850000000001</v>
      </c>
      <c r="L403" s="43">
        <f>VLOOKUP($D403,PORTE!$A$3:$Z$45,8,0)*$C403+VLOOKUP($E$2,PORTE!$A$3:$Z$45,8,0)*$E403</f>
        <v>191.9785</v>
      </c>
      <c r="M403" s="43">
        <f>VLOOKUP($D403,PORTE!$A$3:$Z$45,9,0)*$C403+VLOOKUP($E$2,PORTE!$A$3:$Z$45,9,0)*$E403</f>
        <v>210.88259999999997</v>
      </c>
      <c r="N403" s="43">
        <f>VLOOKUP($D403,PORTE!$A$3:$Z$45,10,0)*$C403+VLOOKUP($E$2,PORTE!$A$3:$Z$45,10,0)*$E403</f>
        <v>230.1464</v>
      </c>
      <c r="O403" s="43">
        <f>VLOOKUP($D403,PORTE!$A$3:$Z$45,11,0)*$C403+VLOOKUP($E$2,PORTE!$A$3:$Z$45,11,0)*$E403</f>
        <v>234.05310000000003</v>
      </c>
      <c r="P403" s="43">
        <f>VLOOKUP($D403,PORTE!$A$3:$Z$45,12,0)*$C403+VLOOKUP($E$2,PORTE!$A$3:$Z$45,12,0)*$E403</f>
        <v>244.80529999999999</v>
      </c>
      <c r="Q403" s="43">
        <f>VLOOKUP($D403,PORTE!$A$3:$Z$45,13,0)*$C403+VLOOKUP($E$2,PORTE!$A$3:$Z$45,13,0)*$E403</f>
        <v>255.01930000000002</v>
      </c>
      <c r="R403" s="43">
        <f>VLOOKUP($D403,PORTE!$A$3:$Z$45,14,0)*$C403+VLOOKUP($E$2,PORTE!$A$3:$Z$45,14,0)*$E403</f>
        <v>264.94110000000001</v>
      </c>
    </row>
    <row r="404" spans="1:18" s="1" customFormat="1" ht="13.5" customHeight="1" x14ac:dyDescent="0.25">
      <c r="A404" s="2">
        <v>40317269</v>
      </c>
      <c r="B404" s="3" t="s">
        <v>873</v>
      </c>
      <c r="C404" s="24">
        <v>0.04</v>
      </c>
      <c r="D404" s="4" t="s">
        <v>5</v>
      </c>
      <c r="E404" s="5">
        <v>5.9560000000000004</v>
      </c>
      <c r="F404" s="43">
        <f>VLOOKUP($D404,PORTE!$A$3:$Z$45,2,0)*$C404+VLOOKUP($E$2,PORTE!$A$3:$Z$45,2,0)*$E404</f>
        <v>68.813999999999993</v>
      </c>
      <c r="G404" s="43">
        <f>VLOOKUP($D404,PORTE!$A$3:$Z$45,3,0)*$C404+VLOOKUP($E$2,PORTE!$A$3:$Z$45,3,0)*$E404</f>
        <v>71.89200000000001</v>
      </c>
      <c r="H404" s="43">
        <f>VLOOKUP($D404,PORTE!$A$3:$Z$45,4,0)*$C404+VLOOKUP($E$2,PORTE!$A$3:$Z$45,4,0)*$E404</f>
        <v>75.902519999999996</v>
      </c>
      <c r="I404" s="43">
        <f>VLOOKUP($D404,PORTE!$A$3:$Z$45,5,0)*$C404+VLOOKUP($E$2,PORTE!$A$3:$Z$45,5,0)*$E404</f>
        <v>81.294120000000007</v>
      </c>
      <c r="J404" s="43">
        <f>VLOOKUP($D404,PORTE!$A$3:$Z$45,6,0)*$C404+VLOOKUP($E$2,PORTE!$A$3:$Z$45,6,0)*$E404</f>
        <v>85.863879999999995</v>
      </c>
      <c r="K404" s="43">
        <f>VLOOKUP($D404,PORTE!$A$3:$Z$45,7,0)*$C404+VLOOKUP($E$2,PORTE!$A$3:$Z$45,7,0)*$E404</f>
        <v>90.777000000000001</v>
      </c>
      <c r="L404" s="43">
        <f>VLOOKUP($D404,PORTE!$A$3:$Z$45,8,0)*$C404+VLOOKUP($E$2,PORTE!$A$3:$Z$45,8,0)*$E404</f>
        <v>96.768999999999991</v>
      </c>
      <c r="M404" s="43">
        <f>VLOOKUP($D404,PORTE!$A$3:$Z$45,9,0)*$C404+VLOOKUP($E$2,PORTE!$A$3:$Z$45,9,0)*$E404</f>
        <v>106.29624</v>
      </c>
      <c r="N404" s="43">
        <f>VLOOKUP($D404,PORTE!$A$3:$Z$45,10,0)*$C404+VLOOKUP($E$2,PORTE!$A$3:$Z$45,10,0)*$E404</f>
        <v>116.00336</v>
      </c>
      <c r="O404" s="43">
        <f>VLOOKUP($D404,PORTE!$A$3:$Z$45,11,0)*$C404+VLOOKUP($E$2,PORTE!$A$3:$Z$45,11,0)*$E404</f>
        <v>117.98004000000002</v>
      </c>
      <c r="P404" s="43">
        <f>VLOOKUP($D404,PORTE!$A$3:$Z$45,12,0)*$C404+VLOOKUP($E$2,PORTE!$A$3:$Z$45,12,0)*$E404</f>
        <v>122.71292</v>
      </c>
      <c r="Q404" s="43">
        <f>VLOOKUP($D404,PORTE!$A$3:$Z$45,13,0)*$C404+VLOOKUP($E$2,PORTE!$A$3:$Z$45,13,0)*$E404</f>
        <v>126.43132000000001</v>
      </c>
      <c r="R404" s="43">
        <f>VLOOKUP($D404,PORTE!$A$3:$Z$45,14,0)*$C404+VLOOKUP($E$2,PORTE!$A$3:$Z$45,14,0)*$E404</f>
        <v>131.35164</v>
      </c>
    </row>
    <row r="405" spans="1:18" s="1" customFormat="1" ht="13.5" customHeight="1" x14ac:dyDescent="0.25">
      <c r="A405" s="2">
        <v>40317277</v>
      </c>
      <c r="B405" s="3" t="s">
        <v>874</v>
      </c>
      <c r="C405" s="24">
        <v>0.01</v>
      </c>
      <c r="D405" s="4" t="s">
        <v>5</v>
      </c>
      <c r="E405" s="5">
        <v>8.484</v>
      </c>
      <c r="F405" s="43">
        <f>VLOOKUP($D405,PORTE!$A$3:$Z$45,2,0)*$C405+VLOOKUP($E$2,PORTE!$A$3:$Z$45,2,0)*$E405</f>
        <v>97.646000000000001</v>
      </c>
      <c r="G405" s="43">
        <f>VLOOKUP($D405,PORTE!$A$3:$Z$45,3,0)*$C405+VLOOKUP($E$2,PORTE!$A$3:$Z$45,3,0)*$E405</f>
        <v>101.913</v>
      </c>
      <c r="H405" s="43">
        <f>VLOOKUP($D405,PORTE!$A$3:$Z$45,4,0)*$C405+VLOOKUP($E$2,PORTE!$A$3:$Z$45,4,0)*$E405</f>
        <v>107.60227999999999</v>
      </c>
      <c r="I405" s="43">
        <f>VLOOKUP($D405,PORTE!$A$3:$Z$45,5,0)*$C405+VLOOKUP($E$2,PORTE!$A$3:$Z$45,5,0)*$E405</f>
        <v>115.24568000000001</v>
      </c>
      <c r="J405" s="43">
        <f>VLOOKUP($D405,PORTE!$A$3:$Z$45,6,0)*$C405+VLOOKUP($E$2,PORTE!$A$3:$Z$45,6,0)*$E405</f>
        <v>121.70432000000001</v>
      </c>
      <c r="K405" s="43">
        <f>VLOOKUP($D405,PORTE!$A$3:$Z$45,7,0)*$C405+VLOOKUP($E$2,PORTE!$A$3:$Z$45,7,0)*$E405</f>
        <v>128.66849999999999</v>
      </c>
      <c r="L405" s="43">
        <f>VLOOKUP($D405,PORTE!$A$3:$Z$45,8,0)*$C405+VLOOKUP($E$2,PORTE!$A$3:$Z$45,8,0)*$E405</f>
        <v>137.16149999999999</v>
      </c>
      <c r="M405" s="43">
        <f>VLOOKUP($D405,PORTE!$A$3:$Z$45,9,0)*$C405+VLOOKUP($E$2,PORTE!$A$3:$Z$45,9,0)*$E405</f>
        <v>150.66535999999999</v>
      </c>
      <c r="N405" s="43">
        <f>VLOOKUP($D405,PORTE!$A$3:$Z$45,10,0)*$C405+VLOOKUP($E$2,PORTE!$A$3:$Z$45,10,0)*$E405</f>
        <v>164.42403999999999</v>
      </c>
      <c r="O405" s="43">
        <f>VLOOKUP($D405,PORTE!$A$3:$Z$45,11,0)*$C405+VLOOKUP($E$2,PORTE!$A$3:$Z$45,11,0)*$E405</f>
        <v>167.22656000000001</v>
      </c>
      <c r="P405" s="43">
        <f>VLOOKUP($D405,PORTE!$A$3:$Z$45,12,0)*$C405+VLOOKUP($E$2,PORTE!$A$3:$Z$45,12,0)*$E405</f>
        <v>173.86587999999998</v>
      </c>
      <c r="Q405" s="43">
        <f>VLOOKUP($D405,PORTE!$A$3:$Z$45,13,0)*$C405+VLOOKUP($E$2,PORTE!$A$3:$Z$45,13,0)*$E405</f>
        <v>178.99248</v>
      </c>
      <c r="R405" s="43">
        <f>VLOOKUP($D405,PORTE!$A$3:$Z$45,14,0)*$C405+VLOOKUP($E$2,PORTE!$A$3:$Z$45,14,0)*$E405</f>
        <v>185.95846</v>
      </c>
    </row>
    <row r="406" spans="1:18" s="1" customFormat="1" ht="13.5" customHeight="1" x14ac:dyDescent="0.25">
      <c r="A406" s="2">
        <v>40317285</v>
      </c>
      <c r="B406" s="3" t="s">
        <v>875</v>
      </c>
      <c r="C406" s="24">
        <v>0.01</v>
      </c>
      <c r="D406" s="4" t="s">
        <v>5</v>
      </c>
      <c r="E406" s="5">
        <v>10.984999999999999</v>
      </c>
      <c r="F406" s="43">
        <f>VLOOKUP($D406,PORTE!$A$3:$Z$45,2,0)*$C406+VLOOKUP($E$2,PORTE!$A$3:$Z$45,2,0)*$E406</f>
        <v>126.40749999999998</v>
      </c>
      <c r="G406" s="43">
        <f>VLOOKUP($D406,PORTE!$A$3:$Z$45,3,0)*$C406+VLOOKUP($E$2,PORTE!$A$3:$Z$45,3,0)*$E406</f>
        <v>131.92499999999998</v>
      </c>
      <c r="H406" s="43">
        <f>VLOOKUP($D406,PORTE!$A$3:$Z$45,4,0)*$C406+VLOOKUP($E$2,PORTE!$A$3:$Z$45,4,0)*$E406</f>
        <v>139.28995</v>
      </c>
      <c r="I406" s="43">
        <f>VLOOKUP($D406,PORTE!$A$3:$Z$45,5,0)*$C406+VLOOKUP($E$2,PORTE!$A$3:$Z$45,5,0)*$E406</f>
        <v>149.18424999999999</v>
      </c>
      <c r="J406" s="43">
        <f>VLOOKUP($D406,PORTE!$A$3:$Z$45,6,0)*$C406+VLOOKUP($E$2,PORTE!$A$3:$Z$45,6,0)*$E406</f>
        <v>157.54364999999999</v>
      </c>
      <c r="K406" s="43">
        <f>VLOOKUP($D406,PORTE!$A$3:$Z$45,7,0)*$C406+VLOOKUP($E$2,PORTE!$A$3:$Z$45,7,0)*$E406</f>
        <v>166.55865</v>
      </c>
      <c r="L406" s="43">
        <f>VLOOKUP($D406,PORTE!$A$3:$Z$45,8,0)*$C406+VLOOKUP($E$2,PORTE!$A$3:$Z$45,8,0)*$E406</f>
        <v>177.55264999999997</v>
      </c>
      <c r="M406" s="43">
        <f>VLOOKUP($D406,PORTE!$A$3:$Z$45,9,0)*$C406+VLOOKUP($E$2,PORTE!$A$3:$Z$45,9,0)*$E406</f>
        <v>195.03309999999996</v>
      </c>
      <c r="N406" s="43">
        <f>VLOOKUP($D406,PORTE!$A$3:$Z$45,10,0)*$C406+VLOOKUP($E$2,PORTE!$A$3:$Z$45,10,0)*$E406</f>
        <v>212.84339999999997</v>
      </c>
      <c r="O406" s="43">
        <f>VLOOKUP($D406,PORTE!$A$3:$Z$45,11,0)*$C406+VLOOKUP($E$2,PORTE!$A$3:$Z$45,11,0)*$E406</f>
        <v>216.47125</v>
      </c>
      <c r="P406" s="43">
        <f>VLOOKUP($D406,PORTE!$A$3:$Z$45,12,0)*$C406+VLOOKUP($E$2,PORTE!$A$3:$Z$45,12,0)*$E406</f>
        <v>225.06134999999998</v>
      </c>
      <c r="Q406" s="43">
        <f>VLOOKUP($D406,PORTE!$A$3:$Z$45,13,0)*$C406+VLOOKUP($E$2,PORTE!$A$3:$Z$45,13,0)*$E406</f>
        <v>231.68854999999999</v>
      </c>
      <c r="R406" s="43">
        <f>VLOOKUP($D406,PORTE!$A$3:$Z$45,14,0)*$C406+VLOOKUP($E$2,PORTE!$A$3:$Z$45,14,0)*$E406</f>
        <v>240.70534999999998</v>
      </c>
    </row>
    <row r="407" spans="1:18" s="1" customFormat="1" ht="13.5" customHeight="1" x14ac:dyDescent="0.25">
      <c r="A407" s="2">
        <v>40317293</v>
      </c>
      <c r="B407" s="3" t="s">
        <v>876</v>
      </c>
      <c r="C407" s="24">
        <v>0.01</v>
      </c>
      <c r="D407" s="4" t="s">
        <v>5</v>
      </c>
      <c r="E407" s="5">
        <v>13.529</v>
      </c>
      <c r="F407" s="43">
        <f>VLOOKUP($D407,PORTE!$A$3:$Z$45,2,0)*$C407+VLOOKUP($E$2,PORTE!$A$3:$Z$45,2,0)*$E407</f>
        <v>155.6635</v>
      </c>
      <c r="G407" s="43">
        <f>VLOOKUP($D407,PORTE!$A$3:$Z$45,3,0)*$C407+VLOOKUP($E$2,PORTE!$A$3:$Z$45,3,0)*$E407</f>
        <v>162.453</v>
      </c>
      <c r="H407" s="43">
        <f>VLOOKUP($D407,PORTE!$A$3:$Z$45,4,0)*$C407+VLOOKUP($E$2,PORTE!$A$3:$Z$45,4,0)*$E407</f>
        <v>171.52243000000001</v>
      </c>
      <c r="I407" s="43">
        <f>VLOOKUP($D407,PORTE!$A$3:$Z$45,5,0)*$C407+VLOOKUP($E$2,PORTE!$A$3:$Z$45,5,0)*$E407</f>
        <v>183.70632999999998</v>
      </c>
      <c r="J407" s="43">
        <f>VLOOKUP($D407,PORTE!$A$3:$Z$45,6,0)*$C407+VLOOKUP($E$2,PORTE!$A$3:$Z$45,6,0)*$E407</f>
        <v>193.99916999999999</v>
      </c>
      <c r="K407" s="43">
        <f>VLOOKUP($D407,PORTE!$A$3:$Z$45,7,0)*$C407+VLOOKUP($E$2,PORTE!$A$3:$Z$45,7,0)*$E407</f>
        <v>205.10024999999999</v>
      </c>
      <c r="L407" s="43">
        <f>VLOOKUP($D407,PORTE!$A$3:$Z$45,8,0)*$C407+VLOOKUP($E$2,PORTE!$A$3:$Z$45,8,0)*$E407</f>
        <v>218.63825</v>
      </c>
      <c r="M407" s="43">
        <f>VLOOKUP($D407,PORTE!$A$3:$Z$45,9,0)*$C407+VLOOKUP($E$2,PORTE!$A$3:$Z$45,9,0)*$E407</f>
        <v>240.16365999999996</v>
      </c>
      <c r="N407" s="43">
        <f>VLOOKUP($D407,PORTE!$A$3:$Z$45,10,0)*$C407+VLOOKUP($E$2,PORTE!$A$3:$Z$45,10,0)*$E407</f>
        <v>262.09524000000005</v>
      </c>
      <c r="O407" s="43">
        <f>VLOOKUP($D407,PORTE!$A$3:$Z$45,11,0)*$C407+VLOOKUP($E$2,PORTE!$A$3:$Z$45,11,0)*$E407</f>
        <v>266.56261000000001</v>
      </c>
      <c r="P407" s="43">
        <f>VLOOKUP($D407,PORTE!$A$3:$Z$45,12,0)*$C407+VLOOKUP($E$2,PORTE!$A$3:$Z$45,12,0)*$E407</f>
        <v>277.13702999999998</v>
      </c>
      <c r="Q407" s="43">
        <f>VLOOKUP($D407,PORTE!$A$3:$Z$45,13,0)*$C407+VLOOKUP($E$2,PORTE!$A$3:$Z$45,13,0)*$E407</f>
        <v>285.29063000000002</v>
      </c>
      <c r="R407" s="43">
        <f>VLOOKUP($D407,PORTE!$A$3:$Z$45,14,0)*$C407+VLOOKUP($E$2,PORTE!$A$3:$Z$45,14,0)*$E407</f>
        <v>296.39350999999999</v>
      </c>
    </row>
    <row r="408" spans="1:18" s="1" customFormat="1" ht="13.5" customHeight="1" x14ac:dyDescent="0.25">
      <c r="A408" s="2">
        <v>40317390</v>
      </c>
      <c r="B408" s="3" t="s">
        <v>877</v>
      </c>
      <c r="C408" s="24">
        <v>0.25</v>
      </c>
      <c r="D408" s="4" t="s">
        <v>5</v>
      </c>
      <c r="E408" s="5">
        <v>15.939</v>
      </c>
      <c r="F408" s="43">
        <f>VLOOKUP($D408,PORTE!$A$3:$Z$45,2,0)*$C408+VLOOKUP($E$2,PORTE!$A$3:$Z$45,2,0)*$E408</f>
        <v>185.29849999999999</v>
      </c>
      <c r="G408" s="43">
        <f>VLOOKUP($D408,PORTE!$A$3:$Z$45,3,0)*$C408+VLOOKUP($E$2,PORTE!$A$3:$Z$45,3,0)*$E408</f>
        <v>193.893</v>
      </c>
      <c r="H408" s="43">
        <f>VLOOKUP($D408,PORTE!$A$3:$Z$45,4,0)*$C408+VLOOKUP($E$2,PORTE!$A$3:$Z$45,4,0)*$E408</f>
        <v>204.69712999999999</v>
      </c>
      <c r="I408" s="43">
        <f>VLOOKUP($D408,PORTE!$A$3:$Z$45,5,0)*$C408+VLOOKUP($E$2,PORTE!$A$3:$Z$45,5,0)*$E408</f>
        <v>219.23723000000001</v>
      </c>
      <c r="J408" s="43">
        <f>VLOOKUP($D408,PORTE!$A$3:$Z$45,6,0)*$C408+VLOOKUP($E$2,PORTE!$A$3:$Z$45,6,0)*$E408</f>
        <v>231.62087</v>
      </c>
      <c r="K408" s="43">
        <f>VLOOKUP($D408,PORTE!$A$3:$Z$45,7,0)*$C408+VLOOKUP($E$2,PORTE!$A$3:$Z$45,7,0)*$E408</f>
        <v>244.87335000000002</v>
      </c>
      <c r="L408" s="43">
        <f>VLOOKUP($D408,PORTE!$A$3:$Z$45,8,0)*$C408+VLOOKUP($E$2,PORTE!$A$3:$Z$45,8,0)*$E408</f>
        <v>261.03735</v>
      </c>
      <c r="M408" s="43">
        <f>VLOOKUP($D408,PORTE!$A$3:$Z$45,9,0)*$C408+VLOOKUP($E$2,PORTE!$A$3:$Z$45,9,0)*$E408</f>
        <v>286.73786000000001</v>
      </c>
      <c r="N408" s="43">
        <f>VLOOKUP($D408,PORTE!$A$3:$Z$45,10,0)*$C408+VLOOKUP($E$2,PORTE!$A$3:$Z$45,10,0)*$E408</f>
        <v>312.92404000000005</v>
      </c>
      <c r="O408" s="43">
        <f>VLOOKUP($D408,PORTE!$A$3:$Z$45,11,0)*$C408+VLOOKUP($E$2,PORTE!$A$3:$Z$45,11,0)*$E408</f>
        <v>318.25391000000002</v>
      </c>
      <c r="P408" s="43">
        <f>VLOOKUP($D408,PORTE!$A$3:$Z$45,12,0)*$C408+VLOOKUP($E$2,PORTE!$A$3:$Z$45,12,0)*$E408</f>
        <v>331.23132999999996</v>
      </c>
      <c r="Q408" s="43">
        <f>VLOOKUP($D408,PORTE!$A$3:$Z$45,13,0)*$C408+VLOOKUP($E$2,PORTE!$A$3:$Z$45,13,0)*$E408</f>
        <v>341.69972999999999</v>
      </c>
      <c r="R408" s="43">
        <f>VLOOKUP($D408,PORTE!$A$3:$Z$45,14,0)*$C408+VLOOKUP($E$2,PORTE!$A$3:$Z$45,14,0)*$E408</f>
        <v>354.99721</v>
      </c>
    </row>
    <row r="409" spans="1:18" s="1" customFormat="1" ht="13.5" customHeight="1" x14ac:dyDescent="0.25">
      <c r="A409" s="2">
        <v>40321029</v>
      </c>
      <c r="B409" s="9" t="s">
        <v>878</v>
      </c>
      <c r="C409" s="24">
        <v>0.25</v>
      </c>
      <c r="D409" s="4" t="s">
        <v>5</v>
      </c>
      <c r="E409" s="5">
        <v>13.397</v>
      </c>
      <c r="F409" s="43">
        <f>VLOOKUP($D409,PORTE!$A$3:$Z$45,2,0)*$C409+VLOOKUP($E$2,PORTE!$A$3:$Z$45,2,0)*$E409</f>
        <v>156.06550000000001</v>
      </c>
      <c r="G409" s="43">
        <f>VLOOKUP($D409,PORTE!$A$3:$Z$45,3,0)*$C409+VLOOKUP($E$2,PORTE!$A$3:$Z$45,3,0)*$E409</f>
        <v>163.38900000000001</v>
      </c>
      <c r="H409" s="43">
        <f>VLOOKUP($D409,PORTE!$A$3:$Z$45,4,0)*$C409+VLOOKUP($E$2,PORTE!$A$3:$Z$45,4,0)*$E409</f>
        <v>172.48999000000001</v>
      </c>
      <c r="I409" s="43">
        <f>VLOOKUP($D409,PORTE!$A$3:$Z$45,5,0)*$C409+VLOOKUP($E$2,PORTE!$A$3:$Z$45,5,0)*$E409</f>
        <v>184.74229</v>
      </c>
      <c r="J409" s="43">
        <f>VLOOKUP($D409,PORTE!$A$3:$Z$45,6,0)*$C409+VLOOKUP($E$2,PORTE!$A$3:$Z$45,6,0)*$E409</f>
        <v>195.19401000000002</v>
      </c>
      <c r="K409" s="43">
        <f>VLOOKUP($D409,PORTE!$A$3:$Z$45,7,0)*$C409+VLOOKUP($E$2,PORTE!$A$3:$Z$45,7,0)*$E409</f>
        <v>206.36205000000001</v>
      </c>
      <c r="L409" s="43">
        <f>VLOOKUP($D409,PORTE!$A$3:$Z$45,8,0)*$C409+VLOOKUP($E$2,PORTE!$A$3:$Z$45,8,0)*$E409</f>
        <v>219.98405</v>
      </c>
      <c r="M409" s="43">
        <f>VLOOKUP($D409,PORTE!$A$3:$Z$45,9,0)*$C409+VLOOKUP($E$2,PORTE!$A$3:$Z$45,9,0)*$E409</f>
        <v>241.64277999999996</v>
      </c>
      <c r="N409" s="43">
        <f>VLOOKUP($D409,PORTE!$A$3:$Z$45,10,0)*$C409+VLOOKUP($E$2,PORTE!$A$3:$Z$45,10,0)*$E409</f>
        <v>263.71092000000004</v>
      </c>
      <c r="O409" s="43">
        <f>VLOOKUP($D409,PORTE!$A$3:$Z$45,11,0)*$C409+VLOOKUP($E$2,PORTE!$A$3:$Z$45,11,0)*$E409</f>
        <v>268.20193000000006</v>
      </c>
      <c r="P409" s="43">
        <f>VLOOKUP($D409,PORTE!$A$3:$Z$45,12,0)*$C409+VLOOKUP($E$2,PORTE!$A$3:$Z$45,12,0)*$E409</f>
        <v>279.19658999999996</v>
      </c>
      <c r="Q409" s="43">
        <f>VLOOKUP($D409,PORTE!$A$3:$Z$45,13,0)*$C409+VLOOKUP($E$2,PORTE!$A$3:$Z$45,13,0)*$E409</f>
        <v>288.13979</v>
      </c>
      <c r="R409" s="43">
        <f>VLOOKUP($D409,PORTE!$A$3:$Z$45,14,0)*$C409+VLOOKUP($E$2,PORTE!$A$3:$Z$45,14,0)*$E409</f>
        <v>299.35282999999998</v>
      </c>
    </row>
    <row r="410" spans="1:18" s="1" customFormat="1" ht="13.5" customHeight="1" x14ac:dyDescent="0.25">
      <c r="A410" s="2" t="s">
        <v>879</v>
      </c>
      <c r="B410" s="3" t="s">
        <v>880</v>
      </c>
      <c r="C410" s="24">
        <v>0.04</v>
      </c>
      <c r="D410" s="4" t="s">
        <v>5</v>
      </c>
      <c r="E410" s="5" t="s">
        <v>169</v>
      </c>
      <c r="F410" s="43">
        <f>VLOOKUP($D410,PORTE!$A$3:$Z$45,2,0)*$C410+VLOOKUP($E$2,PORTE!$A$3:$Z$45,2,0)*$E410</f>
        <v>45.17</v>
      </c>
      <c r="G410" s="43">
        <f>VLOOKUP($D410,PORTE!$A$3:$Z$45,3,0)*$C410+VLOOKUP($E$2,PORTE!$A$3:$Z$45,3,0)*$E410</f>
        <v>47.22</v>
      </c>
      <c r="H410" s="43">
        <f>VLOOKUP($D410,PORTE!$A$3:$Z$45,4,0)*$C410+VLOOKUP($E$2,PORTE!$A$3:$Z$45,4,0)*$E410</f>
        <v>49.852999999999994</v>
      </c>
      <c r="I410" s="43">
        <f>VLOOKUP($D410,PORTE!$A$3:$Z$45,5,0)*$C410+VLOOKUP($E$2,PORTE!$A$3:$Z$45,5,0)*$E410</f>
        <v>53.394200000000005</v>
      </c>
      <c r="J410" s="43">
        <f>VLOOKUP($D410,PORTE!$A$3:$Z$45,6,0)*$C410+VLOOKUP($E$2,PORTE!$A$3:$Z$45,6,0)*$E410</f>
        <v>56.401400000000002</v>
      </c>
      <c r="K410" s="43">
        <f>VLOOKUP($D410,PORTE!$A$3:$Z$45,7,0)*$C410+VLOOKUP($E$2,PORTE!$A$3:$Z$45,7,0)*$E410</f>
        <v>59.628599999999999</v>
      </c>
      <c r="L410" s="43">
        <f>VLOOKUP($D410,PORTE!$A$3:$Z$45,8,0)*$C410+VLOOKUP($E$2,PORTE!$A$3:$Z$45,8,0)*$E410</f>
        <v>63.564599999999992</v>
      </c>
      <c r="M410" s="43">
        <f>VLOOKUP($D410,PORTE!$A$3:$Z$45,9,0)*$C410+VLOOKUP($E$2,PORTE!$A$3:$Z$45,9,0)*$E410</f>
        <v>69.822799999999987</v>
      </c>
      <c r="N410" s="43">
        <f>VLOOKUP($D410,PORTE!$A$3:$Z$45,10,0)*$C410+VLOOKUP($E$2,PORTE!$A$3:$Z$45,10,0)*$E410</f>
        <v>76.19919999999999</v>
      </c>
      <c r="O410" s="43">
        <f>VLOOKUP($D410,PORTE!$A$3:$Z$45,11,0)*$C410+VLOOKUP($E$2,PORTE!$A$3:$Z$45,11,0)*$E410</f>
        <v>77.497399999999999</v>
      </c>
      <c r="P410" s="43">
        <f>VLOOKUP($D410,PORTE!$A$3:$Z$45,12,0)*$C410+VLOOKUP($E$2,PORTE!$A$3:$Z$45,12,0)*$E410</f>
        <v>80.626599999999996</v>
      </c>
      <c r="Q410" s="43">
        <f>VLOOKUP($D410,PORTE!$A$3:$Z$45,13,0)*$C410+VLOOKUP($E$2,PORTE!$A$3:$Z$45,13,0)*$E410</f>
        <v>83.111400000000003</v>
      </c>
      <c r="R410" s="43">
        <f>VLOOKUP($D410,PORTE!$A$3:$Z$45,14,0)*$C410+VLOOKUP($E$2,PORTE!$A$3:$Z$45,14,0)*$E410</f>
        <v>86.345799999999997</v>
      </c>
    </row>
    <row r="411" spans="1:18" s="1" customFormat="1" ht="13.5" customHeight="1" x14ac:dyDescent="0.25">
      <c r="A411" s="2" t="s">
        <v>881</v>
      </c>
      <c r="B411" s="3" t="s">
        <v>882</v>
      </c>
      <c r="C411" s="24">
        <v>0.04</v>
      </c>
      <c r="D411" s="4" t="s">
        <v>5</v>
      </c>
      <c r="E411" s="5" t="s">
        <v>265</v>
      </c>
      <c r="F411" s="43">
        <f>VLOOKUP($D411,PORTE!$A$3:$Z$45,2,0)*$C411+VLOOKUP($E$2,PORTE!$A$3:$Z$45,2,0)*$E411</f>
        <v>55.427999999999997</v>
      </c>
      <c r="G411" s="43">
        <f>VLOOKUP($D411,PORTE!$A$3:$Z$45,3,0)*$C411+VLOOKUP($E$2,PORTE!$A$3:$Z$45,3,0)*$E411</f>
        <v>57.923999999999999</v>
      </c>
      <c r="H411" s="43">
        <f>VLOOKUP($D411,PORTE!$A$3:$Z$45,4,0)*$C411+VLOOKUP($E$2,PORTE!$A$3:$Z$45,4,0)*$E411</f>
        <v>61.154639999999993</v>
      </c>
      <c r="I411" s="43">
        <f>VLOOKUP($D411,PORTE!$A$3:$Z$45,5,0)*$C411+VLOOKUP($E$2,PORTE!$A$3:$Z$45,5,0)*$E411</f>
        <v>65.498639999999995</v>
      </c>
      <c r="J411" s="43">
        <f>VLOOKUP($D411,PORTE!$A$3:$Z$45,6,0)*$C411+VLOOKUP($E$2,PORTE!$A$3:$Z$45,6,0)*$E411</f>
        <v>69.183759999999992</v>
      </c>
      <c r="K411" s="43">
        <f>VLOOKUP($D411,PORTE!$A$3:$Z$45,7,0)*$C411+VLOOKUP($E$2,PORTE!$A$3:$Z$45,7,0)*$E411</f>
        <v>73.142399999999995</v>
      </c>
      <c r="L411" s="43">
        <f>VLOOKUP($D411,PORTE!$A$3:$Z$45,8,0)*$C411+VLOOKUP($E$2,PORTE!$A$3:$Z$45,8,0)*$E411</f>
        <v>77.970399999999984</v>
      </c>
      <c r="M411" s="43">
        <f>VLOOKUP($D411,PORTE!$A$3:$Z$45,9,0)*$C411+VLOOKUP($E$2,PORTE!$A$3:$Z$45,9,0)*$E411</f>
        <v>85.646879999999982</v>
      </c>
      <c r="N411" s="43">
        <f>VLOOKUP($D411,PORTE!$A$3:$Z$45,10,0)*$C411+VLOOKUP($E$2,PORTE!$A$3:$Z$45,10,0)*$E411</f>
        <v>93.468319999999991</v>
      </c>
      <c r="O411" s="43">
        <f>VLOOKUP($D411,PORTE!$A$3:$Z$45,11,0)*$C411+VLOOKUP($E$2,PORTE!$A$3:$Z$45,11,0)*$E411</f>
        <v>95.060880000000012</v>
      </c>
      <c r="P411" s="43">
        <f>VLOOKUP($D411,PORTE!$A$3:$Z$45,12,0)*$C411+VLOOKUP($E$2,PORTE!$A$3:$Z$45,12,0)*$E411</f>
        <v>98.885839999999988</v>
      </c>
      <c r="Q411" s="43">
        <f>VLOOKUP($D411,PORTE!$A$3:$Z$45,13,0)*$C411+VLOOKUP($E$2,PORTE!$A$3:$Z$45,13,0)*$E411</f>
        <v>101.90584</v>
      </c>
      <c r="R411" s="43">
        <f>VLOOKUP($D411,PORTE!$A$3:$Z$45,14,0)*$C411+VLOOKUP($E$2,PORTE!$A$3:$Z$45,14,0)*$E411</f>
        <v>105.87168</v>
      </c>
    </row>
    <row r="412" spans="1:18" s="1" customFormat="1" ht="13.5" customHeight="1" x14ac:dyDescent="0.25">
      <c r="A412" s="2" t="s">
        <v>883</v>
      </c>
      <c r="B412" s="3" t="s">
        <v>884</v>
      </c>
      <c r="C412" s="24">
        <v>0.1</v>
      </c>
      <c r="D412" s="4" t="s">
        <v>5</v>
      </c>
      <c r="E412" s="5" t="s">
        <v>885</v>
      </c>
      <c r="F412" s="43">
        <f>VLOOKUP($D412,PORTE!$A$3:$Z$45,2,0)*$C412+VLOOKUP($E$2,PORTE!$A$3:$Z$45,2,0)*$E412</f>
        <v>198.25500000000002</v>
      </c>
      <c r="G412" s="43">
        <f>VLOOKUP($D412,PORTE!$A$3:$Z$45,3,0)*$C412+VLOOKUP($E$2,PORTE!$A$3:$Z$45,3,0)*$E412</f>
        <v>207.09000000000003</v>
      </c>
      <c r="H412" s="43">
        <f>VLOOKUP($D412,PORTE!$A$3:$Z$45,4,0)*$C412+VLOOKUP($E$2,PORTE!$A$3:$Z$45,4,0)*$E412</f>
        <v>218.6439</v>
      </c>
      <c r="I412" s="43">
        <f>VLOOKUP($D412,PORTE!$A$3:$Z$45,5,0)*$C412+VLOOKUP($E$2,PORTE!$A$3:$Z$45,5,0)*$E412</f>
        <v>234.17490000000004</v>
      </c>
      <c r="J412" s="43">
        <f>VLOOKUP($D412,PORTE!$A$3:$Z$45,6,0)*$C412+VLOOKUP($E$2,PORTE!$A$3:$Z$45,6,0)*$E412</f>
        <v>247.33210000000003</v>
      </c>
      <c r="K412" s="43">
        <f>VLOOKUP($D412,PORTE!$A$3:$Z$45,7,0)*$C412+VLOOKUP($E$2,PORTE!$A$3:$Z$45,7,0)*$E412</f>
        <v>261.48450000000003</v>
      </c>
      <c r="L412" s="43">
        <f>VLOOKUP($D412,PORTE!$A$3:$Z$45,8,0)*$C412+VLOOKUP($E$2,PORTE!$A$3:$Z$45,8,0)*$E412</f>
        <v>278.74450000000002</v>
      </c>
      <c r="M412" s="43">
        <f>VLOOKUP($D412,PORTE!$A$3:$Z$45,9,0)*$C412+VLOOKUP($E$2,PORTE!$A$3:$Z$45,9,0)*$E412</f>
        <v>306.18779999999998</v>
      </c>
      <c r="N412" s="43">
        <f>VLOOKUP($D412,PORTE!$A$3:$Z$45,10,0)*$C412+VLOOKUP($E$2,PORTE!$A$3:$Z$45,10,0)*$E412</f>
        <v>334.14920000000001</v>
      </c>
      <c r="O412" s="43">
        <f>VLOOKUP($D412,PORTE!$A$3:$Z$45,11,0)*$C412+VLOOKUP($E$2,PORTE!$A$3:$Z$45,11,0)*$E412</f>
        <v>339.84330000000006</v>
      </c>
      <c r="P412" s="43">
        <f>VLOOKUP($D412,PORTE!$A$3:$Z$45,12,0)*$C412+VLOOKUP($E$2,PORTE!$A$3:$Z$45,12,0)*$E412</f>
        <v>353.45389999999998</v>
      </c>
      <c r="Q412" s="43">
        <f>VLOOKUP($D412,PORTE!$A$3:$Z$45,13,0)*$C412+VLOOKUP($E$2,PORTE!$A$3:$Z$45,13,0)*$E412</f>
        <v>364.11790000000002</v>
      </c>
      <c r="R412" s="43">
        <f>VLOOKUP($D412,PORTE!$A$3:$Z$45,14,0)*$C412+VLOOKUP($E$2,PORTE!$A$3:$Z$45,14,0)*$E412</f>
        <v>378.28830000000005</v>
      </c>
    </row>
    <row r="413" spans="1:18" s="1" customFormat="1" ht="13.5" customHeight="1" x14ac:dyDescent="0.25">
      <c r="A413" s="2" t="s">
        <v>886</v>
      </c>
      <c r="B413" s="3" t="s">
        <v>887</v>
      </c>
      <c r="C413" s="24">
        <v>0.1</v>
      </c>
      <c r="D413" s="4" t="s">
        <v>5</v>
      </c>
      <c r="E413" s="5" t="s">
        <v>888</v>
      </c>
      <c r="F413" s="43">
        <f>VLOOKUP($D413,PORTE!$A$3:$Z$45,2,0)*$C413+VLOOKUP($E$2,PORTE!$A$3:$Z$45,2,0)*$E413</f>
        <v>232.75500000000002</v>
      </c>
      <c r="G413" s="43">
        <f>VLOOKUP($D413,PORTE!$A$3:$Z$45,3,0)*$C413+VLOOKUP($E$2,PORTE!$A$3:$Z$45,3,0)*$E413</f>
        <v>243.09000000000003</v>
      </c>
      <c r="H413" s="43">
        <f>VLOOKUP($D413,PORTE!$A$3:$Z$45,4,0)*$C413+VLOOKUP($E$2,PORTE!$A$3:$Z$45,4,0)*$E413</f>
        <v>256.65390000000002</v>
      </c>
      <c r="I413" s="43">
        <f>VLOOKUP($D413,PORTE!$A$3:$Z$45,5,0)*$C413+VLOOKUP($E$2,PORTE!$A$3:$Z$45,5,0)*$E413</f>
        <v>274.88490000000002</v>
      </c>
      <c r="J413" s="43">
        <f>VLOOKUP($D413,PORTE!$A$3:$Z$45,6,0)*$C413+VLOOKUP($E$2,PORTE!$A$3:$Z$45,6,0)*$E413</f>
        <v>290.32210000000003</v>
      </c>
      <c r="K413" s="43">
        <f>VLOOKUP($D413,PORTE!$A$3:$Z$45,7,0)*$C413+VLOOKUP($E$2,PORTE!$A$3:$Z$45,7,0)*$E413</f>
        <v>306.93450000000001</v>
      </c>
      <c r="L413" s="43">
        <f>VLOOKUP($D413,PORTE!$A$3:$Z$45,8,0)*$C413+VLOOKUP($E$2,PORTE!$A$3:$Z$45,8,0)*$E413</f>
        <v>327.19450000000001</v>
      </c>
      <c r="M413" s="43">
        <f>VLOOKUP($D413,PORTE!$A$3:$Z$45,9,0)*$C413+VLOOKUP($E$2,PORTE!$A$3:$Z$45,9,0)*$E413</f>
        <v>359.40780000000001</v>
      </c>
      <c r="N413" s="43">
        <f>VLOOKUP($D413,PORTE!$A$3:$Z$45,10,0)*$C413+VLOOKUP($E$2,PORTE!$A$3:$Z$45,10,0)*$E413</f>
        <v>392.22920000000005</v>
      </c>
      <c r="O413" s="43">
        <f>VLOOKUP($D413,PORTE!$A$3:$Z$45,11,0)*$C413+VLOOKUP($E$2,PORTE!$A$3:$Z$45,11,0)*$E413</f>
        <v>398.91330000000011</v>
      </c>
      <c r="P413" s="43">
        <f>VLOOKUP($D413,PORTE!$A$3:$Z$45,12,0)*$C413+VLOOKUP($E$2,PORTE!$A$3:$Z$45,12,0)*$E413</f>
        <v>414.8639</v>
      </c>
      <c r="Q413" s="43">
        <f>VLOOKUP($D413,PORTE!$A$3:$Z$45,13,0)*$C413+VLOOKUP($E$2,PORTE!$A$3:$Z$45,13,0)*$E413</f>
        <v>427.32790000000006</v>
      </c>
      <c r="R413" s="43">
        <f>VLOOKUP($D413,PORTE!$A$3:$Z$45,14,0)*$C413+VLOOKUP($E$2,PORTE!$A$3:$Z$45,14,0)*$E413</f>
        <v>443.95830000000007</v>
      </c>
    </row>
    <row r="414" spans="1:18" s="1" customFormat="1" ht="13.5" customHeight="1" x14ac:dyDescent="0.25">
      <c r="A414" s="2" t="s">
        <v>889</v>
      </c>
      <c r="B414" s="3" t="s">
        <v>890</v>
      </c>
      <c r="C414" s="24">
        <v>0.1</v>
      </c>
      <c r="D414" s="4" t="s">
        <v>5</v>
      </c>
      <c r="E414" s="5" t="s">
        <v>888</v>
      </c>
      <c r="F414" s="43">
        <f>VLOOKUP($D414,PORTE!$A$3:$Z$45,2,0)*$C414+VLOOKUP($E$2,PORTE!$A$3:$Z$45,2,0)*$E414</f>
        <v>232.75500000000002</v>
      </c>
      <c r="G414" s="43">
        <f>VLOOKUP($D414,PORTE!$A$3:$Z$45,3,0)*$C414+VLOOKUP($E$2,PORTE!$A$3:$Z$45,3,0)*$E414</f>
        <v>243.09000000000003</v>
      </c>
      <c r="H414" s="43">
        <f>VLOOKUP($D414,PORTE!$A$3:$Z$45,4,0)*$C414+VLOOKUP($E$2,PORTE!$A$3:$Z$45,4,0)*$E414</f>
        <v>256.65390000000002</v>
      </c>
      <c r="I414" s="43">
        <f>VLOOKUP($D414,PORTE!$A$3:$Z$45,5,0)*$C414+VLOOKUP($E$2,PORTE!$A$3:$Z$45,5,0)*$E414</f>
        <v>274.88490000000002</v>
      </c>
      <c r="J414" s="43">
        <f>VLOOKUP($D414,PORTE!$A$3:$Z$45,6,0)*$C414+VLOOKUP($E$2,PORTE!$A$3:$Z$45,6,0)*$E414</f>
        <v>290.32210000000003</v>
      </c>
      <c r="K414" s="43">
        <f>VLOOKUP($D414,PORTE!$A$3:$Z$45,7,0)*$C414+VLOOKUP($E$2,PORTE!$A$3:$Z$45,7,0)*$E414</f>
        <v>306.93450000000001</v>
      </c>
      <c r="L414" s="43">
        <f>VLOOKUP($D414,PORTE!$A$3:$Z$45,8,0)*$C414+VLOOKUP($E$2,PORTE!$A$3:$Z$45,8,0)*$E414</f>
        <v>327.19450000000001</v>
      </c>
      <c r="M414" s="43">
        <f>VLOOKUP($D414,PORTE!$A$3:$Z$45,9,0)*$C414+VLOOKUP($E$2,PORTE!$A$3:$Z$45,9,0)*$E414</f>
        <v>359.40780000000001</v>
      </c>
      <c r="N414" s="43">
        <f>VLOOKUP($D414,PORTE!$A$3:$Z$45,10,0)*$C414+VLOOKUP($E$2,PORTE!$A$3:$Z$45,10,0)*$E414</f>
        <v>392.22920000000005</v>
      </c>
      <c r="O414" s="43">
        <f>VLOOKUP($D414,PORTE!$A$3:$Z$45,11,0)*$C414+VLOOKUP($E$2,PORTE!$A$3:$Z$45,11,0)*$E414</f>
        <v>398.91330000000011</v>
      </c>
      <c r="P414" s="43">
        <f>VLOOKUP($D414,PORTE!$A$3:$Z$45,12,0)*$C414+VLOOKUP($E$2,PORTE!$A$3:$Z$45,12,0)*$E414</f>
        <v>414.8639</v>
      </c>
      <c r="Q414" s="43">
        <f>VLOOKUP($D414,PORTE!$A$3:$Z$45,13,0)*$C414+VLOOKUP($E$2,PORTE!$A$3:$Z$45,13,0)*$E414</f>
        <v>427.32790000000006</v>
      </c>
      <c r="R414" s="43">
        <f>VLOOKUP($D414,PORTE!$A$3:$Z$45,14,0)*$C414+VLOOKUP($E$2,PORTE!$A$3:$Z$45,14,0)*$E414</f>
        <v>443.95830000000007</v>
      </c>
    </row>
    <row r="415" spans="1:18" s="1" customFormat="1" ht="13.5" customHeight="1" x14ac:dyDescent="0.25">
      <c r="A415" s="2" t="s">
        <v>891</v>
      </c>
      <c r="B415" s="3" t="s">
        <v>892</v>
      </c>
      <c r="C415" s="24">
        <v>0.1</v>
      </c>
      <c r="D415" s="4" t="s">
        <v>5</v>
      </c>
      <c r="E415" s="5" t="s">
        <v>191</v>
      </c>
      <c r="F415" s="43">
        <f>VLOOKUP($D415,PORTE!$A$3:$Z$45,2,0)*$C415+VLOOKUP($E$2,PORTE!$A$3:$Z$45,2,0)*$E415</f>
        <v>33.505999999999993</v>
      </c>
      <c r="G415" s="43">
        <f>VLOOKUP($D415,PORTE!$A$3:$Z$45,3,0)*$C415+VLOOKUP($E$2,PORTE!$A$3:$Z$45,3,0)*$E415</f>
        <v>35.177999999999997</v>
      </c>
      <c r="H415" s="43">
        <f>VLOOKUP($D415,PORTE!$A$3:$Z$45,4,0)*$C415+VLOOKUP($E$2,PORTE!$A$3:$Z$45,4,0)*$E415</f>
        <v>37.133479999999999</v>
      </c>
      <c r="I415" s="43">
        <f>VLOOKUP($D415,PORTE!$A$3:$Z$45,5,0)*$C415+VLOOKUP($E$2,PORTE!$A$3:$Z$45,5,0)*$E415</f>
        <v>39.771079999999998</v>
      </c>
      <c r="J415" s="43">
        <f>VLOOKUP($D415,PORTE!$A$3:$Z$45,6,0)*$C415+VLOOKUP($E$2,PORTE!$A$3:$Z$45,6,0)*$E415</f>
        <v>42.040520000000001</v>
      </c>
      <c r="K415" s="43">
        <f>VLOOKUP($D415,PORTE!$A$3:$Z$45,7,0)*$C415+VLOOKUP($E$2,PORTE!$A$3:$Z$45,7,0)*$E415</f>
        <v>44.445599999999999</v>
      </c>
      <c r="L415" s="43">
        <f>VLOOKUP($D415,PORTE!$A$3:$Z$45,8,0)*$C415+VLOOKUP($E$2,PORTE!$A$3:$Z$45,8,0)*$E415</f>
        <v>47.379599999999989</v>
      </c>
      <c r="M415" s="43">
        <f>VLOOKUP($D415,PORTE!$A$3:$Z$45,9,0)*$C415+VLOOKUP($E$2,PORTE!$A$3:$Z$45,9,0)*$E415</f>
        <v>52.04455999999999</v>
      </c>
      <c r="N415" s="43">
        <f>VLOOKUP($D415,PORTE!$A$3:$Z$45,10,0)*$C415+VLOOKUP($E$2,PORTE!$A$3:$Z$45,10,0)*$E415</f>
        <v>56.797839999999994</v>
      </c>
      <c r="O415" s="43">
        <f>VLOOKUP($D415,PORTE!$A$3:$Z$45,11,0)*$C415+VLOOKUP($E$2,PORTE!$A$3:$Z$45,11,0)*$E415</f>
        <v>57.764359999999996</v>
      </c>
      <c r="P415" s="43">
        <f>VLOOKUP($D415,PORTE!$A$3:$Z$45,12,0)*$C415+VLOOKUP($E$2,PORTE!$A$3:$Z$45,12,0)*$E415</f>
        <v>60.200679999999998</v>
      </c>
      <c r="Q415" s="43">
        <f>VLOOKUP($D415,PORTE!$A$3:$Z$45,13,0)*$C415+VLOOKUP($E$2,PORTE!$A$3:$Z$45,13,0)*$E415</f>
        <v>62.269080000000002</v>
      </c>
      <c r="R415" s="43">
        <f>VLOOKUP($D415,PORTE!$A$3:$Z$45,14,0)*$C415+VLOOKUP($E$2,PORTE!$A$3:$Z$45,14,0)*$E415</f>
        <v>64.692160000000001</v>
      </c>
    </row>
    <row r="416" spans="1:18" s="1" customFormat="1" ht="13.5" customHeight="1" x14ac:dyDescent="0.25">
      <c r="A416" s="2">
        <v>40324559</v>
      </c>
      <c r="B416" s="3" t="s">
        <v>893</v>
      </c>
      <c r="C416" s="24">
        <v>0.1</v>
      </c>
      <c r="D416" s="4" t="s">
        <v>5</v>
      </c>
      <c r="E416" s="5">
        <v>5.4580000000000002</v>
      </c>
      <c r="F416" s="43">
        <f>VLOOKUP($D416,PORTE!$A$3:$Z$45,2,0)*$C416+VLOOKUP($E$2,PORTE!$A$3:$Z$45,2,0)*$E416</f>
        <v>63.567</v>
      </c>
      <c r="G416" s="43">
        <f>VLOOKUP($D416,PORTE!$A$3:$Z$45,3,0)*$C416+VLOOKUP($E$2,PORTE!$A$3:$Z$45,3,0)*$E416</f>
        <v>66.546000000000006</v>
      </c>
      <c r="H416" s="43">
        <f>VLOOKUP($D416,PORTE!$A$3:$Z$45,4,0)*$C416+VLOOKUP($E$2,PORTE!$A$3:$Z$45,4,0)*$E416</f>
        <v>70.252859999999998</v>
      </c>
      <c r="I416" s="43">
        <f>VLOOKUP($D416,PORTE!$A$3:$Z$45,5,0)*$C416+VLOOKUP($E$2,PORTE!$A$3:$Z$45,5,0)*$E416</f>
        <v>75.24306</v>
      </c>
      <c r="J416" s="43">
        <f>VLOOKUP($D416,PORTE!$A$3:$Z$45,6,0)*$C416+VLOOKUP($E$2,PORTE!$A$3:$Z$45,6,0)*$E416</f>
        <v>79.499140000000011</v>
      </c>
      <c r="K416" s="43">
        <f>VLOOKUP($D416,PORTE!$A$3:$Z$45,7,0)*$C416+VLOOKUP($E$2,PORTE!$A$3:$Z$45,7,0)*$E416</f>
        <v>84.047700000000006</v>
      </c>
      <c r="L416" s="43">
        <f>VLOOKUP($D416,PORTE!$A$3:$Z$45,8,0)*$C416+VLOOKUP($E$2,PORTE!$A$3:$Z$45,8,0)*$E416</f>
        <v>89.595699999999994</v>
      </c>
      <c r="M416" s="43">
        <f>VLOOKUP($D416,PORTE!$A$3:$Z$45,9,0)*$C416+VLOOKUP($E$2,PORTE!$A$3:$Z$45,9,0)*$E416</f>
        <v>98.41691999999999</v>
      </c>
      <c r="N416" s="43">
        <f>VLOOKUP($D416,PORTE!$A$3:$Z$45,10,0)*$C416+VLOOKUP($E$2,PORTE!$A$3:$Z$45,10,0)*$E416</f>
        <v>107.40488000000001</v>
      </c>
      <c r="O416" s="43">
        <f>VLOOKUP($D416,PORTE!$A$3:$Z$45,11,0)*$C416+VLOOKUP($E$2,PORTE!$A$3:$Z$45,11,0)*$E416</f>
        <v>109.23402000000002</v>
      </c>
      <c r="P416" s="43">
        <f>VLOOKUP($D416,PORTE!$A$3:$Z$45,12,0)*$C416+VLOOKUP($E$2,PORTE!$A$3:$Z$45,12,0)*$E416</f>
        <v>113.70925999999999</v>
      </c>
      <c r="Q416" s="43">
        <f>VLOOKUP($D416,PORTE!$A$3:$Z$45,13,0)*$C416+VLOOKUP($E$2,PORTE!$A$3:$Z$45,13,0)*$E416</f>
        <v>117.34606000000001</v>
      </c>
      <c r="R416" s="43">
        <f>VLOOKUP($D416,PORTE!$A$3:$Z$45,14,0)*$C416+VLOOKUP($E$2,PORTE!$A$3:$Z$45,14,0)*$E416</f>
        <v>121.91262</v>
      </c>
    </row>
    <row r="417" spans="1:18" s="1" customFormat="1" ht="13.5" customHeight="1" x14ac:dyDescent="0.25">
      <c r="A417" s="2">
        <v>40324567</v>
      </c>
      <c r="B417" s="3" t="s">
        <v>894</v>
      </c>
      <c r="C417" s="24">
        <v>0.1</v>
      </c>
      <c r="D417" s="4" t="s">
        <v>5</v>
      </c>
      <c r="E417" s="5">
        <v>5.8520000000000003</v>
      </c>
      <c r="F417" s="43">
        <f>VLOOKUP($D417,PORTE!$A$3:$Z$45,2,0)*$C417+VLOOKUP($E$2,PORTE!$A$3:$Z$45,2,0)*$E417</f>
        <v>68.097999999999999</v>
      </c>
      <c r="G417" s="43">
        <f>VLOOKUP($D417,PORTE!$A$3:$Z$45,3,0)*$C417+VLOOKUP($E$2,PORTE!$A$3:$Z$45,3,0)*$E417</f>
        <v>71.274000000000001</v>
      </c>
      <c r="H417" s="43">
        <f>VLOOKUP($D417,PORTE!$A$3:$Z$45,4,0)*$C417+VLOOKUP($E$2,PORTE!$A$3:$Z$45,4,0)*$E417</f>
        <v>75.244839999999996</v>
      </c>
      <c r="I417" s="43">
        <f>VLOOKUP($D417,PORTE!$A$3:$Z$45,5,0)*$C417+VLOOKUP($E$2,PORTE!$A$3:$Z$45,5,0)*$E417</f>
        <v>80.589640000000003</v>
      </c>
      <c r="J417" s="43">
        <f>VLOOKUP($D417,PORTE!$A$3:$Z$45,6,0)*$C417+VLOOKUP($E$2,PORTE!$A$3:$Z$45,6,0)*$E417</f>
        <v>85.145160000000004</v>
      </c>
      <c r="K417" s="43">
        <f>VLOOKUP($D417,PORTE!$A$3:$Z$45,7,0)*$C417+VLOOKUP($E$2,PORTE!$A$3:$Z$45,7,0)*$E417</f>
        <v>90.016800000000003</v>
      </c>
      <c r="L417" s="43">
        <f>VLOOKUP($D417,PORTE!$A$3:$Z$45,8,0)*$C417+VLOOKUP($E$2,PORTE!$A$3:$Z$45,8,0)*$E417</f>
        <v>95.958799999999997</v>
      </c>
      <c r="M417" s="43">
        <f>VLOOKUP($D417,PORTE!$A$3:$Z$45,9,0)*$C417+VLOOKUP($E$2,PORTE!$A$3:$Z$45,9,0)*$E417</f>
        <v>105.40648</v>
      </c>
      <c r="N417" s="43">
        <f>VLOOKUP($D417,PORTE!$A$3:$Z$45,10,0)*$C417+VLOOKUP($E$2,PORTE!$A$3:$Z$45,10,0)*$E417</f>
        <v>115.03272</v>
      </c>
      <c r="O417" s="43">
        <f>VLOOKUP($D417,PORTE!$A$3:$Z$45,11,0)*$C417+VLOOKUP($E$2,PORTE!$A$3:$Z$45,11,0)*$E417</f>
        <v>116.99188000000002</v>
      </c>
      <c r="P417" s="43">
        <f>VLOOKUP($D417,PORTE!$A$3:$Z$45,12,0)*$C417+VLOOKUP($E$2,PORTE!$A$3:$Z$45,12,0)*$E417</f>
        <v>121.77444</v>
      </c>
      <c r="Q417" s="43">
        <f>VLOOKUP($D417,PORTE!$A$3:$Z$45,13,0)*$C417+VLOOKUP($E$2,PORTE!$A$3:$Z$45,13,0)*$E417</f>
        <v>125.64764000000001</v>
      </c>
      <c r="R417" s="43">
        <f>VLOOKUP($D417,PORTE!$A$3:$Z$45,14,0)*$C417+VLOOKUP($E$2,PORTE!$A$3:$Z$45,14,0)*$E417</f>
        <v>130.53728000000001</v>
      </c>
    </row>
    <row r="418" spans="1:18" s="1" customFormat="1" ht="13.5" customHeight="1" x14ac:dyDescent="0.25">
      <c r="A418" s="2">
        <v>40316769</v>
      </c>
      <c r="B418" s="3" t="s">
        <v>895</v>
      </c>
      <c r="C418" s="24">
        <v>0.04</v>
      </c>
      <c r="D418" s="4" t="s">
        <v>5</v>
      </c>
      <c r="E418" s="5">
        <v>4.5039999999999996</v>
      </c>
      <c r="F418" s="43">
        <f>VLOOKUP($D418,PORTE!$A$3:$Z$45,2,0)*$C418+VLOOKUP($E$2,PORTE!$A$3:$Z$45,2,0)*$E418</f>
        <v>52.115999999999993</v>
      </c>
      <c r="G418" s="43">
        <f>VLOOKUP($D418,PORTE!$A$3:$Z$45,3,0)*$C418+VLOOKUP($E$2,PORTE!$A$3:$Z$45,3,0)*$E418</f>
        <v>54.467999999999996</v>
      </c>
      <c r="H418" s="43">
        <f>VLOOKUP($D418,PORTE!$A$3:$Z$45,4,0)*$C418+VLOOKUP($E$2,PORTE!$A$3:$Z$45,4,0)*$E418</f>
        <v>57.505679999999991</v>
      </c>
      <c r="I418" s="43">
        <f>VLOOKUP($D418,PORTE!$A$3:$Z$45,5,0)*$C418+VLOOKUP($E$2,PORTE!$A$3:$Z$45,5,0)*$E418</f>
        <v>61.590479999999999</v>
      </c>
      <c r="J418" s="43">
        <f>VLOOKUP($D418,PORTE!$A$3:$Z$45,6,0)*$C418+VLOOKUP($E$2,PORTE!$A$3:$Z$45,6,0)*$E418</f>
        <v>65.056719999999984</v>
      </c>
      <c r="K418" s="43">
        <f>VLOOKUP($D418,PORTE!$A$3:$Z$45,7,0)*$C418+VLOOKUP($E$2,PORTE!$A$3:$Z$45,7,0)*$E418</f>
        <v>68.779199999999989</v>
      </c>
      <c r="L418" s="43">
        <f>VLOOKUP($D418,PORTE!$A$3:$Z$45,8,0)*$C418+VLOOKUP($E$2,PORTE!$A$3:$Z$45,8,0)*$E418</f>
        <v>73.319199999999981</v>
      </c>
      <c r="M418" s="43">
        <f>VLOOKUP($D418,PORTE!$A$3:$Z$45,9,0)*$C418+VLOOKUP($E$2,PORTE!$A$3:$Z$45,9,0)*$E418</f>
        <v>80.537759999999977</v>
      </c>
      <c r="N418" s="43">
        <f>VLOOKUP($D418,PORTE!$A$3:$Z$45,10,0)*$C418+VLOOKUP($E$2,PORTE!$A$3:$Z$45,10,0)*$E418</f>
        <v>87.892639999999986</v>
      </c>
      <c r="O418" s="43">
        <f>VLOOKUP($D418,PORTE!$A$3:$Z$45,11,0)*$C418+VLOOKUP($E$2,PORTE!$A$3:$Z$45,11,0)*$E418</f>
        <v>89.390159999999995</v>
      </c>
      <c r="P418" s="43">
        <f>VLOOKUP($D418,PORTE!$A$3:$Z$45,12,0)*$C418+VLOOKUP($E$2,PORTE!$A$3:$Z$45,12,0)*$E418</f>
        <v>92.990479999999977</v>
      </c>
      <c r="Q418" s="43">
        <f>VLOOKUP($D418,PORTE!$A$3:$Z$45,13,0)*$C418+VLOOKUP($E$2,PORTE!$A$3:$Z$45,13,0)*$E418</f>
        <v>95.837679999999992</v>
      </c>
      <c r="R418" s="43">
        <f>VLOOKUP($D418,PORTE!$A$3:$Z$45,14,0)*$C418+VLOOKUP($E$2,PORTE!$A$3:$Z$45,14,0)*$E418</f>
        <v>99.567359999999994</v>
      </c>
    </row>
    <row r="419" spans="1:18" s="1" customFormat="1" ht="13.5" customHeight="1" x14ac:dyDescent="0.25">
      <c r="A419" s="2">
        <v>40402207</v>
      </c>
      <c r="B419" s="3" t="s">
        <v>896</v>
      </c>
      <c r="C419" s="27">
        <v>1</v>
      </c>
      <c r="D419" s="2" t="s">
        <v>158</v>
      </c>
      <c r="E419" s="11"/>
      <c r="F419" s="43">
        <f>VLOOKUP($D419,PORTE!$A$3:$Z$45,2,0)*$C419+VLOOKUP($E$2,PORTE!$A$3:$Z$45,2,0)*$E419</f>
        <v>160</v>
      </c>
      <c r="G419" s="43">
        <f>VLOOKUP($D419,PORTE!$A$3:$Z$45,3,0)*$C419+VLOOKUP($E$2,PORTE!$A$3:$Z$45,3,0)*$E419</f>
        <v>213</v>
      </c>
      <c r="H419" s="43">
        <f>VLOOKUP($D419,PORTE!$A$3:$Z$45,4,0)*$C419+VLOOKUP($E$2,PORTE!$A$3:$Z$45,4,0)*$E419</f>
        <v>225</v>
      </c>
      <c r="I419" s="43">
        <f>VLOOKUP($D419,PORTE!$A$3:$Z$45,5,0)*$C419+VLOOKUP($E$2,PORTE!$A$3:$Z$45,5,0)*$E419</f>
        <v>240.91</v>
      </c>
      <c r="J419" s="43">
        <f>VLOOKUP($D419,PORTE!$A$3:$Z$45,6,0)*$C419+VLOOKUP($E$2,PORTE!$A$3:$Z$45,6,0)*$E419</f>
        <v>254.34</v>
      </c>
      <c r="K419" s="43">
        <f>VLOOKUP($D419,PORTE!$A$3:$Z$45,7,0)*$C419+VLOOKUP($E$2,PORTE!$A$3:$Z$45,7,0)*$E419</f>
        <v>268.81</v>
      </c>
      <c r="L419" s="43">
        <f>VLOOKUP($D419,PORTE!$A$3:$Z$45,8,0)*$C419+VLOOKUP($E$2,PORTE!$A$3:$Z$45,8,0)*$E419</f>
        <v>286.52</v>
      </c>
      <c r="M419" s="43">
        <f>VLOOKUP($D419,PORTE!$A$3:$Z$45,9,0)*$C419+VLOOKUP($E$2,PORTE!$A$3:$Z$45,9,0)*$E419</f>
        <v>314.89</v>
      </c>
      <c r="N419" s="43">
        <f>VLOOKUP($D419,PORTE!$A$3:$Z$45,10,0)*$C419+VLOOKUP($E$2,PORTE!$A$3:$Z$45,10,0)*$E419</f>
        <v>343.7</v>
      </c>
      <c r="O419" s="43">
        <f>VLOOKUP($D419,PORTE!$A$3:$Z$45,11,0)*$C419+VLOOKUP($E$2,PORTE!$A$3:$Z$45,11,0)*$E419</f>
        <v>349.31</v>
      </c>
      <c r="P419" s="43">
        <f>VLOOKUP($D419,PORTE!$A$3:$Z$45,12,0)*$C419+VLOOKUP($E$2,PORTE!$A$3:$Z$45,12,0)*$E419</f>
        <v>517.41</v>
      </c>
      <c r="Q419" s="43">
        <f>VLOOKUP($D419,PORTE!$A$3:$Z$45,13,0)*$C419+VLOOKUP($E$2,PORTE!$A$3:$Z$45,13,0)*$E419</f>
        <v>849.95</v>
      </c>
      <c r="R419" s="43">
        <f>VLOOKUP($D419,PORTE!$A$3:$Z$45,14,0)*$C419+VLOOKUP($E$2,PORTE!$A$3:$Z$45,14,0)*$E419</f>
        <v>1235.29</v>
      </c>
    </row>
    <row r="420" spans="1:18" s="1" customFormat="1" ht="13.5" customHeight="1" x14ac:dyDescent="0.25">
      <c r="A420" s="2" t="s">
        <v>897</v>
      </c>
      <c r="B420" s="3" t="s">
        <v>898</v>
      </c>
      <c r="C420" s="24">
        <v>0.01</v>
      </c>
      <c r="D420" s="4" t="s">
        <v>5</v>
      </c>
      <c r="E420" s="5" t="s">
        <v>99</v>
      </c>
      <c r="F420" s="43">
        <f>VLOOKUP($D420,PORTE!$A$3:$Z$45,2,0)*$C420+VLOOKUP($E$2,PORTE!$A$3:$Z$45,2,0)*$E420</f>
        <v>8.36</v>
      </c>
      <c r="G420" s="43">
        <f>VLOOKUP($D420,PORTE!$A$3:$Z$45,3,0)*$C420+VLOOKUP($E$2,PORTE!$A$3:$Z$45,3,0)*$E420</f>
        <v>8.745000000000001</v>
      </c>
      <c r="H420" s="43">
        <f>VLOOKUP($D420,PORTE!$A$3:$Z$45,4,0)*$C420+VLOOKUP($E$2,PORTE!$A$3:$Z$45,4,0)*$E420</f>
        <v>9.2323999999999984</v>
      </c>
      <c r="I420" s="43">
        <f>VLOOKUP($D420,PORTE!$A$3:$Z$45,5,0)*$C420+VLOOKUP($E$2,PORTE!$A$3:$Z$45,5,0)*$E420</f>
        <v>9.8882000000000012</v>
      </c>
      <c r="J420" s="43">
        <f>VLOOKUP($D420,PORTE!$A$3:$Z$45,6,0)*$C420+VLOOKUP($E$2,PORTE!$A$3:$Z$45,6,0)*$E420</f>
        <v>10.446200000000001</v>
      </c>
      <c r="K420" s="43">
        <f>VLOOKUP($D420,PORTE!$A$3:$Z$45,7,0)*$C420+VLOOKUP($E$2,PORTE!$A$3:$Z$45,7,0)*$E420</f>
        <v>11.043899999999999</v>
      </c>
      <c r="L420" s="43">
        <f>VLOOKUP($D420,PORTE!$A$3:$Z$45,8,0)*$C420+VLOOKUP($E$2,PORTE!$A$3:$Z$45,8,0)*$E420</f>
        <v>11.772899999999998</v>
      </c>
      <c r="M420" s="43">
        <f>VLOOKUP($D420,PORTE!$A$3:$Z$45,9,0)*$C420+VLOOKUP($E$2,PORTE!$A$3:$Z$45,9,0)*$E420</f>
        <v>12.931999999999999</v>
      </c>
      <c r="N420" s="43">
        <f>VLOOKUP($D420,PORTE!$A$3:$Z$45,10,0)*$C420+VLOOKUP($E$2,PORTE!$A$3:$Z$45,10,0)*$E420</f>
        <v>14.113</v>
      </c>
      <c r="O420" s="43">
        <f>VLOOKUP($D420,PORTE!$A$3:$Z$45,11,0)*$C420+VLOOKUP($E$2,PORTE!$A$3:$Z$45,11,0)*$E420</f>
        <v>14.353400000000001</v>
      </c>
      <c r="P420" s="43">
        <f>VLOOKUP($D420,PORTE!$A$3:$Z$45,12,0)*$C420+VLOOKUP($E$2,PORTE!$A$3:$Z$45,12,0)*$E420</f>
        <v>14.936799999999998</v>
      </c>
      <c r="Q420" s="43">
        <f>VLOOKUP($D420,PORTE!$A$3:$Z$45,13,0)*$C420+VLOOKUP($E$2,PORTE!$A$3:$Z$45,13,0)*$E420</f>
        <v>15.404999999999999</v>
      </c>
      <c r="R420" s="43">
        <f>VLOOKUP($D420,PORTE!$A$3:$Z$45,14,0)*$C420+VLOOKUP($E$2,PORTE!$A$3:$Z$45,14,0)*$E420</f>
        <v>16.0045</v>
      </c>
    </row>
    <row r="421" spans="1:18" s="1" customFormat="1" ht="13.5" customHeight="1" x14ac:dyDescent="0.25">
      <c r="A421" s="2" t="s">
        <v>899</v>
      </c>
      <c r="B421" s="3" t="s">
        <v>900</v>
      </c>
      <c r="C421" s="24">
        <v>0.01</v>
      </c>
      <c r="D421" s="4" t="s">
        <v>5</v>
      </c>
      <c r="E421" s="5" t="s">
        <v>99</v>
      </c>
      <c r="F421" s="43">
        <f>VLOOKUP($D421,PORTE!$A$3:$Z$45,2,0)*$C421+VLOOKUP($E$2,PORTE!$A$3:$Z$45,2,0)*$E421</f>
        <v>8.36</v>
      </c>
      <c r="G421" s="43">
        <f>VLOOKUP($D421,PORTE!$A$3:$Z$45,3,0)*$C421+VLOOKUP($E$2,PORTE!$A$3:$Z$45,3,0)*$E421</f>
        <v>8.745000000000001</v>
      </c>
      <c r="H421" s="43">
        <f>VLOOKUP($D421,PORTE!$A$3:$Z$45,4,0)*$C421+VLOOKUP($E$2,PORTE!$A$3:$Z$45,4,0)*$E421</f>
        <v>9.2323999999999984</v>
      </c>
      <c r="I421" s="43">
        <f>VLOOKUP($D421,PORTE!$A$3:$Z$45,5,0)*$C421+VLOOKUP($E$2,PORTE!$A$3:$Z$45,5,0)*$E421</f>
        <v>9.8882000000000012</v>
      </c>
      <c r="J421" s="43">
        <f>VLOOKUP($D421,PORTE!$A$3:$Z$45,6,0)*$C421+VLOOKUP($E$2,PORTE!$A$3:$Z$45,6,0)*$E421</f>
        <v>10.446200000000001</v>
      </c>
      <c r="K421" s="43">
        <f>VLOOKUP($D421,PORTE!$A$3:$Z$45,7,0)*$C421+VLOOKUP($E$2,PORTE!$A$3:$Z$45,7,0)*$E421</f>
        <v>11.043899999999999</v>
      </c>
      <c r="L421" s="43">
        <f>VLOOKUP($D421,PORTE!$A$3:$Z$45,8,0)*$C421+VLOOKUP($E$2,PORTE!$A$3:$Z$45,8,0)*$E421</f>
        <v>11.772899999999998</v>
      </c>
      <c r="M421" s="43">
        <f>VLOOKUP($D421,PORTE!$A$3:$Z$45,9,0)*$C421+VLOOKUP($E$2,PORTE!$A$3:$Z$45,9,0)*$E421</f>
        <v>12.931999999999999</v>
      </c>
      <c r="N421" s="43">
        <f>VLOOKUP($D421,PORTE!$A$3:$Z$45,10,0)*$C421+VLOOKUP($E$2,PORTE!$A$3:$Z$45,10,0)*$E421</f>
        <v>14.113</v>
      </c>
      <c r="O421" s="43">
        <f>VLOOKUP($D421,PORTE!$A$3:$Z$45,11,0)*$C421+VLOOKUP($E$2,PORTE!$A$3:$Z$45,11,0)*$E421</f>
        <v>14.353400000000001</v>
      </c>
      <c r="P421" s="43">
        <f>VLOOKUP($D421,PORTE!$A$3:$Z$45,12,0)*$C421+VLOOKUP($E$2,PORTE!$A$3:$Z$45,12,0)*$E421</f>
        <v>14.936799999999998</v>
      </c>
      <c r="Q421" s="43">
        <f>VLOOKUP($D421,PORTE!$A$3:$Z$45,13,0)*$C421+VLOOKUP($E$2,PORTE!$A$3:$Z$45,13,0)*$E421</f>
        <v>15.404999999999999</v>
      </c>
      <c r="R421" s="43">
        <f>VLOOKUP($D421,PORTE!$A$3:$Z$45,14,0)*$C421+VLOOKUP($E$2,PORTE!$A$3:$Z$45,14,0)*$E421</f>
        <v>16.0045</v>
      </c>
    </row>
    <row r="422" spans="1:18" s="1" customFormat="1" ht="13.5" customHeight="1" x14ac:dyDescent="0.25">
      <c r="A422" s="2" t="s">
        <v>901</v>
      </c>
      <c r="B422" s="3" t="s">
        <v>902</v>
      </c>
      <c r="C422" s="24">
        <v>0.01</v>
      </c>
      <c r="D422" s="4" t="s">
        <v>5</v>
      </c>
      <c r="E422" s="5" t="s">
        <v>99</v>
      </c>
      <c r="F422" s="43">
        <f>VLOOKUP($D422,PORTE!$A$3:$Z$45,2,0)*$C422+VLOOKUP($E$2,PORTE!$A$3:$Z$45,2,0)*$E422</f>
        <v>8.36</v>
      </c>
      <c r="G422" s="43">
        <f>VLOOKUP($D422,PORTE!$A$3:$Z$45,3,0)*$C422+VLOOKUP($E$2,PORTE!$A$3:$Z$45,3,0)*$E422</f>
        <v>8.745000000000001</v>
      </c>
      <c r="H422" s="43">
        <f>VLOOKUP($D422,PORTE!$A$3:$Z$45,4,0)*$C422+VLOOKUP($E$2,PORTE!$A$3:$Z$45,4,0)*$E422</f>
        <v>9.2323999999999984</v>
      </c>
      <c r="I422" s="43">
        <f>VLOOKUP($D422,PORTE!$A$3:$Z$45,5,0)*$C422+VLOOKUP($E$2,PORTE!$A$3:$Z$45,5,0)*$E422</f>
        <v>9.8882000000000012</v>
      </c>
      <c r="J422" s="43">
        <f>VLOOKUP($D422,PORTE!$A$3:$Z$45,6,0)*$C422+VLOOKUP($E$2,PORTE!$A$3:$Z$45,6,0)*$E422</f>
        <v>10.446200000000001</v>
      </c>
      <c r="K422" s="43">
        <f>VLOOKUP($D422,PORTE!$A$3:$Z$45,7,0)*$C422+VLOOKUP($E$2,PORTE!$A$3:$Z$45,7,0)*$E422</f>
        <v>11.043899999999999</v>
      </c>
      <c r="L422" s="43">
        <f>VLOOKUP($D422,PORTE!$A$3:$Z$45,8,0)*$C422+VLOOKUP($E$2,PORTE!$A$3:$Z$45,8,0)*$E422</f>
        <v>11.772899999999998</v>
      </c>
      <c r="M422" s="43">
        <f>VLOOKUP($D422,PORTE!$A$3:$Z$45,9,0)*$C422+VLOOKUP($E$2,PORTE!$A$3:$Z$45,9,0)*$E422</f>
        <v>12.931999999999999</v>
      </c>
      <c r="N422" s="43">
        <f>VLOOKUP($D422,PORTE!$A$3:$Z$45,10,0)*$C422+VLOOKUP($E$2,PORTE!$A$3:$Z$45,10,0)*$E422</f>
        <v>14.113</v>
      </c>
      <c r="O422" s="43">
        <f>VLOOKUP($D422,PORTE!$A$3:$Z$45,11,0)*$C422+VLOOKUP($E$2,PORTE!$A$3:$Z$45,11,0)*$E422</f>
        <v>14.353400000000001</v>
      </c>
      <c r="P422" s="43">
        <f>VLOOKUP($D422,PORTE!$A$3:$Z$45,12,0)*$C422+VLOOKUP($E$2,PORTE!$A$3:$Z$45,12,0)*$E422</f>
        <v>14.936799999999998</v>
      </c>
      <c r="Q422" s="43">
        <f>VLOOKUP($D422,PORTE!$A$3:$Z$45,13,0)*$C422+VLOOKUP($E$2,PORTE!$A$3:$Z$45,13,0)*$E422</f>
        <v>15.404999999999999</v>
      </c>
      <c r="R422" s="43">
        <f>VLOOKUP($D422,PORTE!$A$3:$Z$45,14,0)*$C422+VLOOKUP($E$2,PORTE!$A$3:$Z$45,14,0)*$E422</f>
        <v>16.0045</v>
      </c>
    </row>
    <row r="423" spans="1:18" s="1" customFormat="1" ht="13.5" customHeight="1" x14ac:dyDescent="0.25">
      <c r="A423" s="2" t="s">
        <v>903</v>
      </c>
      <c r="B423" s="3" t="s">
        <v>904</v>
      </c>
      <c r="C423" s="24">
        <v>0.1</v>
      </c>
      <c r="D423" s="4" t="s">
        <v>5</v>
      </c>
      <c r="E423" s="5" t="s">
        <v>39</v>
      </c>
      <c r="F423" s="43">
        <f>VLOOKUP($D423,PORTE!$A$3:$Z$45,2,0)*$C423+VLOOKUP($E$2,PORTE!$A$3:$Z$45,2,0)*$E423</f>
        <v>38.370499999999993</v>
      </c>
      <c r="G423" s="43">
        <f>VLOOKUP($D423,PORTE!$A$3:$Z$45,3,0)*$C423+VLOOKUP($E$2,PORTE!$A$3:$Z$45,3,0)*$E423</f>
        <v>40.253999999999998</v>
      </c>
      <c r="H423" s="43">
        <f>VLOOKUP($D423,PORTE!$A$3:$Z$45,4,0)*$C423+VLOOKUP($E$2,PORTE!$A$3:$Z$45,4,0)*$E423</f>
        <v>42.492890000000003</v>
      </c>
      <c r="I423" s="43">
        <f>VLOOKUP($D423,PORTE!$A$3:$Z$45,5,0)*$C423+VLOOKUP($E$2,PORTE!$A$3:$Z$45,5,0)*$E423</f>
        <v>45.511189999999999</v>
      </c>
      <c r="J423" s="43">
        <f>VLOOKUP($D423,PORTE!$A$3:$Z$45,6,0)*$C423+VLOOKUP($E$2,PORTE!$A$3:$Z$45,6,0)*$E423</f>
        <v>48.102110000000003</v>
      </c>
      <c r="K423" s="43">
        <f>VLOOKUP($D423,PORTE!$A$3:$Z$45,7,0)*$C423+VLOOKUP($E$2,PORTE!$A$3:$Z$45,7,0)*$E423</f>
        <v>50.854050000000001</v>
      </c>
      <c r="L423" s="43">
        <f>VLOOKUP($D423,PORTE!$A$3:$Z$45,8,0)*$C423+VLOOKUP($E$2,PORTE!$A$3:$Z$45,8,0)*$E423</f>
        <v>54.211049999999993</v>
      </c>
      <c r="M423" s="43">
        <f>VLOOKUP($D423,PORTE!$A$3:$Z$45,9,0)*$C423+VLOOKUP($E$2,PORTE!$A$3:$Z$45,9,0)*$E423</f>
        <v>59.548579999999994</v>
      </c>
      <c r="N423" s="43">
        <f>VLOOKUP($D423,PORTE!$A$3:$Z$45,10,0)*$C423+VLOOKUP($E$2,PORTE!$A$3:$Z$45,10,0)*$E423</f>
        <v>64.987120000000004</v>
      </c>
      <c r="O423" s="43">
        <f>VLOOKUP($D423,PORTE!$A$3:$Z$45,11,0)*$C423+VLOOKUP($E$2,PORTE!$A$3:$Z$45,11,0)*$E423</f>
        <v>66.093230000000005</v>
      </c>
      <c r="P423" s="43">
        <f>VLOOKUP($D423,PORTE!$A$3:$Z$45,12,0)*$C423+VLOOKUP($E$2,PORTE!$A$3:$Z$45,12,0)*$E423</f>
        <v>68.859489999999994</v>
      </c>
      <c r="Q423" s="43">
        <f>VLOOKUP($D423,PORTE!$A$3:$Z$45,13,0)*$C423+VLOOKUP($E$2,PORTE!$A$3:$Z$45,13,0)*$E423</f>
        <v>71.181690000000003</v>
      </c>
      <c r="R423" s="43">
        <f>VLOOKUP($D423,PORTE!$A$3:$Z$45,14,0)*$C423+VLOOKUP($E$2,PORTE!$A$3:$Z$45,14,0)*$E423</f>
        <v>73.951629999999994</v>
      </c>
    </row>
    <row r="424" spans="1:18" s="1" customFormat="1" ht="13.5" customHeight="1" x14ac:dyDescent="0.25">
      <c r="A424" s="2" t="s">
        <v>905</v>
      </c>
      <c r="B424" s="3" t="s">
        <v>906</v>
      </c>
      <c r="C424" s="24">
        <v>0.01</v>
      </c>
      <c r="D424" s="4" t="s">
        <v>5</v>
      </c>
      <c r="E424" s="5" t="s">
        <v>99</v>
      </c>
      <c r="F424" s="43">
        <f>VLOOKUP($D424,PORTE!$A$3:$Z$45,2,0)*$C424+VLOOKUP($E$2,PORTE!$A$3:$Z$45,2,0)*$E424</f>
        <v>8.36</v>
      </c>
      <c r="G424" s="43">
        <f>VLOOKUP($D424,PORTE!$A$3:$Z$45,3,0)*$C424+VLOOKUP($E$2,PORTE!$A$3:$Z$45,3,0)*$E424</f>
        <v>8.745000000000001</v>
      </c>
      <c r="H424" s="43">
        <f>VLOOKUP($D424,PORTE!$A$3:$Z$45,4,0)*$C424+VLOOKUP($E$2,PORTE!$A$3:$Z$45,4,0)*$E424</f>
        <v>9.2323999999999984</v>
      </c>
      <c r="I424" s="43">
        <f>VLOOKUP($D424,PORTE!$A$3:$Z$45,5,0)*$C424+VLOOKUP($E$2,PORTE!$A$3:$Z$45,5,0)*$E424</f>
        <v>9.8882000000000012</v>
      </c>
      <c r="J424" s="43">
        <f>VLOOKUP($D424,PORTE!$A$3:$Z$45,6,0)*$C424+VLOOKUP($E$2,PORTE!$A$3:$Z$45,6,0)*$E424</f>
        <v>10.446200000000001</v>
      </c>
      <c r="K424" s="43">
        <f>VLOOKUP($D424,PORTE!$A$3:$Z$45,7,0)*$C424+VLOOKUP($E$2,PORTE!$A$3:$Z$45,7,0)*$E424</f>
        <v>11.043899999999999</v>
      </c>
      <c r="L424" s="43">
        <f>VLOOKUP($D424,PORTE!$A$3:$Z$45,8,0)*$C424+VLOOKUP($E$2,PORTE!$A$3:$Z$45,8,0)*$E424</f>
        <v>11.772899999999998</v>
      </c>
      <c r="M424" s="43">
        <f>VLOOKUP($D424,PORTE!$A$3:$Z$45,9,0)*$C424+VLOOKUP($E$2,PORTE!$A$3:$Z$45,9,0)*$E424</f>
        <v>12.931999999999999</v>
      </c>
      <c r="N424" s="43">
        <f>VLOOKUP($D424,PORTE!$A$3:$Z$45,10,0)*$C424+VLOOKUP($E$2,PORTE!$A$3:$Z$45,10,0)*$E424</f>
        <v>14.113</v>
      </c>
      <c r="O424" s="43">
        <f>VLOOKUP($D424,PORTE!$A$3:$Z$45,11,0)*$C424+VLOOKUP($E$2,PORTE!$A$3:$Z$45,11,0)*$E424</f>
        <v>14.353400000000001</v>
      </c>
      <c r="P424" s="43">
        <f>VLOOKUP($D424,PORTE!$A$3:$Z$45,12,0)*$C424+VLOOKUP($E$2,PORTE!$A$3:$Z$45,12,0)*$E424</f>
        <v>14.936799999999998</v>
      </c>
      <c r="Q424" s="43">
        <f>VLOOKUP($D424,PORTE!$A$3:$Z$45,13,0)*$C424+VLOOKUP($E$2,PORTE!$A$3:$Z$45,13,0)*$E424</f>
        <v>15.404999999999999</v>
      </c>
      <c r="R424" s="43">
        <f>VLOOKUP($D424,PORTE!$A$3:$Z$45,14,0)*$C424+VLOOKUP($E$2,PORTE!$A$3:$Z$45,14,0)*$E424</f>
        <v>16.0045</v>
      </c>
    </row>
    <row r="425" spans="1:18" s="1" customFormat="1" ht="13.5" customHeight="1" x14ac:dyDescent="0.25">
      <c r="A425" s="2">
        <v>40503941</v>
      </c>
      <c r="B425" s="3" t="s">
        <v>907</v>
      </c>
      <c r="C425" s="27">
        <v>1</v>
      </c>
      <c r="D425" s="2" t="s">
        <v>5</v>
      </c>
      <c r="E425" s="5">
        <v>6.03</v>
      </c>
      <c r="F425" s="43">
        <f>VLOOKUP($D425,PORTE!$A$3:$Z$45,2,0)*$C425+VLOOKUP($E$2,PORTE!$A$3:$Z$45,2,0)*$E425</f>
        <v>77.344999999999999</v>
      </c>
      <c r="G425" s="43">
        <f>VLOOKUP($D425,PORTE!$A$3:$Z$45,3,0)*$C425+VLOOKUP($E$2,PORTE!$A$3:$Z$45,3,0)*$E425</f>
        <v>82.86</v>
      </c>
      <c r="H425" s="43">
        <f>VLOOKUP($D425,PORTE!$A$3:$Z$45,4,0)*$C425+VLOOKUP($E$2,PORTE!$A$3:$Z$45,4,0)*$E425</f>
        <v>87.400100000000009</v>
      </c>
      <c r="I425" s="43">
        <f>VLOOKUP($D425,PORTE!$A$3:$Z$45,5,0)*$C425+VLOOKUP($E$2,PORTE!$A$3:$Z$45,5,0)*$E425</f>
        <v>93.607100000000003</v>
      </c>
      <c r="J425" s="43">
        <f>VLOOKUP($D425,PORTE!$A$3:$Z$45,6,0)*$C425+VLOOKUP($E$2,PORTE!$A$3:$Z$45,6,0)*$E425</f>
        <v>99.269900000000007</v>
      </c>
      <c r="K425" s="43">
        <f>VLOOKUP($D425,PORTE!$A$3:$Z$45,7,0)*$C425+VLOOKUP($E$2,PORTE!$A$3:$Z$45,7,0)*$E425</f>
        <v>104.94450000000001</v>
      </c>
      <c r="L425" s="43">
        <f>VLOOKUP($D425,PORTE!$A$3:$Z$45,8,0)*$C425+VLOOKUP($E$2,PORTE!$A$3:$Z$45,8,0)*$E425</f>
        <v>111.87449999999998</v>
      </c>
      <c r="M425" s="43">
        <f>VLOOKUP($D425,PORTE!$A$3:$Z$45,9,0)*$C425+VLOOKUP($E$2,PORTE!$A$3:$Z$45,9,0)*$E425</f>
        <v>122.8922</v>
      </c>
      <c r="N425" s="43">
        <f>VLOOKUP($D425,PORTE!$A$3:$Z$45,10,0)*$C425+VLOOKUP($E$2,PORTE!$A$3:$Z$45,10,0)*$E425</f>
        <v>134.1208</v>
      </c>
      <c r="O425" s="43">
        <f>VLOOKUP($D425,PORTE!$A$3:$Z$45,11,0)*$C425+VLOOKUP($E$2,PORTE!$A$3:$Z$45,11,0)*$E425</f>
        <v>136.39070000000001</v>
      </c>
      <c r="P425" s="43">
        <f>VLOOKUP($D425,PORTE!$A$3:$Z$45,12,0)*$C425+VLOOKUP($E$2,PORTE!$A$3:$Z$45,12,0)*$E425</f>
        <v>143.2741</v>
      </c>
      <c r="Q425" s="43">
        <f>VLOOKUP($D425,PORTE!$A$3:$Z$45,13,0)*$C425+VLOOKUP($E$2,PORTE!$A$3:$Z$45,13,0)*$E425</f>
        <v>150.5121</v>
      </c>
      <c r="R425" s="43">
        <f>VLOOKUP($D425,PORTE!$A$3:$Z$45,14,0)*$C425+VLOOKUP($E$2,PORTE!$A$3:$Z$45,14,0)*$E425</f>
        <v>156.36670000000001</v>
      </c>
    </row>
    <row r="426" spans="1:18" s="1" customFormat="1" ht="13.5" customHeight="1" x14ac:dyDescent="0.25">
      <c r="A426" s="2" t="s">
        <v>908</v>
      </c>
      <c r="B426" s="3" t="s">
        <v>909</v>
      </c>
      <c r="C426" s="27">
        <v>1</v>
      </c>
      <c r="D426" s="2" t="s">
        <v>250</v>
      </c>
      <c r="E426" s="5" t="s">
        <v>910</v>
      </c>
      <c r="F426" s="43">
        <f>VLOOKUP($D426,PORTE!$A$3:$Z$45,2,0)*$C426+VLOOKUP($E$2,PORTE!$A$3:$Z$45,2,0)*$E426</f>
        <v>1709.5</v>
      </c>
      <c r="G426" s="43">
        <f>VLOOKUP($D426,PORTE!$A$3:$Z$45,3,0)*$C426+VLOOKUP($E$2,PORTE!$A$3:$Z$45,3,0)*$E426</f>
        <v>1809</v>
      </c>
      <c r="H426" s="43">
        <f>VLOOKUP($D426,PORTE!$A$3:$Z$45,4,0)*$C426+VLOOKUP($E$2,PORTE!$A$3:$Z$45,4,0)*$E426</f>
        <v>1910.47</v>
      </c>
      <c r="I426" s="43">
        <f>VLOOKUP($D426,PORTE!$A$3:$Z$45,5,0)*$C426+VLOOKUP($E$2,PORTE!$A$3:$Z$45,5,0)*$E426</f>
        <v>2046.14</v>
      </c>
      <c r="J426" s="43">
        <f>VLOOKUP($D426,PORTE!$A$3:$Z$45,6,0)*$C426+VLOOKUP($E$2,PORTE!$A$3:$Z$45,6,0)*$E426</f>
        <v>2160.67</v>
      </c>
      <c r="K426" s="43">
        <f>VLOOKUP($D426,PORTE!$A$3:$Z$45,7,0)*$C426+VLOOKUP($E$2,PORTE!$A$3:$Z$45,7,0)*$E426</f>
        <v>2284.2600000000002</v>
      </c>
      <c r="L426" s="43">
        <f>VLOOKUP($D426,PORTE!$A$3:$Z$45,8,0)*$C426+VLOOKUP($E$2,PORTE!$A$3:$Z$45,8,0)*$E426</f>
        <v>2435.0199999999995</v>
      </c>
      <c r="M426" s="43">
        <f>VLOOKUP($D426,PORTE!$A$3:$Z$45,9,0)*$C426+VLOOKUP($E$2,PORTE!$A$3:$Z$45,9,0)*$E426</f>
        <v>2674.8399999999997</v>
      </c>
      <c r="N426" s="43">
        <f>VLOOKUP($D426,PORTE!$A$3:$Z$45,10,0)*$C426+VLOOKUP($E$2,PORTE!$A$3:$Z$45,10,0)*$E426</f>
        <v>2919.1299999999997</v>
      </c>
      <c r="O426" s="43">
        <f>VLOOKUP($D426,PORTE!$A$3:$Z$45,11,0)*$C426+VLOOKUP($E$2,PORTE!$A$3:$Z$45,11,0)*$E426</f>
        <v>2968.8</v>
      </c>
      <c r="P426" s="43">
        <f>VLOOKUP($D426,PORTE!$A$3:$Z$45,12,0)*$C426+VLOOKUP($E$2,PORTE!$A$3:$Z$45,12,0)*$E426</f>
        <v>3148.37</v>
      </c>
      <c r="Q426" s="43">
        <f>VLOOKUP($D426,PORTE!$A$3:$Z$45,13,0)*$C426+VLOOKUP($E$2,PORTE!$A$3:$Z$45,13,0)*$E426</f>
        <v>3368.35</v>
      </c>
      <c r="R426" s="43">
        <f>VLOOKUP($D426,PORTE!$A$3:$Z$45,14,0)*$C426+VLOOKUP($E$2,PORTE!$A$3:$Z$45,14,0)*$E426</f>
        <v>3658.4400000000005</v>
      </c>
    </row>
    <row r="427" spans="1:18" s="1" customFormat="1" ht="13.5" customHeight="1" x14ac:dyDescent="0.2">
      <c r="A427" s="2">
        <v>40322572</v>
      </c>
      <c r="B427" s="15" t="s">
        <v>911</v>
      </c>
      <c r="C427" s="27">
        <v>1</v>
      </c>
      <c r="D427" s="4" t="s">
        <v>5</v>
      </c>
      <c r="E427" s="5">
        <v>34.64</v>
      </c>
      <c r="F427" s="43">
        <f>VLOOKUP($D427,PORTE!$A$3:$Z$45,2,0)*$C427+VLOOKUP($E$2,PORTE!$A$3:$Z$45,2,0)*$E427</f>
        <v>406.36</v>
      </c>
      <c r="G427" s="43">
        <f>VLOOKUP($D427,PORTE!$A$3:$Z$45,3,0)*$C427+VLOOKUP($E$2,PORTE!$A$3:$Z$45,3,0)*$E427</f>
        <v>426.18</v>
      </c>
      <c r="H427" s="43">
        <f>VLOOKUP($D427,PORTE!$A$3:$Z$45,4,0)*$C427+VLOOKUP($E$2,PORTE!$A$3:$Z$45,4,0)*$E427</f>
        <v>449.8888</v>
      </c>
      <c r="I427" s="43">
        <f>VLOOKUP($D427,PORTE!$A$3:$Z$45,5,0)*$C427+VLOOKUP($E$2,PORTE!$A$3:$Z$45,5,0)*$E427</f>
        <v>481.84479999999996</v>
      </c>
      <c r="J427" s="43">
        <f>VLOOKUP($D427,PORTE!$A$3:$Z$45,6,0)*$C427+VLOOKUP($E$2,PORTE!$A$3:$Z$45,6,0)*$E427</f>
        <v>509.25120000000004</v>
      </c>
      <c r="K427" s="43">
        <f>VLOOKUP($D427,PORTE!$A$3:$Z$45,7,0)*$C427+VLOOKUP($E$2,PORTE!$A$3:$Z$45,7,0)*$E427</f>
        <v>538.38600000000008</v>
      </c>
      <c r="L427" s="43">
        <f>VLOOKUP($D427,PORTE!$A$3:$Z$45,8,0)*$C427+VLOOKUP($E$2,PORTE!$A$3:$Z$45,8,0)*$E427</f>
        <v>573.92599999999993</v>
      </c>
      <c r="M427" s="43">
        <f>VLOOKUP($D427,PORTE!$A$3:$Z$45,9,0)*$C427+VLOOKUP($E$2,PORTE!$A$3:$Z$45,9,0)*$E427</f>
        <v>630.43359999999996</v>
      </c>
      <c r="N427" s="43">
        <f>VLOOKUP($D427,PORTE!$A$3:$Z$45,10,0)*$C427+VLOOKUP($E$2,PORTE!$A$3:$Z$45,10,0)*$E427</f>
        <v>688.0104</v>
      </c>
      <c r="O427" s="43">
        <f>VLOOKUP($D427,PORTE!$A$3:$Z$45,11,0)*$C427+VLOOKUP($E$2,PORTE!$A$3:$Z$45,11,0)*$E427</f>
        <v>699.72160000000008</v>
      </c>
      <c r="P427" s="43">
        <f>VLOOKUP($D427,PORTE!$A$3:$Z$45,12,0)*$C427+VLOOKUP($E$2,PORTE!$A$3:$Z$45,12,0)*$E427</f>
        <v>728.92079999999999</v>
      </c>
      <c r="Q427" s="43">
        <f>VLOOKUP($D427,PORTE!$A$3:$Z$45,13,0)*$C427+VLOOKUP($E$2,PORTE!$A$3:$Z$45,13,0)*$E427</f>
        <v>753.3248000000001</v>
      </c>
      <c r="R427" s="43">
        <f>VLOOKUP($D427,PORTE!$A$3:$Z$45,14,0)*$C427+VLOOKUP($E$2,PORTE!$A$3:$Z$45,14,0)*$E427</f>
        <v>782.63960000000009</v>
      </c>
    </row>
    <row r="428" spans="1:18" s="1" customFormat="1" ht="13.5" customHeight="1" x14ac:dyDescent="0.25">
      <c r="A428" s="2" t="s">
        <v>912</v>
      </c>
      <c r="B428" s="3" t="s">
        <v>913</v>
      </c>
      <c r="C428" s="27">
        <v>1</v>
      </c>
      <c r="D428" s="2" t="s">
        <v>914</v>
      </c>
      <c r="E428" s="5" t="s">
        <v>915</v>
      </c>
      <c r="F428" s="43">
        <f>VLOOKUP($D428,PORTE!$A$3:$Z$45,2,0)*$C428+VLOOKUP($E$2,PORTE!$A$3:$Z$45,2,0)*$E428</f>
        <v>188.5</v>
      </c>
      <c r="G428" s="43">
        <f>VLOOKUP($D428,PORTE!$A$3:$Z$45,3,0)*$C428+VLOOKUP($E$2,PORTE!$A$3:$Z$45,3,0)*$E428</f>
        <v>201</v>
      </c>
      <c r="H428" s="43">
        <f>VLOOKUP($D428,PORTE!$A$3:$Z$45,4,0)*$C428+VLOOKUP($E$2,PORTE!$A$3:$Z$45,4,0)*$E428</f>
        <v>212.05</v>
      </c>
      <c r="I428" s="43">
        <f>VLOOKUP($D428,PORTE!$A$3:$Z$45,5,0)*$C428+VLOOKUP($E$2,PORTE!$A$3:$Z$45,5,0)*$E428</f>
        <v>227.11</v>
      </c>
      <c r="J428" s="43">
        <f>VLOOKUP($D428,PORTE!$A$3:$Z$45,6,0)*$C428+VLOOKUP($E$2,PORTE!$A$3:$Z$45,6,0)*$E428</f>
        <v>240.67</v>
      </c>
      <c r="K428" s="43">
        <f>VLOOKUP($D428,PORTE!$A$3:$Z$45,7,0)*$C428+VLOOKUP($E$2,PORTE!$A$3:$Z$45,7,0)*$E428</f>
        <v>254.43</v>
      </c>
      <c r="L428" s="43">
        <f>VLOOKUP($D428,PORTE!$A$3:$Z$45,8,0)*$C428+VLOOKUP($E$2,PORTE!$A$3:$Z$45,8,0)*$E428</f>
        <v>271.21999999999997</v>
      </c>
      <c r="M428" s="43">
        <f>VLOOKUP($D428,PORTE!$A$3:$Z$45,9,0)*$C428+VLOOKUP($E$2,PORTE!$A$3:$Z$45,9,0)*$E428</f>
        <v>297.93999999999994</v>
      </c>
      <c r="N428" s="43">
        <f>VLOOKUP($D428,PORTE!$A$3:$Z$45,10,0)*$C428+VLOOKUP($E$2,PORTE!$A$3:$Z$45,10,0)*$E428</f>
        <v>325.14999999999998</v>
      </c>
      <c r="O428" s="43">
        <f>VLOOKUP($D428,PORTE!$A$3:$Z$45,11,0)*$C428+VLOOKUP($E$2,PORTE!$A$3:$Z$45,11,0)*$E428</f>
        <v>330.67</v>
      </c>
      <c r="P428" s="43">
        <f>VLOOKUP($D428,PORTE!$A$3:$Z$45,12,0)*$C428+VLOOKUP($E$2,PORTE!$A$3:$Z$45,12,0)*$E428</f>
        <v>346.72999999999996</v>
      </c>
      <c r="Q428" s="43">
        <f>VLOOKUP($D428,PORTE!$A$3:$Z$45,13,0)*$C428+VLOOKUP($E$2,PORTE!$A$3:$Z$45,13,0)*$E428</f>
        <v>366.69</v>
      </c>
      <c r="R428" s="43">
        <f>VLOOKUP($D428,PORTE!$A$3:$Z$45,14,0)*$C428+VLOOKUP($E$2,PORTE!$A$3:$Z$45,14,0)*$E428</f>
        <v>395.67</v>
      </c>
    </row>
    <row r="429" spans="1:18" s="1" customFormat="1" ht="13.5" customHeight="1" x14ac:dyDescent="0.25">
      <c r="A429" s="2" t="s">
        <v>916</v>
      </c>
      <c r="B429" s="3" t="s">
        <v>917</v>
      </c>
      <c r="C429" s="24">
        <v>0.1</v>
      </c>
      <c r="D429" s="4" t="s">
        <v>5</v>
      </c>
      <c r="E429" s="5">
        <v>1.2090000000000001</v>
      </c>
      <c r="F429" s="43">
        <f>VLOOKUP($D429,PORTE!$A$3:$Z$45,2,0)*$C429+VLOOKUP($E$2,PORTE!$A$3:$Z$45,2,0)*$E429</f>
        <v>14.703500000000002</v>
      </c>
      <c r="G429" s="43">
        <f>VLOOKUP($D429,PORTE!$A$3:$Z$45,3,0)*$C429+VLOOKUP($E$2,PORTE!$A$3:$Z$45,3,0)*$E429</f>
        <v>15.558000000000002</v>
      </c>
      <c r="H429" s="43">
        <f>VLOOKUP($D429,PORTE!$A$3:$Z$45,4,0)*$C429+VLOOKUP($E$2,PORTE!$A$3:$Z$45,4,0)*$E429</f>
        <v>16.418030000000002</v>
      </c>
      <c r="I429" s="43">
        <f>VLOOKUP($D429,PORTE!$A$3:$Z$45,5,0)*$C429+VLOOKUP($E$2,PORTE!$A$3:$Z$45,5,0)*$E429</f>
        <v>17.584130000000002</v>
      </c>
      <c r="J429" s="43">
        <f>VLOOKUP($D429,PORTE!$A$3:$Z$45,6,0)*$C429+VLOOKUP($E$2,PORTE!$A$3:$Z$45,6,0)*$E429</f>
        <v>18.610970000000002</v>
      </c>
      <c r="K429" s="43">
        <f>VLOOKUP($D429,PORTE!$A$3:$Z$45,7,0)*$C429+VLOOKUP($E$2,PORTE!$A$3:$Z$45,7,0)*$E429</f>
        <v>19.675350000000002</v>
      </c>
      <c r="L429" s="43">
        <f>VLOOKUP($D429,PORTE!$A$3:$Z$45,8,0)*$C429+VLOOKUP($E$2,PORTE!$A$3:$Z$45,8,0)*$E429</f>
        <v>20.974350000000001</v>
      </c>
      <c r="M429" s="43">
        <f>VLOOKUP($D429,PORTE!$A$3:$Z$45,9,0)*$C429+VLOOKUP($E$2,PORTE!$A$3:$Z$45,9,0)*$E429</f>
        <v>23.039659999999998</v>
      </c>
      <c r="N429" s="43">
        <f>VLOOKUP($D429,PORTE!$A$3:$Z$45,10,0)*$C429+VLOOKUP($E$2,PORTE!$A$3:$Z$45,10,0)*$E429</f>
        <v>25.14424</v>
      </c>
      <c r="O429" s="43">
        <f>VLOOKUP($D429,PORTE!$A$3:$Z$45,11,0)*$C429+VLOOKUP($E$2,PORTE!$A$3:$Z$45,11,0)*$E429</f>
        <v>25.571210000000001</v>
      </c>
      <c r="P429" s="43">
        <f>VLOOKUP($D429,PORTE!$A$3:$Z$45,12,0)*$C429+VLOOKUP($E$2,PORTE!$A$3:$Z$45,12,0)*$E429</f>
        <v>26.732230000000001</v>
      </c>
      <c r="Q429" s="43">
        <f>VLOOKUP($D429,PORTE!$A$3:$Z$45,13,0)*$C429+VLOOKUP($E$2,PORTE!$A$3:$Z$45,13,0)*$E429</f>
        <v>27.819630000000004</v>
      </c>
      <c r="R429" s="43">
        <f>VLOOKUP($D429,PORTE!$A$3:$Z$45,14,0)*$C429+VLOOKUP($E$2,PORTE!$A$3:$Z$45,14,0)*$E429</f>
        <v>28.902010000000004</v>
      </c>
    </row>
    <row r="430" spans="1:18" s="1" customFormat="1" ht="13.5" customHeight="1" x14ac:dyDescent="0.25">
      <c r="A430" s="2" t="s">
        <v>918</v>
      </c>
      <c r="B430" s="3" t="s">
        <v>919</v>
      </c>
      <c r="C430" s="27">
        <v>1</v>
      </c>
      <c r="D430" s="2" t="s">
        <v>5</v>
      </c>
      <c r="E430" s="5" t="s">
        <v>920</v>
      </c>
      <c r="F430" s="43">
        <f>VLOOKUP($D430,PORTE!$A$3:$Z$45,2,0)*$C430+VLOOKUP($E$2,PORTE!$A$3:$Z$45,2,0)*$E430</f>
        <v>103.795</v>
      </c>
      <c r="G430" s="43">
        <f>VLOOKUP($D430,PORTE!$A$3:$Z$45,3,0)*$C430+VLOOKUP($E$2,PORTE!$A$3:$Z$45,3,0)*$E430</f>
        <v>110.46000000000001</v>
      </c>
      <c r="H430" s="43">
        <f>VLOOKUP($D430,PORTE!$A$3:$Z$45,4,0)*$C430+VLOOKUP($E$2,PORTE!$A$3:$Z$45,4,0)*$E430</f>
        <v>116.5411</v>
      </c>
      <c r="I430" s="43">
        <f>VLOOKUP($D430,PORTE!$A$3:$Z$45,5,0)*$C430+VLOOKUP($E$2,PORTE!$A$3:$Z$45,5,0)*$E430</f>
        <v>124.8181</v>
      </c>
      <c r="J430" s="43">
        <f>VLOOKUP($D430,PORTE!$A$3:$Z$45,6,0)*$C430+VLOOKUP($E$2,PORTE!$A$3:$Z$45,6,0)*$E430</f>
        <v>132.22890000000001</v>
      </c>
      <c r="K430" s="43">
        <f>VLOOKUP($D430,PORTE!$A$3:$Z$45,7,0)*$C430+VLOOKUP($E$2,PORTE!$A$3:$Z$45,7,0)*$E430</f>
        <v>139.7895</v>
      </c>
      <c r="L430" s="43">
        <f>VLOOKUP($D430,PORTE!$A$3:$Z$45,8,0)*$C430+VLOOKUP($E$2,PORTE!$A$3:$Z$45,8,0)*$E430</f>
        <v>149.01949999999999</v>
      </c>
      <c r="M430" s="43">
        <f>VLOOKUP($D430,PORTE!$A$3:$Z$45,9,0)*$C430+VLOOKUP($E$2,PORTE!$A$3:$Z$45,9,0)*$E430</f>
        <v>163.69419999999997</v>
      </c>
      <c r="N430" s="43">
        <f>VLOOKUP($D430,PORTE!$A$3:$Z$45,10,0)*$C430+VLOOKUP($E$2,PORTE!$A$3:$Z$45,10,0)*$E430</f>
        <v>178.64879999999999</v>
      </c>
      <c r="O430" s="43">
        <f>VLOOKUP($D430,PORTE!$A$3:$Z$45,11,0)*$C430+VLOOKUP($E$2,PORTE!$A$3:$Z$45,11,0)*$E430</f>
        <v>181.67770000000002</v>
      </c>
      <c r="P430" s="43">
        <f>VLOOKUP($D430,PORTE!$A$3:$Z$45,12,0)*$C430+VLOOKUP($E$2,PORTE!$A$3:$Z$45,12,0)*$E430</f>
        <v>190.35509999999999</v>
      </c>
      <c r="Q430" s="43">
        <f>VLOOKUP($D430,PORTE!$A$3:$Z$45,13,0)*$C430+VLOOKUP($E$2,PORTE!$A$3:$Z$45,13,0)*$E430</f>
        <v>198.97310000000002</v>
      </c>
      <c r="R430" s="43">
        <f>VLOOKUP($D430,PORTE!$A$3:$Z$45,14,0)*$C430+VLOOKUP($E$2,PORTE!$A$3:$Z$45,14,0)*$E430</f>
        <v>206.71370000000002</v>
      </c>
    </row>
    <row r="431" spans="1:18" s="1" customFormat="1" ht="13.5" customHeight="1" x14ac:dyDescent="0.25">
      <c r="A431" s="2" t="s">
        <v>921</v>
      </c>
      <c r="B431" s="3" t="s">
        <v>922</v>
      </c>
      <c r="C431" s="27">
        <v>1</v>
      </c>
      <c r="D431" s="2" t="s">
        <v>250</v>
      </c>
      <c r="E431" s="5" t="s">
        <v>245</v>
      </c>
      <c r="F431" s="43">
        <f>VLOOKUP($D431,PORTE!$A$3:$Z$45,2,0)*$C431+VLOOKUP($E$2,PORTE!$A$3:$Z$45,2,0)*$E431</f>
        <v>343.94400000000002</v>
      </c>
      <c r="G431" s="43">
        <f>VLOOKUP($D431,PORTE!$A$3:$Z$45,3,0)*$C431+VLOOKUP($E$2,PORTE!$A$3:$Z$45,3,0)*$E431</f>
        <v>384.072</v>
      </c>
      <c r="H431" s="43">
        <f>VLOOKUP($D431,PORTE!$A$3:$Z$45,4,0)*$C431+VLOOKUP($E$2,PORTE!$A$3:$Z$45,4,0)*$E431</f>
        <v>405.98352</v>
      </c>
      <c r="I431" s="43">
        <f>VLOOKUP($D431,PORTE!$A$3:$Z$45,5,0)*$C431+VLOOKUP($E$2,PORTE!$A$3:$Z$45,5,0)*$E431</f>
        <v>434.78391999999997</v>
      </c>
      <c r="J431" s="43">
        <f>VLOOKUP($D431,PORTE!$A$3:$Z$45,6,0)*$C431+VLOOKUP($E$2,PORTE!$A$3:$Z$45,6,0)*$E431</f>
        <v>459.06847999999997</v>
      </c>
      <c r="K431" s="43">
        <f>VLOOKUP($D431,PORTE!$A$3:$Z$45,7,0)*$C431+VLOOKUP($E$2,PORTE!$A$3:$Z$45,7,0)*$E431</f>
        <v>485.28840000000002</v>
      </c>
      <c r="L431" s="43">
        <f>VLOOKUP($D431,PORTE!$A$3:$Z$45,8,0)*$C431+VLOOKUP($E$2,PORTE!$A$3:$Z$45,8,0)*$E431</f>
        <v>517.30439999999999</v>
      </c>
      <c r="M431" s="43">
        <f>VLOOKUP($D431,PORTE!$A$3:$Z$45,9,0)*$C431+VLOOKUP($E$2,PORTE!$A$3:$Z$45,9,0)*$E431</f>
        <v>568.32143999999994</v>
      </c>
      <c r="N431" s="43">
        <f>VLOOKUP($D431,PORTE!$A$3:$Z$45,10,0)*$C431+VLOOKUP($E$2,PORTE!$A$3:$Z$45,10,0)*$E431</f>
        <v>620.24615999999992</v>
      </c>
      <c r="O431" s="43">
        <f>VLOOKUP($D431,PORTE!$A$3:$Z$45,11,0)*$C431+VLOOKUP($E$2,PORTE!$A$3:$Z$45,11,0)*$E431</f>
        <v>630.73063999999999</v>
      </c>
      <c r="P431" s="43">
        <f>VLOOKUP($D431,PORTE!$A$3:$Z$45,12,0)*$C431+VLOOKUP($E$2,PORTE!$A$3:$Z$45,12,0)*$E431</f>
        <v>717.68031999999994</v>
      </c>
      <c r="Q431" s="43">
        <f>VLOOKUP($D431,PORTE!$A$3:$Z$45,13,0)*$C431+VLOOKUP($E$2,PORTE!$A$3:$Z$45,13,0)*$E431</f>
        <v>866.41391999999996</v>
      </c>
      <c r="R431" s="43">
        <f>VLOOKUP($D431,PORTE!$A$3:$Z$45,14,0)*$C431+VLOOKUP($E$2,PORTE!$A$3:$Z$45,14,0)*$E431</f>
        <v>1059.13384</v>
      </c>
    </row>
    <row r="432" spans="1:18" s="1" customFormat="1" ht="13.5" customHeight="1" x14ac:dyDescent="0.25">
      <c r="A432" s="2" t="s">
        <v>923</v>
      </c>
      <c r="B432" s="3" t="s">
        <v>924</v>
      </c>
      <c r="C432" s="27">
        <v>1</v>
      </c>
      <c r="D432" s="2" t="s">
        <v>250</v>
      </c>
      <c r="E432" s="5" t="s">
        <v>925</v>
      </c>
      <c r="F432" s="43">
        <f>VLOOKUP($D432,PORTE!$A$3:$Z$45,2,0)*$C432+VLOOKUP($E$2,PORTE!$A$3:$Z$45,2,0)*$E432</f>
        <v>287.98500000000001</v>
      </c>
      <c r="G432" s="43">
        <f>VLOOKUP($D432,PORTE!$A$3:$Z$45,3,0)*$C432+VLOOKUP($E$2,PORTE!$A$3:$Z$45,3,0)*$E432</f>
        <v>325.68</v>
      </c>
      <c r="H432" s="43">
        <f>VLOOKUP($D432,PORTE!$A$3:$Z$45,4,0)*$C432+VLOOKUP($E$2,PORTE!$A$3:$Z$45,4,0)*$E432</f>
        <v>344.3313</v>
      </c>
      <c r="I432" s="43">
        <f>VLOOKUP($D432,PORTE!$A$3:$Z$45,5,0)*$C432+VLOOKUP($E$2,PORTE!$A$3:$Z$45,5,0)*$E432</f>
        <v>368.75229999999999</v>
      </c>
      <c r="J432" s="43">
        <f>VLOOKUP($D432,PORTE!$A$3:$Z$45,6,0)*$C432+VLOOKUP($E$2,PORTE!$A$3:$Z$45,6,0)*$E432</f>
        <v>389.33870000000002</v>
      </c>
      <c r="K432" s="43">
        <f>VLOOKUP($D432,PORTE!$A$3:$Z$45,7,0)*$C432+VLOOKUP($E$2,PORTE!$A$3:$Z$45,7,0)*$E432</f>
        <v>411.56850000000003</v>
      </c>
      <c r="L432" s="43">
        <f>VLOOKUP($D432,PORTE!$A$3:$Z$45,8,0)*$C432+VLOOKUP($E$2,PORTE!$A$3:$Z$45,8,0)*$E432</f>
        <v>438.71850000000001</v>
      </c>
      <c r="M432" s="43">
        <f>VLOOKUP($D432,PORTE!$A$3:$Z$45,9,0)*$C432+VLOOKUP($E$2,PORTE!$A$3:$Z$45,9,0)*$E432</f>
        <v>481.99860000000001</v>
      </c>
      <c r="N432" s="43">
        <f>VLOOKUP($D432,PORTE!$A$3:$Z$45,10,0)*$C432+VLOOKUP($E$2,PORTE!$A$3:$Z$45,10,0)*$E432</f>
        <v>526.04040000000009</v>
      </c>
      <c r="O432" s="43">
        <f>VLOOKUP($D432,PORTE!$A$3:$Z$45,11,0)*$C432+VLOOKUP($E$2,PORTE!$A$3:$Z$45,11,0)*$E432</f>
        <v>534.91910000000007</v>
      </c>
      <c r="P432" s="43">
        <f>VLOOKUP($D432,PORTE!$A$3:$Z$45,12,0)*$C432+VLOOKUP($E$2,PORTE!$A$3:$Z$45,12,0)*$E432</f>
        <v>618.07330000000002</v>
      </c>
      <c r="Q432" s="43">
        <f>VLOOKUP($D432,PORTE!$A$3:$Z$45,13,0)*$C432+VLOOKUP($E$2,PORTE!$A$3:$Z$45,13,0)*$E432</f>
        <v>763.8873000000001</v>
      </c>
      <c r="R432" s="43">
        <f>VLOOKUP($D432,PORTE!$A$3:$Z$45,14,0)*$C432+VLOOKUP($E$2,PORTE!$A$3:$Z$45,14,0)*$E432</f>
        <v>952.61710000000005</v>
      </c>
    </row>
    <row r="433" spans="1:18" s="1" customFormat="1" ht="13.5" customHeight="1" x14ac:dyDescent="0.25">
      <c r="A433" s="2" t="s">
        <v>926</v>
      </c>
      <c r="B433" s="3" t="s">
        <v>927</v>
      </c>
      <c r="C433" s="24">
        <v>0.1</v>
      </c>
      <c r="D433" s="4" t="s">
        <v>5</v>
      </c>
      <c r="E433" s="5" t="s">
        <v>928</v>
      </c>
      <c r="F433" s="43">
        <f>VLOOKUP($D433,PORTE!$A$3:$Z$45,2,0)*$C433+VLOOKUP($E$2,PORTE!$A$3:$Z$45,2,0)*$E433</f>
        <v>27.709999999999997</v>
      </c>
      <c r="G433" s="43">
        <f>VLOOKUP($D433,PORTE!$A$3:$Z$45,3,0)*$C433+VLOOKUP($E$2,PORTE!$A$3:$Z$45,3,0)*$E433</f>
        <v>29.13</v>
      </c>
      <c r="H433" s="43">
        <f>VLOOKUP($D433,PORTE!$A$3:$Z$45,4,0)*$C433+VLOOKUP($E$2,PORTE!$A$3:$Z$45,4,0)*$E433</f>
        <v>30.747799999999998</v>
      </c>
      <c r="I433" s="43">
        <f>VLOOKUP($D433,PORTE!$A$3:$Z$45,5,0)*$C433+VLOOKUP($E$2,PORTE!$A$3:$Z$45,5,0)*$E433</f>
        <v>32.931799999999996</v>
      </c>
      <c r="J433" s="43">
        <f>VLOOKUP($D433,PORTE!$A$3:$Z$45,6,0)*$C433+VLOOKUP($E$2,PORTE!$A$3:$Z$45,6,0)*$E433</f>
        <v>34.818199999999997</v>
      </c>
      <c r="K433" s="43">
        <f>VLOOKUP($D433,PORTE!$A$3:$Z$45,7,0)*$C433+VLOOKUP($E$2,PORTE!$A$3:$Z$45,7,0)*$E433</f>
        <v>36.81</v>
      </c>
      <c r="L433" s="43">
        <f>VLOOKUP($D433,PORTE!$A$3:$Z$45,8,0)*$C433+VLOOKUP($E$2,PORTE!$A$3:$Z$45,8,0)*$E433</f>
        <v>39.239999999999995</v>
      </c>
      <c r="M433" s="43">
        <f>VLOOKUP($D433,PORTE!$A$3:$Z$45,9,0)*$C433+VLOOKUP($E$2,PORTE!$A$3:$Z$45,9,0)*$E433</f>
        <v>43.103599999999993</v>
      </c>
      <c r="N433" s="43">
        <f>VLOOKUP($D433,PORTE!$A$3:$Z$45,10,0)*$C433+VLOOKUP($E$2,PORTE!$A$3:$Z$45,10,0)*$E433</f>
        <v>47.040399999999998</v>
      </c>
      <c r="O433" s="43">
        <f>VLOOKUP($D433,PORTE!$A$3:$Z$45,11,0)*$C433+VLOOKUP($E$2,PORTE!$A$3:$Z$45,11,0)*$E433</f>
        <v>47.840599999999995</v>
      </c>
      <c r="P433" s="43">
        <f>VLOOKUP($D433,PORTE!$A$3:$Z$45,12,0)*$C433+VLOOKUP($E$2,PORTE!$A$3:$Z$45,12,0)*$E433</f>
        <v>49.883799999999994</v>
      </c>
      <c r="Q433" s="43">
        <f>VLOOKUP($D433,PORTE!$A$3:$Z$45,13,0)*$C433+VLOOKUP($E$2,PORTE!$A$3:$Z$45,13,0)*$E433</f>
        <v>51.649799999999999</v>
      </c>
      <c r="R433" s="43">
        <f>VLOOKUP($D433,PORTE!$A$3:$Z$45,14,0)*$C433+VLOOKUP($E$2,PORTE!$A$3:$Z$45,14,0)*$E433</f>
        <v>53.659599999999998</v>
      </c>
    </row>
    <row r="434" spans="1:18" s="1" customFormat="1" ht="13.5" customHeight="1" x14ac:dyDescent="0.25">
      <c r="A434" s="2" t="s">
        <v>929</v>
      </c>
      <c r="B434" s="3" t="s">
        <v>930</v>
      </c>
      <c r="C434" s="24">
        <v>0.1</v>
      </c>
      <c r="D434" s="4" t="s">
        <v>5</v>
      </c>
      <c r="E434" s="5" t="s">
        <v>39</v>
      </c>
      <c r="F434" s="43">
        <f>VLOOKUP($D434,PORTE!$A$3:$Z$45,2,0)*$C434+VLOOKUP($E$2,PORTE!$A$3:$Z$45,2,0)*$E434</f>
        <v>38.370499999999993</v>
      </c>
      <c r="G434" s="43">
        <f>VLOOKUP($D434,PORTE!$A$3:$Z$45,3,0)*$C434+VLOOKUP($E$2,PORTE!$A$3:$Z$45,3,0)*$E434</f>
        <v>40.253999999999998</v>
      </c>
      <c r="H434" s="43">
        <f>VLOOKUP($D434,PORTE!$A$3:$Z$45,4,0)*$C434+VLOOKUP($E$2,PORTE!$A$3:$Z$45,4,0)*$E434</f>
        <v>42.492890000000003</v>
      </c>
      <c r="I434" s="43">
        <f>VLOOKUP($D434,PORTE!$A$3:$Z$45,5,0)*$C434+VLOOKUP($E$2,PORTE!$A$3:$Z$45,5,0)*$E434</f>
        <v>45.511189999999999</v>
      </c>
      <c r="J434" s="43">
        <f>VLOOKUP($D434,PORTE!$A$3:$Z$45,6,0)*$C434+VLOOKUP($E$2,PORTE!$A$3:$Z$45,6,0)*$E434</f>
        <v>48.102110000000003</v>
      </c>
      <c r="K434" s="43">
        <f>VLOOKUP($D434,PORTE!$A$3:$Z$45,7,0)*$C434+VLOOKUP($E$2,PORTE!$A$3:$Z$45,7,0)*$E434</f>
        <v>50.854050000000001</v>
      </c>
      <c r="L434" s="43">
        <f>VLOOKUP($D434,PORTE!$A$3:$Z$45,8,0)*$C434+VLOOKUP($E$2,PORTE!$A$3:$Z$45,8,0)*$E434</f>
        <v>54.211049999999993</v>
      </c>
      <c r="M434" s="43">
        <f>VLOOKUP($D434,PORTE!$A$3:$Z$45,9,0)*$C434+VLOOKUP($E$2,PORTE!$A$3:$Z$45,9,0)*$E434</f>
        <v>59.548579999999994</v>
      </c>
      <c r="N434" s="43">
        <f>VLOOKUP($D434,PORTE!$A$3:$Z$45,10,0)*$C434+VLOOKUP($E$2,PORTE!$A$3:$Z$45,10,0)*$E434</f>
        <v>64.987120000000004</v>
      </c>
      <c r="O434" s="43">
        <f>VLOOKUP($D434,PORTE!$A$3:$Z$45,11,0)*$C434+VLOOKUP($E$2,PORTE!$A$3:$Z$45,11,0)*$E434</f>
        <v>66.093230000000005</v>
      </c>
      <c r="P434" s="43">
        <f>VLOOKUP($D434,PORTE!$A$3:$Z$45,12,0)*$C434+VLOOKUP($E$2,PORTE!$A$3:$Z$45,12,0)*$E434</f>
        <v>68.859489999999994</v>
      </c>
      <c r="Q434" s="43">
        <f>VLOOKUP($D434,PORTE!$A$3:$Z$45,13,0)*$C434+VLOOKUP($E$2,PORTE!$A$3:$Z$45,13,0)*$E434</f>
        <v>71.181690000000003</v>
      </c>
      <c r="R434" s="43">
        <f>VLOOKUP($D434,PORTE!$A$3:$Z$45,14,0)*$C434+VLOOKUP($E$2,PORTE!$A$3:$Z$45,14,0)*$E434</f>
        <v>73.951629999999994</v>
      </c>
    </row>
    <row r="435" spans="1:18" s="1" customFormat="1" ht="13.5" customHeight="1" x14ac:dyDescent="0.25">
      <c r="A435" s="2" t="s">
        <v>931</v>
      </c>
      <c r="B435" s="3" t="s">
        <v>932</v>
      </c>
      <c r="C435" s="24">
        <v>0.1</v>
      </c>
      <c r="D435" s="4" t="s">
        <v>5</v>
      </c>
      <c r="E435" s="5" t="s">
        <v>933</v>
      </c>
      <c r="F435" s="43">
        <f>VLOOKUP($D435,PORTE!$A$3:$Z$45,2,0)*$C435+VLOOKUP($E$2,PORTE!$A$3:$Z$45,2,0)*$E435</f>
        <v>93.846499999999992</v>
      </c>
      <c r="G435" s="43">
        <f>VLOOKUP($D435,PORTE!$A$3:$Z$45,3,0)*$C435+VLOOKUP($E$2,PORTE!$A$3:$Z$45,3,0)*$E435</f>
        <v>98.141999999999982</v>
      </c>
      <c r="H435" s="43">
        <f>VLOOKUP($D435,PORTE!$A$3:$Z$45,4,0)*$C435+VLOOKUP($E$2,PORTE!$A$3:$Z$45,4,0)*$E435</f>
        <v>103.61296999999999</v>
      </c>
      <c r="I435" s="43">
        <f>VLOOKUP($D435,PORTE!$A$3:$Z$45,5,0)*$C435+VLOOKUP($E$2,PORTE!$A$3:$Z$45,5,0)*$E435</f>
        <v>110.97286999999999</v>
      </c>
      <c r="J435" s="43">
        <f>VLOOKUP($D435,PORTE!$A$3:$Z$45,6,0)*$C435+VLOOKUP($E$2,PORTE!$A$3:$Z$45,6,0)*$E435</f>
        <v>117.23002999999999</v>
      </c>
      <c r="K435" s="43">
        <f>VLOOKUP($D435,PORTE!$A$3:$Z$45,7,0)*$C435+VLOOKUP($E$2,PORTE!$A$3:$Z$45,7,0)*$E435</f>
        <v>123.93764999999999</v>
      </c>
      <c r="L435" s="43">
        <f>VLOOKUP($D435,PORTE!$A$3:$Z$45,8,0)*$C435+VLOOKUP($E$2,PORTE!$A$3:$Z$45,8,0)*$E435</f>
        <v>132.11865</v>
      </c>
      <c r="M435" s="43">
        <f>VLOOKUP($D435,PORTE!$A$3:$Z$45,9,0)*$C435+VLOOKUP($E$2,PORTE!$A$3:$Z$45,9,0)*$E435</f>
        <v>145.12634</v>
      </c>
      <c r="N435" s="43">
        <f>VLOOKUP($D435,PORTE!$A$3:$Z$45,10,0)*$C435+VLOOKUP($E$2,PORTE!$A$3:$Z$45,10,0)*$E435</f>
        <v>158.37975999999998</v>
      </c>
      <c r="O435" s="43">
        <f>VLOOKUP($D435,PORTE!$A$3:$Z$45,11,0)*$C435+VLOOKUP($E$2,PORTE!$A$3:$Z$45,11,0)*$E435</f>
        <v>161.07778999999999</v>
      </c>
      <c r="P435" s="43">
        <f>VLOOKUP($D435,PORTE!$A$3:$Z$45,12,0)*$C435+VLOOKUP($E$2,PORTE!$A$3:$Z$45,12,0)*$E435</f>
        <v>167.60676999999998</v>
      </c>
      <c r="Q435" s="43">
        <f>VLOOKUP($D435,PORTE!$A$3:$Z$45,13,0)*$C435+VLOOKUP($E$2,PORTE!$A$3:$Z$45,13,0)*$E435</f>
        <v>172.82336999999998</v>
      </c>
      <c r="R435" s="43">
        <f>VLOOKUP($D435,PORTE!$A$3:$Z$45,14,0)*$C435+VLOOKUP($E$2,PORTE!$A$3:$Z$45,14,0)*$E435</f>
        <v>179.54899</v>
      </c>
    </row>
    <row r="436" spans="1:18" s="1" customFormat="1" ht="13.5" customHeight="1" x14ac:dyDescent="0.25">
      <c r="A436" s="2" t="s">
        <v>934</v>
      </c>
      <c r="B436" s="3" t="s">
        <v>935</v>
      </c>
      <c r="C436" s="24">
        <v>0.04</v>
      </c>
      <c r="D436" s="4" t="s">
        <v>5</v>
      </c>
      <c r="E436" s="5" t="s">
        <v>653</v>
      </c>
      <c r="F436" s="43">
        <f>VLOOKUP($D436,PORTE!$A$3:$Z$45,2,0)*$C436+VLOOKUP($E$2,PORTE!$A$3:$Z$45,2,0)*$E436</f>
        <v>9.6350000000000016</v>
      </c>
      <c r="G436" s="43">
        <f>VLOOKUP($D436,PORTE!$A$3:$Z$45,3,0)*$C436+VLOOKUP($E$2,PORTE!$A$3:$Z$45,3,0)*$E436</f>
        <v>10.14</v>
      </c>
      <c r="H436" s="43">
        <f>VLOOKUP($D436,PORTE!$A$3:$Z$45,4,0)*$C436+VLOOKUP($E$2,PORTE!$A$3:$Z$45,4,0)*$E436</f>
        <v>10.7027</v>
      </c>
      <c r="I436" s="43">
        <f>VLOOKUP($D436,PORTE!$A$3:$Z$45,5,0)*$C436+VLOOKUP($E$2,PORTE!$A$3:$Z$45,5,0)*$E436</f>
        <v>11.462900000000001</v>
      </c>
      <c r="J436" s="43">
        <f>VLOOKUP($D436,PORTE!$A$3:$Z$45,6,0)*$C436+VLOOKUP($E$2,PORTE!$A$3:$Z$45,6,0)*$E436</f>
        <v>12.121700000000001</v>
      </c>
      <c r="K436" s="43">
        <f>VLOOKUP($D436,PORTE!$A$3:$Z$45,7,0)*$C436+VLOOKUP($E$2,PORTE!$A$3:$Z$45,7,0)*$E436</f>
        <v>12.815100000000001</v>
      </c>
      <c r="L436" s="43">
        <f>VLOOKUP($D436,PORTE!$A$3:$Z$45,8,0)*$C436+VLOOKUP($E$2,PORTE!$A$3:$Z$45,8,0)*$E436</f>
        <v>13.661099999999999</v>
      </c>
      <c r="M436" s="43">
        <f>VLOOKUP($D436,PORTE!$A$3:$Z$45,9,0)*$C436+VLOOKUP($E$2,PORTE!$A$3:$Z$45,9,0)*$E436</f>
        <v>15.0062</v>
      </c>
      <c r="N436" s="43">
        <f>VLOOKUP($D436,PORTE!$A$3:$Z$45,10,0)*$C436+VLOOKUP($E$2,PORTE!$A$3:$Z$45,10,0)*$E436</f>
        <v>16.376800000000003</v>
      </c>
      <c r="O436" s="43">
        <f>VLOOKUP($D436,PORTE!$A$3:$Z$45,11,0)*$C436+VLOOKUP($E$2,PORTE!$A$3:$Z$45,11,0)*$E436</f>
        <v>16.6553</v>
      </c>
      <c r="P436" s="43">
        <f>VLOOKUP($D436,PORTE!$A$3:$Z$45,12,0)*$C436+VLOOKUP($E$2,PORTE!$A$3:$Z$45,12,0)*$E436</f>
        <v>17.374300000000002</v>
      </c>
      <c r="Q436" s="43">
        <f>VLOOKUP($D436,PORTE!$A$3:$Z$45,13,0)*$C436+VLOOKUP($E$2,PORTE!$A$3:$Z$45,13,0)*$E436</f>
        <v>18.005100000000002</v>
      </c>
      <c r="R436" s="43">
        <f>VLOOKUP($D436,PORTE!$A$3:$Z$45,14,0)*$C436+VLOOKUP($E$2,PORTE!$A$3:$Z$45,14,0)*$E436</f>
        <v>18.7057</v>
      </c>
    </row>
    <row r="437" spans="1:18" s="1" customFormat="1" ht="13.5" customHeight="1" x14ac:dyDescent="0.25">
      <c r="A437" s="2">
        <v>40321770</v>
      </c>
      <c r="B437" s="9" t="s">
        <v>936</v>
      </c>
      <c r="C437" s="24">
        <v>0.5</v>
      </c>
      <c r="D437" s="4" t="s">
        <v>5</v>
      </c>
      <c r="E437" s="5">
        <v>34.442999999999998</v>
      </c>
      <c r="F437" s="43">
        <f>VLOOKUP($D437,PORTE!$A$3:$Z$45,2,0)*$C437+VLOOKUP($E$2,PORTE!$A$3:$Z$45,2,0)*$E437</f>
        <v>400.09449999999998</v>
      </c>
      <c r="G437" s="43">
        <f>VLOOKUP($D437,PORTE!$A$3:$Z$45,3,0)*$C437+VLOOKUP($E$2,PORTE!$A$3:$Z$45,3,0)*$E437</f>
        <v>418.56599999999997</v>
      </c>
      <c r="H437" s="43">
        <f>VLOOKUP($D437,PORTE!$A$3:$Z$45,4,0)*$C437+VLOOKUP($E$2,PORTE!$A$3:$Z$45,4,0)*$E437</f>
        <v>441.89281</v>
      </c>
      <c r="I437" s="43">
        <f>VLOOKUP($D437,PORTE!$A$3:$Z$45,5,0)*$C437+VLOOKUP($E$2,PORTE!$A$3:$Z$45,5,0)*$E437</f>
        <v>473.28150999999997</v>
      </c>
      <c r="J437" s="43">
        <f>VLOOKUP($D437,PORTE!$A$3:$Z$45,6,0)*$C437+VLOOKUP($E$2,PORTE!$A$3:$Z$45,6,0)*$E437</f>
        <v>499.99818999999997</v>
      </c>
      <c r="K437" s="43">
        <f>VLOOKUP($D437,PORTE!$A$3:$Z$45,7,0)*$C437+VLOOKUP($E$2,PORTE!$A$3:$Z$45,7,0)*$E437</f>
        <v>528.60645</v>
      </c>
      <c r="L437" s="43">
        <f>VLOOKUP($D437,PORTE!$A$3:$Z$45,8,0)*$C437+VLOOKUP($E$2,PORTE!$A$3:$Z$45,8,0)*$E437</f>
        <v>563.49944999999991</v>
      </c>
      <c r="M437" s="43">
        <f>VLOOKUP($D437,PORTE!$A$3:$Z$45,9,0)*$C437+VLOOKUP($E$2,PORTE!$A$3:$Z$45,9,0)*$E437</f>
        <v>618.97881999999993</v>
      </c>
      <c r="N437" s="43">
        <f>VLOOKUP($D437,PORTE!$A$3:$Z$45,10,0)*$C437+VLOOKUP($E$2,PORTE!$A$3:$Z$45,10,0)*$E437</f>
        <v>675.50648000000001</v>
      </c>
      <c r="O437" s="43">
        <f>VLOOKUP($D437,PORTE!$A$3:$Z$45,11,0)*$C437+VLOOKUP($E$2,PORTE!$A$3:$Z$45,11,0)*$E437</f>
        <v>687.01267000000007</v>
      </c>
      <c r="P437" s="43">
        <f>VLOOKUP($D437,PORTE!$A$3:$Z$45,12,0)*$C437+VLOOKUP($E$2,PORTE!$A$3:$Z$45,12,0)*$E437</f>
        <v>714.96820999999989</v>
      </c>
      <c r="Q437" s="43">
        <f>VLOOKUP($D437,PORTE!$A$3:$Z$45,13,0)*$C437+VLOOKUP($E$2,PORTE!$A$3:$Z$45,13,0)*$E437</f>
        <v>737.44400999999993</v>
      </c>
      <c r="R437" s="43">
        <f>VLOOKUP($D437,PORTE!$A$3:$Z$45,14,0)*$C437+VLOOKUP($E$2,PORTE!$A$3:$Z$45,14,0)*$E437</f>
        <v>766.14226999999994</v>
      </c>
    </row>
    <row r="438" spans="1:18" s="1" customFormat="1" ht="13.5" customHeight="1" x14ac:dyDescent="0.25">
      <c r="A438" s="2">
        <v>40321789</v>
      </c>
      <c r="B438" s="9" t="s">
        <v>937</v>
      </c>
      <c r="C438" s="27">
        <v>1</v>
      </c>
      <c r="D438" s="4" t="s">
        <v>84</v>
      </c>
      <c r="E438" s="5">
        <v>63.764000000000003</v>
      </c>
      <c r="F438" s="43">
        <f>VLOOKUP($D438,PORTE!$A$3:$Z$45,2,0)*$C438+VLOOKUP($E$2,PORTE!$A$3:$Z$45,2,0)*$E438</f>
        <v>881.28600000000006</v>
      </c>
      <c r="G438" s="43">
        <f>VLOOKUP($D438,PORTE!$A$3:$Z$45,3,0)*$C438+VLOOKUP($E$2,PORTE!$A$3:$Z$45,3,0)*$E438</f>
        <v>962.66800000000001</v>
      </c>
      <c r="H438" s="43">
        <f>VLOOKUP($D438,PORTE!$A$3:$Z$45,4,0)*$C438+VLOOKUP($E$2,PORTE!$A$3:$Z$45,4,0)*$E438</f>
        <v>1016.8898800000001</v>
      </c>
      <c r="I438" s="43">
        <f>VLOOKUP($D438,PORTE!$A$3:$Z$45,5,0)*$C438+VLOOKUP($E$2,PORTE!$A$3:$Z$45,5,0)*$E438</f>
        <v>1089.0574800000002</v>
      </c>
      <c r="J438" s="43">
        <f>VLOOKUP($D438,PORTE!$A$3:$Z$45,6,0)*$C438+VLOOKUP($E$2,PORTE!$A$3:$Z$45,6,0)*$E438</f>
        <v>1149.9981200000002</v>
      </c>
      <c r="K438" s="43">
        <f>VLOOKUP($D438,PORTE!$A$3:$Z$45,7,0)*$C438+VLOOKUP($E$2,PORTE!$A$3:$Z$45,7,0)*$E438</f>
        <v>1215.7246</v>
      </c>
      <c r="L438" s="43">
        <f>VLOOKUP($D438,PORTE!$A$3:$Z$45,8,0)*$C438+VLOOKUP($E$2,PORTE!$A$3:$Z$45,8,0)*$E438</f>
        <v>1295.9485999999999</v>
      </c>
      <c r="M438" s="43">
        <f>VLOOKUP($D438,PORTE!$A$3:$Z$45,9,0)*$C438+VLOOKUP($E$2,PORTE!$A$3:$Z$45,9,0)*$E438</f>
        <v>1423.67336</v>
      </c>
      <c r="N438" s="43">
        <f>VLOOKUP($D438,PORTE!$A$3:$Z$45,10,0)*$C438+VLOOKUP($E$2,PORTE!$A$3:$Z$45,10,0)*$E438</f>
        <v>1553.7410400000001</v>
      </c>
      <c r="O438" s="43">
        <f>VLOOKUP($D438,PORTE!$A$3:$Z$45,11,0)*$C438+VLOOKUP($E$2,PORTE!$A$3:$Z$45,11,0)*$E438</f>
        <v>1579.9931600000002</v>
      </c>
      <c r="P438" s="43">
        <f>VLOOKUP($D438,PORTE!$A$3:$Z$45,12,0)*$C438+VLOOKUP($E$2,PORTE!$A$3:$Z$45,12,0)*$E438</f>
        <v>1777.03908</v>
      </c>
      <c r="Q438" s="43">
        <f>VLOOKUP($D438,PORTE!$A$3:$Z$45,13,0)*$C438+VLOOKUP($E$2,PORTE!$A$3:$Z$45,13,0)*$E438</f>
        <v>2105.7574800000002</v>
      </c>
      <c r="R438" s="43">
        <f>VLOOKUP($D438,PORTE!$A$3:$Z$45,14,0)*$C438+VLOOKUP($E$2,PORTE!$A$3:$Z$45,14,0)*$E438</f>
        <v>2498.4239600000001</v>
      </c>
    </row>
    <row r="439" spans="1:18" s="1" customFormat="1" ht="13.5" customHeight="1" x14ac:dyDescent="0.25">
      <c r="A439" s="2" t="s">
        <v>938</v>
      </c>
      <c r="B439" s="3" t="s">
        <v>939</v>
      </c>
      <c r="C439" s="24">
        <v>0.1</v>
      </c>
      <c r="D439" s="4" t="s">
        <v>5</v>
      </c>
      <c r="E439" s="5" t="s">
        <v>39</v>
      </c>
      <c r="F439" s="43">
        <f>VLOOKUP($D439,PORTE!$A$3:$Z$45,2,0)*$C439+VLOOKUP($E$2,PORTE!$A$3:$Z$45,2,0)*$E439</f>
        <v>38.370499999999993</v>
      </c>
      <c r="G439" s="43">
        <f>VLOOKUP($D439,PORTE!$A$3:$Z$45,3,0)*$C439+VLOOKUP($E$2,PORTE!$A$3:$Z$45,3,0)*$E439</f>
        <v>40.253999999999998</v>
      </c>
      <c r="H439" s="43">
        <f>VLOOKUP($D439,PORTE!$A$3:$Z$45,4,0)*$C439+VLOOKUP($E$2,PORTE!$A$3:$Z$45,4,0)*$E439</f>
        <v>42.492890000000003</v>
      </c>
      <c r="I439" s="43">
        <f>VLOOKUP($D439,PORTE!$A$3:$Z$45,5,0)*$C439+VLOOKUP($E$2,PORTE!$A$3:$Z$45,5,0)*$E439</f>
        <v>45.511189999999999</v>
      </c>
      <c r="J439" s="43">
        <f>VLOOKUP($D439,PORTE!$A$3:$Z$45,6,0)*$C439+VLOOKUP($E$2,PORTE!$A$3:$Z$45,6,0)*$E439</f>
        <v>48.102110000000003</v>
      </c>
      <c r="K439" s="43">
        <f>VLOOKUP($D439,PORTE!$A$3:$Z$45,7,0)*$C439+VLOOKUP($E$2,PORTE!$A$3:$Z$45,7,0)*$E439</f>
        <v>50.854050000000001</v>
      </c>
      <c r="L439" s="43">
        <f>VLOOKUP($D439,PORTE!$A$3:$Z$45,8,0)*$C439+VLOOKUP($E$2,PORTE!$A$3:$Z$45,8,0)*$E439</f>
        <v>54.211049999999993</v>
      </c>
      <c r="M439" s="43">
        <f>VLOOKUP($D439,PORTE!$A$3:$Z$45,9,0)*$C439+VLOOKUP($E$2,PORTE!$A$3:$Z$45,9,0)*$E439</f>
        <v>59.548579999999994</v>
      </c>
      <c r="N439" s="43">
        <f>VLOOKUP($D439,PORTE!$A$3:$Z$45,10,0)*$C439+VLOOKUP($E$2,PORTE!$A$3:$Z$45,10,0)*$E439</f>
        <v>64.987120000000004</v>
      </c>
      <c r="O439" s="43">
        <f>VLOOKUP($D439,PORTE!$A$3:$Z$45,11,0)*$C439+VLOOKUP($E$2,PORTE!$A$3:$Z$45,11,0)*$E439</f>
        <v>66.093230000000005</v>
      </c>
      <c r="P439" s="43">
        <f>VLOOKUP($D439,PORTE!$A$3:$Z$45,12,0)*$C439+VLOOKUP($E$2,PORTE!$A$3:$Z$45,12,0)*$E439</f>
        <v>68.859489999999994</v>
      </c>
      <c r="Q439" s="43">
        <f>VLOOKUP($D439,PORTE!$A$3:$Z$45,13,0)*$C439+VLOOKUP($E$2,PORTE!$A$3:$Z$45,13,0)*$E439</f>
        <v>71.181690000000003</v>
      </c>
      <c r="R439" s="43">
        <f>VLOOKUP($D439,PORTE!$A$3:$Z$45,14,0)*$C439+VLOOKUP($E$2,PORTE!$A$3:$Z$45,14,0)*$E439</f>
        <v>73.951629999999994</v>
      </c>
    </row>
    <row r="440" spans="1:18" s="1" customFormat="1" ht="13.5" customHeight="1" x14ac:dyDescent="0.25">
      <c r="A440" s="2" t="s">
        <v>940</v>
      </c>
      <c r="B440" s="3" t="s">
        <v>941</v>
      </c>
      <c r="C440" s="27">
        <v>1</v>
      </c>
      <c r="D440" s="2" t="s">
        <v>231</v>
      </c>
      <c r="E440" s="5" t="s">
        <v>942</v>
      </c>
      <c r="F440" s="43">
        <f>VLOOKUP($D440,PORTE!$A$3:$Z$45,2,0)*$C440+VLOOKUP($E$2,PORTE!$A$3:$Z$45,2,0)*$E440</f>
        <v>74.025000000000006</v>
      </c>
      <c r="G440" s="43">
        <f>VLOOKUP($D440,PORTE!$A$3:$Z$45,3,0)*$C440+VLOOKUP($E$2,PORTE!$A$3:$Z$45,3,0)*$E440</f>
        <v>83.699999999999989</v>
      </c>
      <c r="H440" s="43">
        <f>VLOOKUP($D440,PORTE!$A$3:$Z$45,4,0)*$C440+VLOOKUP($E$2,PORTE!$A$3:$Z$45,4,0)*$E440</f>
        <v>88.114499999999992</v>
      </c>
      <c r="I440" s="43">
        <f>VLOOKUP($D440,PORTE!$A$3:$Z$45,5,0)*$C440+VLOOKUP($E$2,PORTE!$A$3:$Z$45,5,0)*$E440</f>
        <v>94.359499999999997</v>
      </c>
      <c r="J440" s="43">
        <f>VLOOKUP($D440,PORTE!$A$3:$Z$45,6,0)*$C440+VLOOKUP($E$2,PORTE!$A$3:$Z$45,6,0)*$E440</f>
        <v>100.91549999999999</v>
      </c>
      <c r="K440" s="43">
        <f>VLOOKUP($D440,PORTE!$A$3:$Z$45,7,0)*$C440+VLOOKUP($E$2,PORTE!$A$3:$Z$45,7,0)*$E440</f>
        <v>106.68249999999999</v>
      </c>
      <c r="L440" s="43">
        <f>VLOOKUP($D440,PORTE!$A$3:$Z$45,8,0)*$C440+VLOOKUP($E$2,PORTE!$A$3:$Z$45,8,0)*$E440</f>
        <v>113.72249999999998</v>
      </c>
      <c r="M440" s="43">
        <f>VLOOKUP($D440,PORTE!$A$3:$Z$45,9,0)*$C440+VLOOKUP($E$2,PORTE!$A$3:$Z$45,9,0)*$E440</f>
        <v>124.93899999999999</v>
      </c>
      <c r="N440" s="43">
        <f>VLOOKUP($D440,PORTE!$A$3:$Z$45,10,0)*$C440+VLOOKUP($E$2,PORTE!$A$3:$Z$45,10,0)*$E440</f>
        <v>136.35599999999999</v>
      </c>
      <c r="O440" s="43">
        <f>VLOOKUP($D440,PORTE!$A$3:$Z$45,11,0)*$C440+VLOOKUP($E$2,PORTE!$A$3:$Z$45,11,0)*$E440</f>
        <v>138.64150000000001</v>
      </c>
      <c r="P440" s="43">
        <f>VLOOKUP($D440,PORTE!$A$3:$Z$45,12,0)*$C440+VLOOKUP($E$2,PORTE!$A$3:$Z$45,12,0)*$E440</f>
        <v>148.5745</v>
      </c>
      <c r="Q440" s="43">
        <f>VLOOKUP($D440,PORTE!$A$3:$Z$45,13,0)*$C440+VLOOKUP($E$2,PORTE!$A$3:$Z$45,13,0)*$E440</f>
        <v>173.86449999999999</v>
      </c>
      <c r="R440" s="43">
        <f>VLOOKUP($D440,PORTE!$A$3:$Z$45,14,0)*$C440+VLOOKUP($E$2,PORTE!$A$3:$Z$45,14,0)*$E440</f>
        <v>191.6515</v>
      </c>
    </row>
    <row r="441" spans="1:18" s="1" customFormat="1" ht="13.5" customHeight="1" x14ac:dyDescent="0.25">
      <c r="A441" s="2" t="s">
        <v>943</v>
      </c>
      <c r="B441" s="3" t="s">
        <v>944</v>
      </c>
      <c r="C441" s="27">
        <v>1</v>
      </c>
      <c r="D441" s="2" t="s">
        <v>914</v>
      </c>
      <c r="E441" s="5" t="s">
        <v>945</v>
      </c>
      <c r="F441" s="43">
        <f>VLOOKUP($D441,PORTE!$A$3:$Z$45,2,0)*$C441+VLOOKUP($E$2,PORTE!$A$3:$Z$45,2,0)*$E441</f>
        <v>340.07</v>
      </c>
      <c r="G441" s="43">
        <f>VLOOKUP($D441,PORTE!$A$3:$Z$45,3,0)*$C441+VLOOKUP($E$2,PORTE!$A$3:$Z$45,3,0)*$E441</f>
        <v>359.15999999999997</v>
      </c>
      <c r="H441" s="43">
        <f>VLOOKUP($D441,PORTE!$A$3:$Z$45,4,0)*$C441+VLOOKUP($E$2,PORTE!$A$3:$Z$45,4,0)*$E441</f>
        <v>379.04059999999998</v>
      </c>
      <c r="I441" s="43">
        <f>VLOOKUP($D441,PORTE!$A$3:$Z$45,5,0)*$C441+VLOOKUP($E$2,PORTE!$A$3:$Z$45,5,0)*$E441</f>
        <v>405.96260000000001</v>
      </c>
      <c r="J441" s="43">
        <f>VLOOKUP($D441,PORTE!$A$3:$Z$45,6,0)*$C441+VLOOKUP($E$2,PORTE!$A$3:$Z$45,6,0)*$E441</f>
        <v>429.5394</v>
      </c>
      <c r="K441" s="43">
        <f>VLOOKUP($D441,PORTE!$A$3:$Z$45,7,0)*$C441+VLOOKUP($E$2,PORTE!$A$3:$Z$45,7,0)*$E441</f>
        <v>454.10700000000003</v>
      </c>
      <c r="L441" s="43">
        <f>VLOOKUP($D441,PORTE!$A$3:$Z$45,8,0)*$C441+VLOOKUP($E$2,PORTE!$A$3:$Z$45,8,0)*$E441</f>
        <v>484.077</v>
      </c>
      <c r="M441" s="43">
        <f>VLOOKUP($D441,PORTE!$A$3:$Z$45,9,0)*$C441+VLOOKUP($E$2,PORTE!$A$3:$Z$45,9,0)*$E441</f>
        <v>531.75319999999999</v>
      </c>
      <c r="N441" s="43">
        <f>VLOOKUP($D441,PORTE!$A$3:$Z$45,10,0)*$C441+VLOOKUP($E$2,PORTE!$A$3:$Z$45,10,0)*$E441</f>
        <v>580.31479999999999</v>
      </c>
      <c r="O441" s="43">
        <f>VLOOKUP($D441,PORTE!$A$3:$Z$45,11,0)*$C441+VLOOKUP($E$2,PORTE!$A$3:$Z$45,11,0)*$E441</f>
        <v>590.18420000000003</v>
      </c>
      <c r="P441" s="43">
        <f>VLOOKUP($D441,PORTE!$A$3:$Z$45,12,0)*$C441+VLOOKUP($E$2,PORTE!$A$3:$Z$45,12,0)*$E441</f>
        <v>616.52459999999996</v>
      </c>
      <c r="Q441" s="43">
        <f>VLOOKUP($D441,PORTE!$A$3:$Z$45,13,0)*$C441+VLOOKUP($E$2,PORTE!$A$3:$Z$45,13,0)*$E441</f>
        <v>644.39260000000002</v>
      </c>
      <c r="R441" s="43">
        <f>VLOOKUP($D441,PORTE!$A$3:$Z$45,14,0)*$C441+VLOOKUP($E$2,PORTE!$A$3:$Z$45,14,0)*$E441</f>
        <v>684.18020000000001</v>
      </c>
    </row>
    <row r="442" spans="1:18" s="1" customFormat="1" ht="13.5" customHeight="1" x14ac:dyDescent="0.25">
      <c r="A442" s="2">
        <v>40321096</v>
      </c>
      <c r="B442" s="9" t="s">
        <v>946</v>
      </c>
      <c r="C442" s="24">
        <v>0.5</v>
      </c>
      <c r="D442" s="4" t="s">
        <v>5</v>
      </c>
      <c r="E442" s="5">
        <v>47.226999999999997</v>
      </c>
      <c r="F442" s="43">
        <f>VLOOKUP($D442,PORTE!$A$3:$Z$45,2,0)*$C442+VLOOKUP($E$2,PORTE!$A$3:$Z$45,2,0)*$E442</f>
        <v>547.1105</v>
      </c>
      <c r="G442" s="43">
        <f>VLOOKUP($D442,PORTE!$A$3:$Z$45,3,0)*$C442+VLOOKUP($E$2,PORTE!$A$3:$Z$45,3,0)*$E442</f>
        <v>571.97399999999993</v>
      </c>
      <c r="H442" s="43">
        <f>VLOOKUP($D442,PORTE!$A$3:$Z$45,4,0)*$C442+VLOOKUP($E$2,PORTE!$A$3:$Z$45,4,0)*$E442</f>
        <v>603.86608999999999</v>
      </c>
      <c r="I442" s="43">
        <f>VLOOKUP($D442,PORTE!$A$3:$Z$45,5,0)*$C442+VLOOKUP($E$2,PORTE!$A$3:$Z$45,5,0)*$E442</f>
        <v>646.76038999999992</v>
      </c>
      <c r="J442" s="43">
        <f>VLOOKUP($D442,PORTE!$A$3:$Z$45,6,0)*$C442+VLOOKUP($E$2,PORTE!$A$3:$Z$45,6,0)*$E442</f>
        <v>683.19290999999987</v>
      </c>
      <c r="K442" s="43">
        <f>VLOOKUP($D442,PORTE!$A$3:$Z$45,7,0)*$C442+VLOOKUP($E$2,PORTE!$A$3:$Z$45,7,0)*$E442</f>
        <v>722.28404999999998</v>
      </c>
      <c r="L442" s="43">
        <f>VLOOKUP($D442,PORTE!$A$3:$Z$45,8,0)*$C442+VLOOKUP($E$2,PORTE!$A$3:$Z$45,8,0)*$E442</f>
        <v>769.96104999999989</v>
      </c>
      <c r="M442" s="43">
        <f>VLOOKUP($D442,PORTE!$A$3:$Z$45,9,0)*$C442+VLOOKUP($E$2,PORTE!$A$3:$Z$45,9,0)*$E442</f>
        <v>845.76697999999988</v>
      </c>
      <c r="N442" s="43">
        <f>VLOOKUP($D442,PORTE!$A$3:$Z$45,10,0)*$C442+VLOOKUP($E$2,PORTE!$A$3:$Z$45,10,0)*$E442</f>
        <v>923.00472000000002</v>
      </c>
      <c r="O442" s="43">
        <f>VLOOKUP($D442,PORTE!$A$3:$Z$45,11,0)*$C442+VLOOKUP($E$2,PORTE!$A$3:$Z$45,11,0)*$E442</f>
        <v>938.72963000000004</v>
      </c>
      <c r="P442" s="43">
        <f>VLOOKUP($D442,PORTE!$A$3:$Z$45,12,0)*$C442+VLOOKUP($E$2,PORTE!$A$3:$Z$45,12,0)*$E442</f>
        <v>976.6566899999998</v>
      </c>
      <c r="Q442" s="43">
        <f>VLOOKUP($D442,PORTE!$A$3:$Z$45,13,0)*$C442+VLOOKUP($E$2,PORTE!$A$3:$Z$45,13,0)*$E442</f>
        <v>1006.8028899999999</v>
      </c>
      <c r="R442" s="43">
        <f>VLOOKUP($D442,PORTE!$A$3:$Z$45,14,0)*$C442+VLOOKUP($E$2,PORTE!$A$3:$Z$45,14,0)*$E442</f>
        <v>1045.9840299999998</v>
      </c>
    </row>
    <row r="443" spans="1:18" s="1" customFormat="1" ht="13.5" customHeight="1" x14ac:dyDescent="0.25">
      <c r="A443" s="2" t="s">
        <v>947</v>
      </c>
      <c r="B443" s="3" t="s">
        <v>948</v>
      </c>
      <c r="C443" s="24">
        <v>0.5</v>
      </c>
      <c r="D443" s="4" t="s">
        <v>5</v>
      </c>
      <c r="E443" s="5" t="s">
        <v>949</v>
      </c>
      <c r="F443" s="43">
        <f>VLOOKUP($D443,PORTE!$A$3:$Z$45,2,0)*$C443+VLOOKUP($E$2,PORTE!$A$3:$Z$45,2,0)*$E443</f>
        <v>219.16500000000002</v>
      </c>
      <c r="G443" s="43">
        <f>VLOOKUP($D443,PORTE!$A$3:$Z$45,3,0)*$C443+VLOOKUP($E$2,PORTE!$A$3:$Z$45,3,0)*$E443</f>
        <v>229.77</v>
      </c>
      <c r="H443" s="43">
        <f>VLOOKUP($D443,PORTE!$A$3:$Z$45,4,0)*$C443+VLOOKUP($E$2,PORTE!$A$3:$Z$45,4,0)*$E443</f>
        <v>242.5557</v>
      </c>
      <c r="I443" s="43">
        <f>VLOOKUP($D443,PORTE!$A$3:$Z$45,5,0)*$C443+VLOOKUP($E$2,PORTE!$A$3:$Z$45,5,0)*$E443</f>
        <v>259.78470000000004</v>
      </c>
      <c r="J443" s="43">
        <f>VLOOKUP($D443,PORTE!$A$3:$Z$45,6,0)*$C443+VLOOKUP($E$2,PORTE!$A$3:$Z$45,6,0)*$E443</f>
        <v>274.54430000000002</v>
      </c>
      <c r="K443" s="43">
        <f>VLOOKUP($D443,PORTE!$A$3:$Z$45,7,0)*$C443+VLOOKUP($E$2,PORTE!$A$3:$Z$45,7,0)*$E443</f>
        <v>290.25150000000002</v>
      </c>
      <c r="L443" s="43">
        <f>VLOOKUP($D443,PORTE!$A$3:$Z$45,8,0)*$C443+VLOOKUP($E$2,PORTE!$A$3:$Z$45,8,0)*$E443</f>
        <v>309.41149999999999</v>
      </c>
      <c r="M443" s="43">
        <f>VLOOKUP($D443,PORTE!$A$3:$Z$45,9,0)*$C443+VLOOKUP($E$2,PORTE!$A$3:$Z$45,9,0)*$E443</f>
        <v>339.87539999999996</v>
      </c>
      <c r="N443" s="43">
        <f>VLOOKUP($D443,PORTE!$A$3:$Z$45,10,0)*$C443+VLOOKUP($E$2,PORTE!$A$3:$Z$45,10,0)*$E443</f>
        <v>370.91559999999998</v>
      </c>
      <c r="O443" s="43">
        <f>VLOOKUP($D443,PORTE!$A$3:$Z$45,11,0)*$C443+VLOOKUP($E$2,PORTE!$A$3:$Z$45,11,0)*$E443</f>
        <v>377.22990000000004</v>
      </c>
      <c r="P443" s="43">
        <f>VLOOKUP($D443,PORTE!$A$3:$Z$45,12,0)*$C443+VLOOKUP($E$2,PORTE!$A$3:$Z$45,12,0)*$E443</f>
        <v>392.91370000000001</v>
      </c>
      <c r="Q443" s="43">
        <f>VLOOKUP($D443,PORTE!$A$3:$Z$45,13,0)*$C443+VLOOKUP($E$2,PORTE!$A$3:$Z$45,13,0)*$E443</f>
        <v>405.94970000000006</v>
      </c>
      <c r="R443" s="43">
        <f>VLOOKUP($D443,PORTE!$A$3:$Z$45,14,0)*$C443+VLOOKUP($E$2,PORTE!$A$3:$Z$45,14,0)*$E443</f>
        <v>421.74690000000004</v>
      </c>
    </row>
    <row r="444" spans="1:18" s="1" customFormat="1" ht="13.5" customHeight="1" x14ac:dyDescent="0.25">
      <c r="A444" s="2">
        <v>40303330</v>
      </c>
      <c r="B444" s="3" t="s">
        <v>950</v>
      </c>
      <c r="C444" s="27">
        <v>1</v>
      </c>
      <c r="D444" s="4" t="s">
        <v>5</v>
      </c>
      <c r="E444" s="5">
        <v>17.690000000000001</v>
      </c>
      <c r="F444" s="43">
        <f>VLOOKUP($D444,PORTE!$A$3:$Z$45,2,0)*$C444+VLOOKUP($E$2,PORTE!$A$3:$Z$45,2,0)*$E444</f>
        <v>211.435</v>
      </c>
      <c r="G444" s="43">
        <f>VLOOKUP($D444,PORTE!$A$3:$Z$45,3,0)*$C444+VLOOKUP($E$2,PORTE!$A$3:$Z$45,3,0)*$E444</f>
        <v>222.78000000000003</v>
      </c>
      <c r="H444" s="43">
        <f>VLOOKUP($D444,PORTE!$A$3:$Z$45,4,0)*$C444+VLOOKUP($E$2,PORTE!$A$3:$Z$45,4,0)*$E444</f>
        <v>235.13230000000001</v>
      </c>
      <c r="I444" s="43">
        <f>VLOOKUP($D444,PORTE!$A$3:$Z$45,5,0)*$C444+VLOOKUP($E$2,PORTE!$A$3:$Z$45,5,0)*$E444</f>
        <v>251.83330000000004</v>
      </c>
      <c r="J444" s="43">
        <f>VLOOKUP($D444,PORTE!$A$3:$Z$45,6,0)*$C444+VLOOKUP($E$2,PORTE!$A$3:$Z$45,6,0)*$E444</f>
        <v>266.35770000000002</v>
      </c>
      <c r="K444" s="43">
        <f>VLOOKUP($D444,PORTE!$A$3:$Z$45,7,0)*$C444+VLOOKUP($E$2,PORTE!$A$3:$Z$45,7,0)*$E444</f>
        <v>281.59350000000001</v>
      </c>
      <c r="L444" s="43">
        <f>VLOOKUP($D444,PORTE!$A$3:$Z$45,8,0)*$C444+VLOOKUP($E$2,PORTE!$A$3:$Z$45,8,0)*$E444</f>
        <v>300.18349999999998</v>
      </c>
      <c r="M444" s="43">
        <f>VLOOKUP($D444,PORTE!$A$3:$Z$45,9,0)*$C444+VLOOKUP($E$2,PORTE!$A$3:$Z$45,9,0)*$E444</f>
        <v>329.74060000000003</v>
      </c>
      <c r="N444" s="43">
        <f>VLOOKUP($D444,PORTE!$A$3:$Z$45,10,0)*$C444+VLOOKUP($E$2,PORTE!$A$3:$Z$45,10,0)*$E444</f>
        <v>359.85840000000002</v>
      </c>
      <c r="O444" s="43">
        <f>VLOOKUP($D444,PORTE!$A$3:$Z$45,11,0)*$C444+VLOOKUP($E$2,PORTE!$A$3:$Z$45,11,0)*$E444</f>
        <v>365.97610000000009</v>
      </c>
      <c r="P444" s="43">
        <f>VLOOKUP($D444,PORTE!$A$3:$Z$45,12,0)*$C444+VLOOKUP($E$2,PORTE!$A$3:$Z$45,12,0)*$E444</f>
        <v>381.95429999999999</v>
      </c>
      <c r="Q444" s="43">
        <f>VLOOKUP($D444,PORTE!$A$3:$Z$45,13,0)*$C444+VLOOKUP($E$2,PORTE!$A$3:$Z$45,13,0)*$E444</f>
        <v>396.18830000000003</v>
      </c>
      <c r="R444" s="43">
        <f>VLOOKUP($D444,PORTE!$A$3:$Z$45,14,0)*$C444+VLOOKUP($E$2,PORTE!$A$3:$Z$45,14,0)*$E444</f>
        <v>411.60410000000002</v>
      </c>
    </row>
    <row r="445" spans="1:18" s="1" customFormat="1" ht="13.5" customHeight="1" x14ac:dyDescent="0.25">
      <c r="A445" s="2" t="s">
        <v>951</v>
      </c>
      <c r="B445" s="3" t="s">
        <v>952</v>
      </c>
      <c r="C445" s="27">
        <v>1</v>
      </c>
      <c r="D445" s="2" t="s">
        <v>5</v>
      </c>
      <c r="E445" s="5" t="s">
        <v>953</v>
      </c>
      <c r="F445" s="43">
        <f>VLOOKUP($D445,PORTE!$A$3:$Z$45,2,0)*$C445+VLOOKUP($E$2,PORTE!$A$3:$Z$45,2,0)*$E445</f>
        <v>2403.7950000000001</v>
      </c>
      <c r="G445" s="43">
        <f>VLOOKUP($D445,PORTE!$A$3:$Z$45,3,0)*$C445+VLOOKUP($E$2,PORTE!$A$3:$Z$45,3,0)*$E445</f>
        <v>2510.46</v>
      </c>
      <c r="H445" s="43">
        <f>VLOOKUP($D445,PORTE!$A$3:$Z$45,4,0)*$C445+VLOOKUP($E$2,PORTE!$A$3:$Z$45,4,0)*$E445</f>
        <v>2650.5411000000004</v>
      </c>
      <c r="I445" s="43">
        <f>VLOOKUP($D445,PORTE!$A$3:$Z$45,5,0)*$C445+VLOOKUP($E$2,PORTE!$A$3:$Z$45,5,0)*$E445</f>
        <v>2838.8181000000004</v>
      </c>
      <c r="J445" s="43">
        <f>VLOOKUP($D445,PORTE!$A$3:$Z$45,6,0)*$C445+VLOOKUP($E$2,PORTE!$A$3:$Z$45,6,0)*$E445</f>
        <v>2998.2289000000005</v>
      </c>
      <c r="K445" s="43">
        <f>VLOOKUP($D445,PORTE!$A$3:$Z$45,7,0)*$C445+VLOOKUP($E$2,PORTE!$A$3:$Z$45,7,0)*$E445</f>
        <v>3169.7895000000003</v>
      </c>
      <c r="L445" s="43">
        <f>VLOOKUP($D445,PORTE!$A$3:$Z$45,8,0)*$C445+VLOOKUP($E$2,PORTE!$A$3:$Z$45,8,0)*$E445</f>
        <v>3379.0194999999999</v>
      </c>
      <c r="M445" s="43">
        <f>VLOOKUP($D445,PORTE!$A$3:$Z$45,9,0)*$C445+VLOOKUP($E$2,PORTE!$A$3:$Z$45,9,0)*$E445</f>
        <v>3711.6941999999999</v>
      </c>
      <c r="N445" s="43">
        <f>VLOOKUP($D445,PORTE!$A$3:$Z$45,10,0)*$C445+VLOOKUP($E$2,PORTE!$A$3:$Z$45,10,0)*$E445</f>
        <v>4050.6488000000004</v>
      </c>
      <c r="O445" s="43">
        <f>VLOOKUP($D445,PORTE!$A$3:$Z$45,11,0)*$C445+VLOOKUP($E$2,PORTE!$A$3:$Z$45,11,0)*$E445</f>
        <v>4119.6777000000002</v>
      </c>
      <c r="P445" s="43">
        <f>VLOOKUP($D445,PORTE!$A$3:$Z$45,12,0)*$C445+VLOOKUP($E$2,PORTE!$A$3:$Z$45,12,0)*$E445</f>
        <v>4284.3550999999998</v>
      </c>
      <c r="Q445" s="43">
        <f>VLOOKUP($D445,PORTE!$A$3:$Z$45,13,0)*$C445+VLOOKUP($E$2,PORTE!$A$3:$Z$45,13,0)*$E445</f>
        <v>4412.9731000000002</v>
      </c>
      <c r="R445" s="43">
        <f>VLOOKUP($D445,PORTE!$A$3:$Z$45,14,0)*$C445+VLOOKUP($E$2,PORTE!$A$3:$Z$45,14,0)*$E445</f>
        <v>4584.7137000000002</v>
      </c>
    </row>
    <row r="446" spans="1:18" s="1" customFormat="1" ht="13.5" customHeight="1" x14ac:dyDescent="0.25">
      <c r="A446" s="2" t="s">
        <v>954</v>
      </c>
      <c r="B446" s="3" t="s">
        <v>955</v>
      </c>
      <c r="C446" s="27">
        <v>1</v>
      </c>
      <c r="D446" s="2" t="s">
        <v>564</v>
      </c>
      <c r="E446" s="5" t="s">
        <v>956</v>
      </c>
      <c r="F446" s="43">
        <f>VLOOKUP($D446,PORTE!$A$3:$Z$45,2,0)*$C446+VLOOKUP($E$2,PORTE!$A$3:$Z$45,2,0)*$E446</f>
        <v>1767</v>
      </c>
      <c r="G446" s="43">
        <f>VLOOKUP($D446,PORTE!$A$3:$Z$45,3,0)*$C446+VLOOKUP($E$2,PORTE!$A$3:$Z$45,3,0)*$E446</f>
        <v>1856.5</v>
      </c>
      <c r="H446" s="43">
        <f>VLOOKUP($D446,PORTE!$A$3:$Z$45,4,0)*$C446+VLOOKUP($E$2,PORTE!$A$3:$Z$45,4,0)*$E446</f>
        <v>1960.5</v>
      </c>
      <c r="I446" s="43">
        <f>VLOOKUP($D446,PORTE!$A$3:$Z$45,5,0)*$C446+VLOOKUP($E$2,PORTE!$A$3:$Z$45,5,0)*$E446</f>
        <v>2099.7399999999998</v>
      </c>
      <c r="J446" s="43">
        <f>VLOOKUP($D446,PORTE!$A$3:$Z$45,6,0)*$C446+VLOOKUP($E$2,PORTE!$A$3:$Z$45,6,0)*$E446</f>
        <v>2217.3200000000002</v>
      </c>
      <c r="K446" s="43">
        <f>VLOOKUP($D446,PORTE!$A$3:$Z$45,7,0)*$C446+VLOOKUP($E$2,PORTE!$A$3:$Z$45,7,0)*$E446</f>
        <v>2344.1799999999998</v>
      </c>
      <c r="L446" s="43">
        <f>VLOOKUP($D446,PORTE!$A$3:$Z$45,8,0)*$C446+VLOOKUP($E$2,PORTE!$A$3:$Z$45,8,0)*$E446</f>
        <v>2498.9</v>
      </c>
      <c r="M446" s="43">
        <f>VLOOKUP($D446,PORTE!$A$3:$Z$45,9,0)*$C446+VLOOKUP($E$2,PORTE!$A$3:$Z$45,9,0)*$E446</f>
        <v>2744.9699999999993</v>
      </c>
      <c r="N446" s="43">
        <f>VLOOKUP($D446,PORTE!$A$3:$Z$45,10,0)*$C446+VLOOKUP($E$2,PORTE!$A$3:$Z$45,10,0)*$E446</f>
        <v>2995.65</v>
      </c>
      <c r="O446" s="43">
        <f>VLOOKUP($D446,PORTE!$A$3:$Z$45,11,0)*$C446+VLOOKUP($E$2,PORTE!$A$3:$Z$45,11,0)*$E446</f>
        <v>3046.65</v>
      </c>
      <c r="P446" s="43">
        <f>VLOOKUP($D446,PORTE!$A$3:$Z$45,12,0)*$C446+VLOOKUP($E$2,PORTE!$A$3:$Z$45,12,0)*$E446</f>
        <v>3175.14</v>
      </c>
      <c r="Q446" s="43">
        <f>VLOOKUP($D446,PORTE!$A$3:$Z$45,13,0)*$C446+VLOOKUP($E$2,PORTE!$A$3:$Z$45,13,0)*$E446</f>
        <v>3327.93</v>
      </c>
      <c r="R446" s="43">
        <f>VLOOKUP($D446,PORTE!$A$3:$Z$45,14,0)*$C446+VLOOKUP($E$2,PORTE!$A$3:$Z$45,14,0)*$E446</f>
        <v>3508.4</v>
      </c>
    </row>
    <row r="447" spans="1:18" s="1" customFormat="1" ht="13.5" customHeight="1" x14ac:dyDescent="0.25">
      <c r="A447" s="2" t="s">
        <v>957</v>
      </c>
      <c r="B447" s="3" t="s">
        <v>958</v>
      </c>
      <c r="C447" s="27">
        <v>1</v>
      </c>
      <c r="D447" s="2" t="s">
        <v>564</v>
      </c>
      <c r="E447" s="5" t="s">
        <v>959</v>
      </c>
      <c r="F447" s="43">
        <f>VLOOKUP($D447,PORTE!$A$3:$Z$45,2,0)*$C447+VLOOKUP($E$2,PORTE!$A$3:$Z$45,2,0)*$E447</f>
        <v>1479.5</v>
      </c>
      <c r="G447" s="43">
        <f>VLOOKUP($D447,PORTE!$A$3:$Z$45,3,0)*$C447+VLOOKUP($E$2,PORTE!$A$3:$Z$45,3,0)*$E447</f>
        <v>1556.5</v>
      </c>
      <c r="H447" s="43">
        <f>VLOOKUP($D447,PORTE!$A$3:$Z$45,4,0)*$C447+VLOOKUP($E$2,PORTE!$A$3:$Z$45,4,0)*$E447</f>
        <v>1643.75</v>
      </c>
      <c r="I447" s="43">
        <f>VLOOKUP($D447,PORTE!$A$3:$Z$45,5,0)*$C447+VLOOKUP($E$2,PORTE!$A$3:$Z$45,5,0)*$E447</f>
        <v>1760.49</v>
      </c>
      <c r="J447" s="43">
        <f>VLOOKUP($D447,PORTE!$A$3:$Z$45,6,0)*$C447+VLOOKUP($E$2,PORTE!$A$3:$Z$45,6,0)*$E447</f>
        <v>1859.07</v>
      </c>
      <c r="K447" s="43">
        <f>VLOOKUP($D447,PORTE!$A$3:$Z$45,7,0)*$C447+VLOOKUP($E$2,PORTE!$A$3:$Z$45,7,0)*$E447</f>
        <v>1965.43</v>
      </c>
      <c r="L447" s="43">
        <f>VLOOKUP($D447,PORTE!$A$3:$Z$45,8,0)*$C447+VLOOKUP($E$2,PORTE!$A$3:$Z$45,8,0)*$E447</f>
        <v>2095.1499999999996</v>
      </c>
      <c r="M447" s="43">
        <f>VLOOKUP($D447,PORTE!$A$3:$Z$45,9,0)*$C447+VLOOKUP($E$2,PORTE!$A$3:$Z$45,9,0)*$E447</f>
        <v>2301.4699999999998</v>
      </c>
      <c r="N447" s="43">
        <f>VLOOKUP($D447,PORTE!$A$3:$Z$45,10,0)*$C447+VLOOKUP($E$2,PORTE!$A$3:$Z$45,10,0)*$E447</f>
        <v>2511.65</v>
      </c>
      <c r="O447" s="43">
        <f>VLOOKUP($D447,PORTE!$A$3:$Z$45,11,0)*$C447+VLOOKUP($E$2,PORTE!$A$3:$Z$45,11,0)*$E447</f>
        <v>2554.4</v>
      </c>
      <c r="P447" s="43">
        <f>VLOOKUP($D447,PORTE!$A$3:$Z$45,12,0)*$C447+VLOOKUP($E$2,PORTE!$A$3:$Z$45,12,0)*$E447</f>
        <v>2663.39</v>
      </c>
      <c r="Q447" s="43">
        <f>VLOOKUP($D447,PORTE!$A$3:$Z$45,13,0)*$C447+VLOOKUP($E$2,PORTE!$A$3:$Z$45,13,0)*$E447</f>
        <v>2801.18</v>
      </c>
      <c r="R447" s="43">
        <f>VLOOKUP($D447,PORTE!$A$3:$Z$45,14,0)*$C447+VLOOKUP($E$2,PORTE!$A$3:$Z$45,14,0)*$E447</f>
        <v>2961.15</v>
      </c>
    </row>
    <row r="448" spans="1:18" s="1" customFormat="1" ht="13.5" customHeight="1" x14ac:dyDescent="0.25">
      <c r="A448" s="2" t="s">
        <v>960</v>
      </c>
      <c r="B448" s="3" t="s">
        <v>961</v>
      </c>
      <c r="C448" s="27">
        <v>1</v>
      </c>
      <c r="D448" s="2" t="s">
        <v>5</v>
      </c>
      <c r="E448" s="5" t="s">
        <v>962</v>
      </c>
      <c r="F448" s="43">
        <f>VLOOKUP($D448,PORTE!$A$3:$Z$45,2,0)*$C448+VLOOKUP($E$2,PORTE!$A$3:$Z$45,2,0)*$E448</f>
        <v>1924.7049999999999</v>
      </c>
      <c r="G448" s="43">
        <f>VLOOKUP($D448,PORTE!$A$3:$Z$45,3,0)*$C448+VLOOKUP($E$2,PORTE!$A$3:$Z$45,3,0)*$E448</f>
        <v>2010.54</v>
      </c>
      <c r="H448" s="43">
        <f>VLOOKUP($D448,PORTE!$A$3:$Z$45,4,0)*$C448+VLOOKUP($E$2,PORTE!$A$3:$Z$45,4,0)*$E448</f>
        <v>2122.7088999999996</v>
      </c>
      <c r="I448" s="43">
        <f>VLOOKUP($D448,PORTE!$A$3:$Z$45,5,0)*$C448+VLOOKUP($E$2,PORTE!$A$3:$Z$45,5,0)*$E448</f>
        <v>2273.4919</v>
      </c>
      <c r="J448" s="43">
        <f>VLOOKUP($D448,PORTE!$A$3:$Z$45,6,0)*$C448+VLOOKUP($E$2,PORTE!$A$3:$Z$45,6,0)*$E448</f>
        <v>2401.2410999999997</v>
      </c>
      <c r="K448" s="43">
        <f>VLOOKUP($D448,PORTE!$A$3:$Z$45,7,0)*$C448+VLOOKUP($E$2,PORTE!$A$3:$Z$45,7,0)*$E448</f>
        <v>2538.6405</v>
      </c>
      <c r="L448" s="43">
        <f>VLOOKUP($D448,PORTE!$A$3:$Z$45,8,0)*$C448+VLOOKUP($E$2,PORTE!$A$3:$Z$45,8,0)*$E448</f>
        <v>2706.2104999999992</v>
      </c>
      <c r="M448" s="43">
        <f>VLOOKUP($D448,PORTE!$A$3:$Z$45,9,0)*$C448+VLOOKUP($E$2,PORTE!$A$3:$Z$45,9,0)*$E448</f>
        <v>2972.6457999999998</v>
      </c>
      <c r="N448" s="43">
        <f>VLOOKUP($D448,PORTE!$A$3:$Z$45,10,0)*$C448+VLOOKUP($E$2,PORTE!$A$3:$Z$45,10,0)*$E448</f>
        <v>3244.1111999999998</v>
      </c>
      <c r="O448" s="43">
        <f>VLOOKUP($D448,PORTE!$A$3:$Z$45,11,0)*$C448+VLOOKUP($E$2,PORTE!$A$3:$Z$45,11,0)*$E448</f>
        <v>3299.3923</v>
      </c>
      <c r="P448" s="43">
        <f>VLOOKUP($D448,PORTE!$A$3:$Z$45,12,0)*$C448+VLOOKUP($E$2,PORTE!$A$3:$Z$45,12,0)*$E448</f>
        <v>3431.5748999999996</v>
      </c>
      <c r="Q448" s="43">
        <f>VLOOKUP($D448,PORTE!$A$3:$Z$45,13,0)*$C448+VLOOKUP($E$2,PORTE!$A$3:$Z$45,13,0)*$E448</f>
        <v>3535.1968999999999</v>
      </c>
      <c r="R448" s="43">
        <f>VLOOKUP($D448,PORTE!$A$3:$Z$45,14,0)*$C448+VLOOKUP($E$2,PORTE!$A$3:$Z$45,14,0)*$E448</f>
        <v>3672.7762999999995</v>
      </c>
    </row>
    <row r="449" spans="1:18" s="1" customFormat="1" ht="13.5" customHeight="1" x14ac:dyDescent="0.25">
      <c r="A449" s="2" t="s">
        <v>963</v>
      </c>
      <c r="B449" s="3" t="s">
        <v>964</v>
      </c>
      <c r="C449" s="27">
        <v>1</v>
      </c>
      <c r="D449" s="2" t="s">
        <v>564</v>
      </c>
      <c r="E449" s="5" t="s">
        <v>965</v>
      </c>
      <c r="F449" s="43">
        <f>VLOOKUP($D449,PORTE!$A$3:$Z$45,2,0)*$C449+VLOOKUP($E$2,PORTE!$A$3:$Z$45,2,0)*$E449</f>
        <v>1000.295</v>
      </c>
      <c r="G449" s="43">
        <f>VLOOKUP($D449,PORTE!$A$3:$Z$45,3,0)*$C449+VLOOKUP($E$2,PORTE!$A$3:$Z$45,3,0)*$E449</f>
        <v>1056.46</v>
      </c>
      <c r="H449" s="43">
        <f>VLOOKUP($D449,PORTE!$A$3:$Z$45,4,0)*$C449+VLOOKUP($E$2,PORTE!$A$3:$Z$45,4,0)*$E449</f>
        <v>1115.7910999999999</v>
      </c>
      <c r="I449" s="43">
        <f>VLOOKUP($D449,PORTE!$A$3:$Z$45,5,0)*$C449+VLOOKUP($E$2,PORTE!$A$3:$Z$45,5,0)*$E449</f>
        <v>1195.0281</v>
      </c>
      <c r="J449" s="43">
        <f>VLOOKUP($D449,PORTE!$A$3:$Z$45,6,0)*$C449+VLOOKUP($E$2,PORTE!$A$3:$Z$45,6,0)*$E449</f>
        <v>1261.9388999999999</v>
      </c>
      <c r="K449" s="43">
        <f>VLOOKUP($D449,PORTE!$A$3:$Z$45,7,0)*$C449+VLOOKUP($E$2,PORTE!$A$3:$Z$45,7,0)*$E449</f>
        <v>1334.1295</v>
      </c>
      <c r="L449" s="43">
        <f>VLOOKUP($D449,PORTE!$A$3:$Z$45,8,0)*$C449+VLOOKUP($E$2,PORTE!$A$3:$Z$45,8,0)*$E449</f>
        <v>1422.1795</v>
      </c>
      <c r="M449" s="43">
        <f>VLOOKUP($D449,PORTE!$A$3:$Z$45,9,0)*$C449+VLOOKUP($E$2,PORTE!$A$3:$Z$45,9,0)*$E449</f>
        <v>1562.2441999999999</v>
      </c>
      <c r="N449" s="43">
        <f>VLOOKUP($D449,PORTE!$A$3:$Z$45,10,0)*$C449+VLOOKUP($E$2,PORTE!$A$3:$Z$45,10,0)*$E449</f>
        <v>1704.9187999999999</v>
      </c>
      <c r="O449" s="43">
        <f>VLOOKUP($D449,PORTE!$A$3:$Z$45,11,0)*$C449+VLOOKUP($E$2,PORTE!$A$3:$Z$45,11,0)*$E449</f>
        <v>1733.9177000000002</v>
      </c>
      <c r="P449" s="43">
        <f>VLOOKUP($D449,PORTE!$A$3:$Z$45,12,0)*$C449+VLOOKUP($E$2,PORTE!$A$3:$Z$45,12,0)*$E449</f>
        <v>1810.4050999999999</v>
      </c>
      <c r="Q449" s="43">
        <f>VLOOKUP($D449,PORTE!$A$3:$Z$45,13,0)*$C449+VLOOKUP($E$2,PORTE!$A$3:$Z$45,13,0)*$E449</f>
        <v>1923.1931</v>
      </c>
      <c r="R449" s="43">
        <f>VLOOKUP($D449,PORTE!$A$3:$Z$45,14,0)*$C449+VLOOKUP($E$2,PORTE!$A$3:$Z$45,14,0)*$E449</f>
        <v>2048.9937</v>
      </c>
    </row>
    <row r="450" spans="1:18" s="1" customFormat="1" ht="13.5" customHeight="1" x14ac:dyDescent="0.25">
      <c r="A450" s="2" t="s">
        <v>966</v>
      </c>
      <c r="B450" s="3" t="s">
        <v>967</v>
      </c>
      <c r="C450" s="27">
        <v>1</v>
      </c>
      <c r="D450" s="2" t="s">
        <v>5</v>
      </c>
      <c r="E450" s="5" t="s">
        <v>968</v>
      </c>
      <c r="F450" s="43">
        <f>VLOOKUP($D450,PORTE!$A$3:$Z$45,2,0)*$C450+VLOOKUP($E$2,PORTE!$A$3:$Z$45,2,0)*$E450</f>
        <v>2212.2049999999999</v>
      </c>
      <c r="G450" s="43">
        <f>VLOOKUP($D450,PORTE!$A$3:$Z$45,3,0)*$C450+VLOOKUP($E$2,PORTE!$A$3:$Z$45,3,0)*$E450</f>
        <v>2310.54</v>
      </c>
      <c r="H450" s="43">
        <f>VLOOKUP($D450,PORTE!$A$3:$Z$45,4,0)*$C450+VLOOKUP($E$2,PORTE!$A$3:$Z$45,4,0)*$E450</f>
        <v>2439.4588999999996</v>
      </c>
      <c r="I450" s="43">
        <f>VLOOKUP($D450,PORTE!$A$3:$Z$45,5,0)*$C450+VLOOKUP($E$2,PORTE!$A$3:$Z$45,5,0)*$E450</f>
        <v>2612.7419</v>
      </c>
      <c r="J450" s="43">
        <f>VLOOKUP($D450,PORTE!$A$3:$Z$45,6,0)*$C450+VLOOKUP($E$2,PORTE!$A$3:$Z$45,6,0)*$E450</f>
        <v>2759.4911000000002</v>
      </c>
      <c r="K450" s="43">
        <f>VLOOKUP($D450,PORTE!$A$3:$Z$45,7,0)*$C450+VLOOKUP($E$2,PORTE!$A$3:$Z$45,7,0)*$E450</f>
        <v>2917.3905</v>
      </c>
      <c r="L450" s="43">
        <f>VLOOKUP($D450,PORTE!$A$3:$Z$45,8,0)*$C450+VLOOKUP($E$2,PORTE!$A$3:$Z$45,8,0)*$E450</f>
        <v>3109.9604999999992</v>
      </c>
      <c r="M450" s="43">
        <f>VLOOKUP($D450,PORTE!$A$3:$Z$45,9,0)*$C450+VLOOKUP($E$2,PORTE!$A$3:$Z$45,9,0)*$E450</f>
        <v>3416.1457999999993</v>
      </c>
      <c r="N450" s="43">
        <f>VLOOKUP($D450,PORTE!$A$3:$Z$45,10,0)*$C450+VLOOKUP($E$2,PORTE!$A$3:$Z$45,10,0)*$E450</f>
        <v>3728.1111999999998</v>
      </c>
      <c r="O450" s="43">
        <f>VLOOKUP($D450,PORTE!$A$3:$Z$45,11,0)*$C450+VLOOKUP($E$2,PORTE!$A$3:$Z$45,11,0)*$E450</f>
        <v>3791.6423</v>
      </c>
      <c r="P450" s="43">
        <f>VLOOKUP($D450,PORTE!$A$3:$Z$45,12,0)*$C450+VLOOKUP($E$2,PORTE!$A$3:$Z$45,12,0)*$E450</f>
        <v>3943.3248999999996</v>
      </c>
      <c r="Q450" s="43">
        <f>VLOOKUP($D450,PORTE!$A$3:$Z$45,13,0)*$C450+VLOOKUP($E$2,PORTE!$A$3:$Z$45,13,0)*$E450</f>
        <v>4061.9468999999999</v>
      </c>
      <c r="R450" s="43">
        <f>VLOOKUP($D450,PORTE!$A$3:$Z$45,14,0)*$C450+VLOOKUP($E$2,PORTE!$A$3:$Z$45,14,0)*$E450</f>
        <v>4220.0262999999995</v>
      </c>
    </row>
    <row r="451" spans="1:18" s="1" customFormat="1" ht="13.5" customHeight="1" x14ac:dyDescent="0.25">
      <c r="A451" s="2" t="s">
        <v>969</v>
      </c>
      <c r="B451" s="3" t="s">
        <v>970</v>
      </c>
      <c r="C451" s="27">
        <v>1</v>
      </c>
      <c r="D451" s="2" t="s">
        <v>5</v>
      </c>
      <c r="E451" s="5" t="s">
        <v>968</v>
      </c>
      <c r="F451" s="43">
        <f>VLOOKUP($D451,PORTE!$A$3:$Z$45,2,0)*$C451+VLOOKUP($E$2,PORTE!$A$3:$Z$45,2,0)*$E451</f>
        <v>2212.2049999999999</v>
      </c>
      <c r="G451" s="43">
        <f>VLOOKUP($D451,PORTE!$A$3:$Z$45,3,0)*$C451+VLOOKUP($E$2,PORTE!$A$3:$Z$45,3,0)*$E451</f>
        <v>2310.54</v>
      </c>
      <c r="H451" s="43">
        <f>VLOOKUP($D451,PORTE!$A$3:$Z$45,4,0)*$C451+VLOOKUP($E$2,PORTE!$A$3:$Z$45,4,0)*$E451</f>
        <v>2439.4588999999996</v>
      </c>
      <c r="I451" s="43">
        <f>VLOOKUP($D451,PORTE!$A$3:$Z$45,5,0)*$C451+VLOOKUP($E$2,PORTE!$A$3:$Z$45,5,0)*$E451</f>
        <v>2612.7419</v>
      </c>
      <c r="J451" s="43">
        <f>VLOOKUP($D451,PORTE!$A$3:$Z$45,6,0)*$C451+VLOOKUP($E$2,PORTE!$A$3:$Z$45,6,0)*$E451</f>
        <v>2759.4911000000002</v>
      </c>
      <c r="K451" s="43">
        <f>VLOOKUP($D451,PORTE!$A$3:$Z$45,7,0)*$C451+VLOOKUP($E$2,PORTE!$A$3:$Z$45,7,0)*$E451</f>
        <v>2917.3905</v>
      </c>
      <c r="L451" s="43">
        <f>VLOOKUP($D451,PORTE!$A$3:$Z$45,8,0)*$C451+VLOOKUP($E$2,PORTE!$A$3:$Z$45,8,0)*$E451</f>
        <v>3109.9604999999992</v>
      </c>
      <c r="M451" s="43">
        <f>VLOOKUP($D451,PORTE!$A$3:$Z$45,9,0)*$C451+VLOOKUP($E$2,PORTE!$A$3:$Z$45,9,0)*$E451</f>
        <v>3416.1457999999993</v>
      </c>
      <c r="N451" s="43">
        <f>VLOOKUP($D451,PORTE!$A$3:$Z$45,10,0)*$C451+VLOOKUP($E$2,PORTE!$A$3:$Z$45,10,0)*$E451</f>
        <v>3728.1111999999998</v>
      </c>
      <c r="O451" s="43">
        <f>VLOOKUP($D451,PORTE!$A$3:$Z$45,11,0)*$C451+VLOOKUP($E$2,PORTE!$A$3:$Z$45,11,0)*$E451</f>
        <v>3791.6423</v>
      </c>
      <c r="P451" s="43">
        <f>VLOOKUP($D451,PORTE!$A$3:$Z$45,12,0)*$C451+VLOOKUP($E$2,PORTE!$A$3:$Z$45,12,0)*$E451</f>
        <v>3943.3248999999996</v>
      </c>
      <c r="Q451" s="43">
        <f>VLOOKUP($D451,PORTE!$A$3:$Z$45,13,0)*$C451+VLOOKUP($E$2,PORTE!$A$3:$Z$45,13,0)*$E451</f>
        <v>4061.9468999999999</v>
      </c>
      <c r="R451" s="43">
        <f>VLOOKUP($D451,PORTE!$A$3:$Z$45,14,0)*$C451+VLOOKUP($E$2,PORTE!$A$3:$Z$45,14,0)*$E451</f>
        <v>4220.0262999999995</v>
      </c>
    </row>
    <row r="452" spans="1:18" s="1" customFormat="1" ht="13.5" customHeight="1" x14ac:dyDescent="0.25">
      <c r="A452" s="2">
        <v>40317498</v>
      </c>
      <c r="B452" s="3" t="s">
        <v>971</v>
      </c>
      <c r="C452" s="27">
        <v>1</v>
      </c>
      <c r="D452" s="4" t="s">
        <v>5</v>
      </c>
      <c r="E452" s="5">
        <v>30.605</v>
      </c>
      <c r="F452" s="43">
        <f>VLOOKUP($D452,PORTE!$A$3:$Z$45,2,0)*$C452+VLOOKUP($E$2,PORTE!$A$3:$Z$45,2,0)*$E452</f>
        <v>359.95749999999998</v>
      </c>
      <c r="G452" s="43">
        <f>VLOOKUP($D452,PORTE!$A$3:$Z$45,3,0)*$C452+VLOOKUP($E$2,PORTE!$A$3:$Z$45,3,0)*$E452</f>
        <v>377.76</v>
      </c>
      <c r="H452" s="43">
        <f>VLOOKUP($D452,PORTE!$A$3:$Z$45,4,0)*$C452+VLOOKUP($E$2,PORTE!$A$3:$Z$45,4,0)*$E452</f>
        <v>398.76535000000001</v>
      </c>
      <c r="I452" s="43">
        <f>VLOOKUP($D452,PORTE!$A$3:$Z$45,5,0)*$C452+VLOOKUP($E$2,PORTE!$A$3:$Z$45,5,0)*$E452</f>
        <v>427.08985000000001</v>
      </c>
      <c r="J452" s="43">
        <f>VLOOKUP($D452,PORTE!$A$3:$Z$45,6,0)*$C452+VLOOKUP($E$2,PORTE!$A$3:$Z$45,6,0)*$E452</f>
        <v>451.42965000000004</v>
      </c>
      <c r="K452" s="43">
        <f>VLOOKUP($D452,PORTE!$A$3:$Z$45,7,0)*$C452+VLOOKUP($E$2,PORTE!$A$3:$Z$45,7,0)*$E452</f>
        <v>477.25574999999998</v>
      </c>
      <c r="L452" s="43">
        <f>VLOOKUP($D452,PORTE!$A$3:$Z$45,8,0)*$C452+VLOOKUP($E$2,PORTE!$A$3:$Z$45,8,0)*$E452</f>
        <v>508.76074999999997</v>
      </c>
      <c r="M452" s="43">
        <f>VLOOKUP($D452,PORTE!$A$3:$Z$45,9,0)*$C452+VLOOKUP($E$2,PORTE!$A$3:$Z$45,9,0)*$E452</f>
        <v>558.85269999999991</v>
      </c>
      <c r="N452" s="43">
        <f>VLOOKUP($D452,PORTE!$A$3:$Z$45,10,0)*$C452+VLOOKUP($E$2,PORTE!$A$3:$Z$45,10,0)*$E452</f>
        <v>609.89279999999997</v>
      </c>
      <c r="O452" s="43">
        <f>VLOOKUP($D452,PORTE!$A$3:$Z$45,11,0)*$C452+VLOOKUP($E$2,PORTE!$A$3:$Z$45,11,0)*$E452</f>
        <v>620.27245000000005</v>
      </c>
      <c r="P452" s="43">
        <f>VLOOKUP($D452,PORTE!$A$3:$Z$45,12,0)*$C452+VLOOKUP($E$2,PORTE!$A$3:$Z$45,12,0)*$E452</f>
        <v>646.32434999999998</v>
      </c>
      <c r="Q452" s="43">
        <f>VLOOKUP($D452,PORTE!$A$3:$Z$45,13,0)*$C452+VLOOKUP($E$2,PORTE!$A$3:$Z$45,13,0)*$E452</f>
        <v>668.30735000000004</v>
      </c>
      <c r="R452" s="43">
        <f>VLOOKUP($D452,PORTE!$A$3:$Z$45,14,0)*$C452+VLOOKUP($E$2,PORTE!$A$3:$Z$45,14,0)*$E452</f>
        <v>694.31344999999999</v>
      </c>
    </row>
    <row r="453" spans="1:18" s="1" customFormat="1" ht="13.5" customHeight="1" x14ac:dyDescent="0.25">
      <c r="A453" s="2">
        <v>40321797</v>
      </c>
      <c r="B453" s="9" t="s">
        <v>972</v>
      </c>
      <c r="C453" s="24">
        <v>0.25</v>
      </c>
      <c r="D453" s="4" t="s">
        <v>5</v>
      </c>
      <c r="E453" s="5">
        <v>17.300999999999998</v>
      </c>
      <c r="F453" s="43">
        <f>VLOOKUP($D453,PORTE!$A$3:$Z$45,2,0)*$C453+VLOOKUP($E$2,PORTE!$A$3:$Z$45,2,0)*$E453</f>
        <v>200.96149999999997</v>
      </c>
      <c r="G453" s="43">
        <f>VLOOKUP($D453,PORTE!$A$3:$Z$45,3,0)*$C453+VLOOKUP($E$2,PORTE!$A$3:$Z$45,3,0)*$E453</f>
        <v>210.23699999999997</v>
      </c>
      <c r="H453" s="43">
        <f>VLOOKUP($D453,PORTE!$A$3:$Z$45,4,0)*$C453+VLOOKUP($E$2,PORTE!$A$3:$Z$45,4,0)*$E453</f>
        <v>221.95366999999999</v>
      </c>
      <c r="I453" s="43">
        <f>VLOOKUP($D453,PORTE!$A$3:$Z$45,5,0)*$C453+VLOOKUP($E$2,PORTE!$A$3:$Z$45,5,0)*$E453</f>
        <v>237.71956999999998</v>
      </c>
      <c r="J453" s="43">
        <f>VLOOKUP($D453,PORTE!$A$3:$Z$45,6,0)*$C453+VLOOKUP($E$2,PORTE!$A$3:$Z$45,6,0)*$E453</f>
        <v>251.13832999999997</v>
      </c>
      <c r="K453" s="43">
        <f>VLOOKUP($D453,PORTE!$A$3:$Z$45,7,0)*$C453+VLOOKUP($E$2,PORTE!$A$3:$Z$45,7,0)*$E453</f>
        <v>265.50764999999996</v>
      </c>
      <c r="L453" s="43">
        <f>VLOOKUP($D453,PORTE!$A$3:$Z$45,8,0)*$C453+VLOOKUP($E$2,PORTE!$A$3:$Z$45,8,0)*$E453</f>
        <v>283.03364999999997</v>
      </c>
      <c r="M453" s="43">
        <f>VLOOKUP($D453,PORTE!$A$3:$Z$45,9,0)*$C453+VLOOKUP($E$2,PORTE!$A$3:$Z$45,9,0)*$E453</f>
        <v>310.89973999999995</v>
      </c>
      <c r="N453" s="43">
        <f>VLOOKUP($D453,PORTE!$A$3:$Z$45,10,0)*$C453+VLOOKUP($E$2,PORTE!$A$3:$Z$45,10,0)*$E453</f>
        <v>339.29235999999997</v>
      </c>
      <c r="O453" s="43">
        <f>VLOOKUP($D453,PORTE!$A$3:$Z$45,11,0)*$C453+VLOOKUP($E$2,PORTE!$A$3:$Z$45,11,0)*$E453</f>
        <v>345.07168999999999</v>
      </c>
      <c r="P453" s="43">
        <f>VLOOKUP($D453,PORTE!$A$3:$Z$45,12,0)*$C453+VLOOKUP($E$2,PORTE!$A$3:$Z$45,12,0)*$E453</f>
        <v>359.11146999999994</v>
      </c>
      <c r="Q453" s="43">
        <f>VLOOKUP($D453,PORTE!$A$3:$Z$45,13,0)*$C453+VLOOKUP($E$2,PORTE!$A$3:$Z$45,13,0)*$E453</f>
        <v>370.39706999999999</v>
      </c>
      <c r="R453" s="43">
        <f>VLOOKUP($D453,PORTE!$A$3:$Z$45,14,0)*$C453+VLOOKUP($E$2,PORTE!$A$3:$Z$45,14,0)*$E453</f>
        <v>384.81138999999996</v>
      </c>
    </row>
    <row r="454" spans="1:18" s="1" customFormat="1" ht="13.5" customHeight="1" x14ac:dyDescent="0.25">
      <c r="A454" s="2" t="s">
        <v>973</v>
      </c>
      <c r="B454" s="3" t="s">
        <v>974</v>
      </c>
      <c r="C454" s="24">
        <v>0.1</v>
      </c>
      <c r="D454" s="4" t="s">
        <v>5</v>
      </c>
      <c r="E454" s="5" t="s">
        <v>39</v>
      </c>
      <c r="F454" s="43">
        <f>VLOOKUP($D454,PORTE!$A$3:$Z$45,2,0)*$C454+VLOOKUP($E$2,PORTE!$A$3:$Z$45,2,0)*$E454</f>
        <v>38.370499999999993</v>
      </c>
      <c r="G454" s="43">
        <f>VLOOKUP($D454,PORTE!$A$3:$Z$45,3,0)*$C454+VLOOKUP($E$2,PORTE!$A$3:$Z$45,3,0)*$E454</f>
        <v>40.253999999999998</v>
      </c>
      <c r="H454" s="43">
        <f>VLOOKUP($D454,PORTE!$A$3:$Z$45,4,0)*$C454+VLOOKUP($E$2,PORTE!$A$3:$Z$45,4,0)*$E454</f>
        <v>42.492890000000003</v>
      </c>
      <c r="I454" s="43">
        <f>VLOOKUP($D454,PORTE!$A$3:$Z$45,5,0)*$C454+VLOOKUP($E$2,PORTE!$A$3:$Z$45,5,0)*$E454</f>
        <v>45.511189999999999</v>
      </c>
      <c r="J454" s="43">
        <f>VLOOKUP($D454,PORTE!$A$3:$Z$45,6,0)*$C454+VLOOKUP($E$2,PORTE!$A$3:$Z$45,6,0)*$E454</f>
        <v>48.102110000000003</v>
      </c>
      <c r="K454" s="43">
        <f>VLOOKUP($D454,PORTE!$A$3:$Z$45,7,0)*$C454+VLOOKUP($E$2,PORTE!$A$3:$Z$45,7,0)*$E454</f>
        <v>50.854050000000001</v>
      </c>
      <c r="L454" s="43">
        <f>VLOOKUP($D454,PORTE!$A$3:$Z$45,8,0)*$C454+VLOOKUP($E$2,PORTE!$A$3:$Z$45,8,0)*$E454</f>
        <v>54.211049999999993</v>
      </c>
      <c r="M454" s="43">
        <f>VLOOKUP($D454,PORTE!$A$3:$Z$45,9,0)*$C454+VLOOKUP($E$2,PORTE!$A$3:$Z$45,9,0)*$E454</f>
        <v>59.548579999999994</v>
      </c>
      <c r="N454" s="43">
        <f>VLOOKUP($D454,PORTE!$A$3:$Z$45,10,0)*$C454+VLOOKUP($E$2,PORTE!$A$3:$Z$45,10,0)*$E454</f>
        <v>64.987120000000004</v>
      </c>
      <c r="O454" s="43">
        <f>VLOOKUP($D454,PORTE!$A$3:$Z$45,11,0)*$C454+VLOOKUP($E$2,PORTE!$A$3:$Z$45,11,0)*$E454</f>
        <v>66.093230000000005</v>
      </c>
      <c r="P454" s="43">
        <f>VLOOKUP($D454,PORTE!$A$3:$Z$45,12,0)*$C454+VLOOKUP($E$2,PORTE!$A$3:$Z$45,12,0)*$E454</f>
        <v>68.859489999999994</v>
      </c>
      <c r="Q454" s="43">
        <f>VLOOKUP($D454,PORTE!$A$3:$Z$45,13,0)*$C454+VLOOKUP($E$2,PORTE!$A$3:$Z$45,13,0)*$E454</f>
        <v>71.181690000000003</v>
      </c>
      <c r="R454" s="43">
        <f>VLOOKUP($D454,PORTE!$A$3:$Z$45,14,0)*$C454+VLOOKUP($E$2,PORTE!$A$3:$Z$45,14,0)*$E454</f>
        <v>73.951629999999994</v>
      </c>
    </row>
    <row r="455" spans="1:18" s="1" customFormat="1" ht="13.5" customHeight="1" x14ac:dyDescent="0.25">
      <c r="A455" s="2" t="s">
        <v>975</v>
      </c>
      <c r="B455" s="3" t="s">
        <v>976</v>
      </c>
      <c r="C455" s="24">
        <v>0.25</v>
      </c>
      <c r="D455" s="4" t="s">
        <v>5</v>
      </c>
      <c r="E455" s="5" t="s">
        <v>977</v>
      </c>
      <c r="F455" s="43">
        <f>VLOOKUP($D455,PORTE!$A$3:$Z$45,2,0)*$C455+VLOOKUP($E$2,PORTE!$A$3:$Z$45,2,0)*$E455</f>
        <v>88.215499999999992</v>
      </c>
      <c r="G455" s="43">
        <f>VLOOKUP($D455,PORTE!$A$3:$Z$45,3,0)*$C455+VLOOKUP($E$2,PORTE!$A$3:$Z$45,3,0)*$E455</f>
        <v>92.588999999999999</v>
      </c>
      <c r="H455" s="43">
        <f>VLOOKUP($D455,PORTE!$A$3:$Z$45,4,0)*$C455+VLOOKUP($E$2,PORTE!$A$3:$Z$45,4,0)*$E455</f>
        <v>97.736989999999992</v>
      </c>
      <c r="I455" s="43">
        <f>VLOOKUP($D455,PORTE!$A$3:$Z$45,5,0)*$C455+VLOOKUP($E$2,PORTE!$A$3:$Z$45,5,0)*$E455</f>
        <v>104.67928999999999</v>
      </c>
      <c r="J455" s="43">
        <f>VLOOKUP($D455,PORTE!$A$3:$Z$45,6,0)*$C455+VLOOKUP($E$2,PORTE!$A$3:$Z$45,6,0)*$E455</f>
        <v>110.64701000000001</v>
      </c>
      <c r="K455" s="43">
        <f>VLOOKUP($D455,PORTE!$A$3:$Z$45,7,0)*$C455+VLOOKUP($E$2,PORTE!$A$3:$Z$45,7,0)*$E455</f>
        <v>116.97704999999999</v>
      </c>
      <c r="L455" s="43">
        <f>VLOOKUP($D455,PORTE!$A$3:$Z$45,8,0)*$C455+VLOOKUP($E$2,PORTE!$A$3:$Z$45,8,0)*$E455</f>
        <v>124.69904999999999</v>
      </c>
      <c r="M455" s="43">
        <f>VLOOKUP($D455,PORTE!$A$3:$Z$45,9,0)*$C455+VLOOKUP($E$2,PORTE!$A$3:$Z$45,9,0)*$E455</f>
        <v>136.97677999999996</v>
      </c>
      <c r="N455" s="43">
        <f>VLOOKUP($D455,PORTE!$A$3:$Z$45,10,0)*$C455+VLOOKUP($E$2,PORTE!$A$3:$Z$45,10,0)*$E455</f>
        <v>149.48692</v>
      </c>
      <c r="O455" s="43">
        <f>VLOOKUP($D455,PORTE!$A$3:$Z$45,11,0)*$C455+VLOOKUP($E$2,PORTE!$A$3:$Z$45,11,0)*$E455</f>
        <v>152.03093000000001</v>
      </c>
      <c r="P455" s="43">
        <f>VLOOKUP($D455,PORTE!$A$3:$Z$45,12,0)*$C455+VLOOKUP($E$2,PORTE!$A$3:$Z$45,12,0)*$E455</f>
        <v>158.42358999999999</v>
      </c>
      <c r="Q455" s="43">
        <f>VLOOKUP($D455,PORTE!$A$3:$Z$45,13,0)*$C455+VLOOKUP($E$2,PORTE!$A$3:$Z$45,13,0)*$E455</f>
        <v>163.82679000000002</v>
      </c>
      <c r="R455" s="43">
        <f>VLOOKUP($D455,PORTE!$A$3:$Z$45,14,0)*$C455+VLOOKUP($E$2,PORTE!$A$3:$Z$45,14,0)*$E455</f>
        <v>170.20183</v>
      </c>
    </row>
    <row r="456" spans="1:18" s="1" customFormat="1" ht="13.5" customHeight="1" x14ac:dyDescent="0.25">
      <c r="A456" s="2">
        <v>40321142</v>
      </c>
      <c r="B456" s="9" t="s">
        <v>978</v>
      </c>
      <c r="C456" s="24">
        <v>0.5</v>
      </c>
      <c r="D456" s="4" t="s">
        <v>5</v>
      </c>
      <c r="E456" s="5">
        <v>51.325000000000003</v>
      </c>
      <c r="F456" s="43">
        <f>VLOOKUP($D456,PORTE!$A$3:$Z$45,2,0)*$C456+VLOOKUP($E$2,PORTE!$A$3:$Z$45,2,0)*$E456</f>
        <v>594.23750000000007</v>
      </c>
      <c r="G456" s="43">
        <f>VLOOKUP($D456,PORTE!$A$3:$Z$45,3,0)*$C456+VLOOKUP($E$2,PORTE!$A$3:$Z$45,3,0)*$E456</f>
        <v>621.15000000000009</v>
      </c>
      <c r="H456" s="43">
        <f>VLOOKUP($D456,PORTE!$A$3:$Z$45,4,0)*$C456+VLOOKUP($E$2,PORTE!$A$3:$Z$45,4,0)*$E456</f>
        <v>655.78775000000007</v>
      </c>
      <c r="I456" s="43">
        <f>VLOOKUP($D456,PORTE!$A$3:$Z$45,5,0)*$C456+VLOOKUP($E$2,PORTE!$A$3:$Z$45,5,0)*$E456</f>
        <v>702.37025000000006</v>
      </c>
      <c r="J456" s="43">
        <f>VLOOKUP($D456,PORTE!$A$3:$Z$45,6,0)*$C456+VLOOKUP($E$2,PORTE!$A$3:$Z$45,6,0)*$E456</f>
        <v>741.91724999999997</v>
      </c>
      <c r="K456" s="43">
        <f>VLOOKUP($D456,PORTE!$A$3:$Z$45,7,0)*$C456+VLOOKUP($E$2,PORTE!$A$3:$Z$45,7,0)*$E456</f>
        <v>784.36874999999998</v>
      </c>
      <c r="L456" s="43">
        <f>VLOOKUP($D456,PORTE!$A$3:$Z$45,8,0)*$C456+VLOOKUP($E$2,PORTE!$A$3:$Z$45,8,0)*$E456</f>
        <v>836.14374999999995</v>
      </c>
      <c r="M456" s="43">
        <f>VLOOKUP($D456,PORTE!$A$3:$Z$45,9,0)*$C456+VLOOKUP($E$2,PORTE!$A$3:$Z$45,9,0)*$E456</f>
        <v>918.46550000000002</v>
      </c>
      <c r="N456" s="43">
        <f>VLOOKUP($D456,PORTE!$A$3:$Z$45,10,0)*$C456+VLOOKUP($E$2,PORTE!$A$3:$Z$45,10,0)*$E456</f>
        <v>1002.3420000000001</v>
      </c>
      <c r="O456" s="43">
        <f>VLOOKUP($D456,PORTE!$A$3:$Z$45,11,0)*$C456+VLOOKUP($E$2,PORTE!$A$3:$Z$45,11,0)*$E456</f>
        <v>1019.4192500000001</v>
      </c>
      <c r="P456" s="43">
        <f>VLOOKUP($D456,PORTE!$A$3:$Z$45,12,0)*$C456+VLOOKUP($E$2,PORTE!$A$3:$Z$45,12,0)*$E456</f>
        <v>1060.5427500000001</v>
      </c>
      <c r="Q456" s="43">
        <f>VLOOKUP($D456,PORTE!$A$3:$Z$45,13,0)*$C456+VLOOKUP($E$2,PORTE!$A$3:$Z$45,13,0)*$E456</f>
        <v>1093.1477500000001</v>
      </c>
      <c r="R456" s="43">
        <f>VLOOKUP($D456,PORTE!$A$3:$Z$45,14,0)*$C456+VLOOKUP($E$2,PORTE!$A$3:$Z$45,14,0)*$E456</f>
        <v>1135.6892500000001</v>
      </c>
    </row>
    <row r="457" spans="1:18" s="1" customFormat="1" ht="13.5" customHeight="1" x14ac:dyDescent="0.25">
      <c r="A457" s="2" t="s">
        <v>979</v>
      </c>
      <c r="B457" s="3" t="s">
        <v>980</v>
      </c>
      <c r="C457" s="24">
        <v>0.1</v>
      </c>
      <c r="D457" s="4" t="s">
        <v>5</v>
      </c>
      <c r="E457" s="5" t="s">
        <v>42</v>
      </c>
      <c r="F457" s="43">
        <f>VLOOKUP($D457,PORTE!$A$3:$Z$45,2,0)*$C457+VLOOKUP($E$2,PORTE!$A$3:$Z$45,2,0)*$E457</f>
        <v>21.086000000000002</v>
      </c>
      <c r="G457" s="43">
        <f>VLOOKUP($D457,PORTE!$A$3:$Z$45,3,0)*$C457+VLOOKUP($E$2,PORTE!$A$3:$Z$45,3,0)*$E457</f>
        <v>22.218</v>
      </c>
      <c r="H457" s="43">
        <f>VLOOKUP($D457,PORTE!$A$3:$Z$45,4,0)*$C457+VLOOKUP($E$2,PORTE!$A$3:$Z$45,4,0)*$E457</f>
        <v>23.44988</v>
      </c>
      <c r="I457" s="43">
        <f>VLOOKUP($D457,PORTE!$A$3:$Z$45,5,0)*$C457+VLOOKUP($E$2,PORTE!$A$3:$Z$45,5,0)*$E457</f>
        <v>25.115480000000002</v>
      </c>
      <c r="J457" s="43">
        <f>VLOOKUP($D457,PORTE!$A$3:$Z$45,6,0)*$C457+VLOOKUP($E$2,PORTE!$A$3:$Z$45,6,0)*$E457</f>
        <v>26.564120000000003</v>
      </c>
      <c r="K457" s="43">
        <f>VLOOKUP($D457,PORTE!$A$3:$Z$45,7,0)*$C457+VLOOKUP($E$2,PORTE!$A$3:$Z$45,7,0)*$E457</f>
        <v>28.083600000000004</v>
      </c>
      <c r="L457" s="43">
        <f>VLOOKUP($D457,PORTE!$A$3:$Z$45,8,0)*$C457+VLOOKUP($E$2,PORTE!$A$3:$Z$45,8,0)*$E457</f>
        <v>29.9376</v>
      </c>
      <c r="M457" s="43">
        <f>VLOOKUP($D457,PORTE!$A$3:$Z$45,9,0)*$C457+VLOOKUP($E$2,PORTE!$A$3:$Z$45,9,0)*$E457</f>
        <v>32.885359999999999</v>
      </c>
      <c r="N457" s="43">
        <f>VLOOKUP($D457,PORTE!$A$3:$Z$45,10,0)*$C457+VLOOKUP($E$2,PORTE!$A$3:$Z$45,10,0)*$E457</f>
        <v>35.889040000000001</v>
      </c>
      <c r="O457" s="43">
        <f>VLOOKUP($D457,PORTE!$A$3:$Z$45,11,0)*$C457+VLOOKUP($E$2,PORTE!$A$3:$Z$45,11,0)*$E457</f>
        <v>36.499160000000003</v>
      </c>
      <c r="P457" s="43">
        <f>VLOOKUP($D457,PORTE!$A$3:$Z$45,12,0)*$C457+VLOOKUP($E$2,PORTE!$A$3:$Z$45,12,0)*$E457</f>
        <v>38.09308</v>
      </c>
      <c r="Q457" s="43">
        <f>VLOOKUP($D457,PORTE!$A$3:$Z$45,13,0)*$C457+VLOOKUP($E$2,PORTE!$A$3:$Z$45,13,0)*$E457</f>
        <v>39.513480000000001</v>
      </c>
      <c r="R457" s="43">
        <f>VLOOKUP($D457,PORTE!$A$3:$Z$45,14,0)*$C457+VLOOKUP($E$2,PORTE!$A$3:$Z$45,14,0)*$E457</f>
        <v>41.050959999999996</v>
      </c>
    </row>
    <row r="458" spans="1:18" s="1" customFormat="1" ht="13.5" customHeight="1" x14ac:dyDescent="0.25">
      <c r="A458" s="2" t="s">
        <v>981</v>
      </c>
      <c r="B458" s="3" t="s">
        <v>982</v>
      </c>
      <c r="C458" s="24">
        <v>0.1</v>
      </c>
      <c r="D458" s="4" t="s">
        <v>5</v>
      </c>
      <c r="E458" s="5" t="s">
        <v>42</v>
      </c>
      <c r="F458" s="43">
        <f>VLOOKUP($D458,PORTE!$A$3:$Z$45,2,0)*$C458+VLOOKUP($E$2,PORTE!$A$3:$Z$45,2,0)*$E458</f>
        <v>21.086000000000002</v>
      </c>
      <c r="G458" s="43">
        <f>VLOOKUP($D458,PORTE!$A$3:$Z$45,3,0)*$C458+VLOOKUP($E$2,PORTE!$A$3:$Z$45,3,0)*$E458</f>
        <v>22.218</v>
      </c>
      <c r="H458" s="43">
        <f>VLOOKUP($D458,PORTE!$A$3:$Z$45,4,0)*$C458+VLOOKUP($E$2,PORTE!$A$3:$Z$45,4,0)*$E458</f>
        <v>23.44988</v>
      </c>
      <c r="I458" s="43">
        <f>VLOOKUP($D458,PORTE!$A$3:$Z$45,5,0)*$C458+VLOOKUP($E$2,PORTE!$A$3:$Z$45,5,0)*$E458</f>
        <v>25.115480000000002</v>
      </c>
      <c r="J458" s="43">
        <f>VLOOKUP($D458,PORTE!$A$3:$Z$45,6,0)*$C458+VLOOKUP($E$2,PORTE!$A$3:$Z$45,6,0)*$E458</f>
        <v>26.564120000000003</v>
      </c>
      <c r="K458" s="43">
        <f>VLOOKUP($D458,PORTE!$A$3:$Z$45,7,0)*$C458+VLOOKUP($E$2,PORTE!$A$3:$Z$45,7,0)*$E458</f>
        <v>28.083600000000004</v>
      </c>
      <c r="L458" s="43">
        <f>VLOOKUP($D458,PORTE!$A$3:$Z$45,8,0)*$C458+VLOOKUP($E$2,PORTE!$A$3:$Z$45,8,0)*$E458</f>
        <v>29.9376</v>
      </c>
      <c r="M458" s="43">
        <f>VLOOKUP($D458,PORTE!$A$3:$Z$45,9,0)*$C458+VLOOKUP($E$2,PORTE!$A$3:$Z$45,9,0)*$E458</f>
        <v>32.885359999999999</v>
      </c>
      <c r="N458" s="43">
        <f>VLOOKUP($D458,PORTE!$A$3:$Z$45,10,0)*$C458+VLOOKUP($E$2,PORTE!$A$3:$Z$45,10,0)*$E458</f>
        <v>35.889040000000001</v>
      </c>
      <c r="O458" s="43">
        <f>VLOOKUP($D458,PORTE!$A$3:$Z$45,11,0)*$C458+VLOOKUP($E$2,PORTE!$A$3:$Z$45,11,0)*$E458</f>
        <v>36.499160000000003</v>
      </c>
      <c r="P458" s="43">
        <f>VLOOKUP($D458,PORTE!$A$3:$Z$45,12,0)*$C458+VLOOKUP($E$2,PORTE!$A$3:$Z$45,12,0)*$E458</f>
        <v>38.09308</v>
      </c>
      <c r="Q458" s="43">
        <f>VLOOKUP($D458,PORTE!$A$3:$Z$45,13,0)*$C458+VLOOKUP($E$2,PORTE!$A$3:$Z$45,13,0)*$E458</f>
        <v>39.513480000000001</v>
      </c>
      <c r="R458" s="43">
        <f>VLOOKUP($D458,PORTE!$A$3:$Z$45,14,0)*$C458+VLOOKUP($E$2,PORTE!$A$3:$Z$45,14,0)*$E458</f>
        <v>41.050959999999996</v>
      </c>
    </row>
    <row r="459" spans="1:18" s="1" customFormat="1" ht="13.5" customHeight="1" x14ac:dyDescent="0.25">
      <c r="A459" s="2" t="s">
        <v>983</v>
      </c>
      <c r="B459" s="3" t="s">
        <v>984</v>
      </c>
      <c r="C459" s="24">
        <v>0.1</v>
      </c>
      <c r="D459" s="4" t="s">
        <v>5</v>
      </c>
      <c r="E459" s="5" t="s">
        <v>985</v>
      </c>
      <c r="F459" s="43">
        <f>VLOOKUP($D459,PORTE!$A$3:$Z$45,2,0)*$C459+VLOOKUP($E$2,PORTE!$A$3:$Z$45,2,0)*$E459</f>
        <v>7.47</v>
      </c>
      <c r="G459" s="43">
        <f>VLOOKUP($D459,PORTE!$A$3:$Z$45,3,0)*$C459+VLOOKUP($E$2,PORTE!$A$3:$Z$45,3,0)*$E459</f>
        <v>8.01</v>
      </c>
      <c r="H459" s="43">
        <f>VLOOKUP($D459,PORTE!$A$3:$Z$45,4,0)*$C459+VLOOKUP($E$2,PORTE!$A$3:$Z$45,4,0)*$E459</f>
        <v>8.448599999999999</v>
      </c>
      <c r="I459" s="43">
        <f>VLOOKUP($D459,PORTE!$A$3:$Z$45,5,0)*$C459+VLOOKUP($E$2,PORTE!$A$3:$Z$45,5,0)*$E459</f>
        <v>9.0486000000000004</v>
      </c>
      <c r="J459" s="43">
        <f>VLOOKUP($D459,PORTE!$A$3:$Z$45,6,0)*$C459+VLOOKUP($E$2,PORTE!$A$3:$Z$45,6,0)*$E459</f>
        <v>9.5973999999999986</v>
      </c>
      <c r="K459" s="43">
        <f>VLOOKUP($D459,PORTE!$A$3:$Z$45,7,0)*$C459+VLOOKUP($E$2,PORTE!$A$3:$Z$45,7,0)*$E459</f>
        <v>10.145999999999999</v>
      </c>
      <c r="L459" s="43">
        <f>VLOOKUP($D459,PORTE!$A$3:$Z$45,8,0)*$C459+VLOOKUP($E$2,PORTE!$A$3:$Z$45,8,0)*$E459</f>
        <v>10.815999999999999</v>
      </c>
      <c r="M459" s="43">
        <f>VLOOKUP($D459,PORTE!$A$3:$Z$45,9,0)*$C459+VLOOKUP($E$2,PORTE!$A$3:$Z$45,9,0)*$E459</f>
        <v>11.8812</v>
      </c>
      <c r="N459" s="43">
        <f>VLOOKUP($D459,PORTE!$A$3:$Z$45,10,0)*$C459+VLOOKUP($E$2,PORTE!$A$3:$Z$45,10,0)*$E459</f>
        <v>12.966799999999999</v>
      </c>
      <c r="O459" s="43">
        <f>VLOOKUP($D459,PORTE!$A$3:$Z$45,11,0)*$C459+VLOOKUP($E$2,PORTE!$A$3:$Z$45,11,0)*$E459</f>
        <v>13.186199999999999</v>
      </c>
      <c r="P459" s="43">
        <f>VLOOKUP($D459,PORTE!$A$3:$Z$45,12,0)*$C459+VLOOKUP($E$2,PORTE!$A$3:$Z$45,12,0)*$E459</f>
        <v>13.856599999999998</v>
      </c>
      <c r="Q459" s="43">
        <f>VLOOKUP($D459,PORTE!$A$3:$Z$45,13,0)*$C459+VLOOKUP($E$2,PORTE!$A$3:$Z$45,13,0)*$E459</f>
        <v>14.566599999999999</v>
      </c>
      <c r="R459" s="43">
        <f>VLOOKUP($D459,PORTE!$A$3:$Z$45,14,0)*$C459+VLOOKUP($E$2,PORTE!$A$3:$Z$45,14,0)*$E459</f>
        <v>15.133199999999999</v>
      </c>
    </row>
    <row r="460" spans="1:18" s="1" customFormat="1" ht="13.5" customHeight="1" x14ac:dyDescent="0.25">
      <c r="A460" s="2" t="s">
        <v>986</v>
      </c>
      <c r="B460" s="3" t="s">
        <v>987</v>
      </c>
      <c r="C460" s="24">
        <v>0.1</v>
      </c>
      <c r="D460" s="4" t="s">
        <v>5</v>
      </c>
      <c r="E460" s="5" t="s">
        <v>42</v>
      </c>
      <c r="F460" s="43">
        <f>VLOOKUP($D460,PORTE!$A$3:$Z$45,2,0)*$C460+VLOOKUP($E$2,PORTE!$A$3:$Z$45,2,0)*$E460</f>
        <v>21.086000000000002</v>
      </c>
      <c r="G460" s="43">
        <f>VLOOKUP($D460,PORTE!$A$3:$Z$45,3,0)*$C460+VLOOKUP($E$2,PORTE!$A$3:$Z$45,3,0)*$E460</f>
        <v>22.218</v>
      </c>
      <c r="H460" s="43">
        <f>VLOOKUP($D460,PORTE!$A$3:$Z$45,4,0)*$C460+VLOOKUP($E$2,PORTE!$A$3:$Z$45,4,0)*$E460</f>
        <v>23.44988</v>
      </c>
      <c r="I460" s="43">
        <f>VLOOKUP($D460,PORTE!$A$3:$Z$45,5,0)*$C460+VLOOKUP($E$2,PORTE!$A$3:$Z$45,5,0)*$E460</f>
        <v>25.115480000000002</v>
      </c>
      <c r="J460" s="43">
        <f>VLOOKUP($D460,PORTE!$A$3:$Z$45,6,0)*$C460+VLOOKUP($E$2,PORTE!$A$3:$Z$45,6,0)*$E460</f>
        <v>26.564120000000003</v>
      </c>
      <c r="K460" s="43">
        <f>VLOOKUP($D460,PORTE!$A$3:$Z$45,7,0)*$C460+VLOOKUP($E$2,PORTE!$A$3:$Z$45,7,0)*$E460</f>
        <v>28.083600000000004</v>
      </c>
      <c r="L460" s="43">
        <f>VLOOKUP($D460,PORTE!$A$3:$Z$45,8,0)*$C460+VLOOKUP($E$2,PORTE!$A$3:$Z$45,8,0)*$E460</f>
        <v>29.9376</v>
      </c>
      <c r="M460" s="43">
        <f>VLOOKUP($D460,PORTE!$A$3:$Z$45,9,0)*$C460+VLOOKUP($E$2,PORTE!$A$3:$Z$45,9,0)*$E460</f>
        <v>32.885359999999999</v>
      </c>
      <c r="N460" s="43">
        <f>VLOOKUP($D460,PORTE!$A$3:$Z$45,10,0)*$C460+VLOOKUP($E$2,PORTE!$A$3:$Z$45,10,0)*$E460</f>
        <v>35.889040000000001</v>
      </c>
      <c r="O460" s="43">
        <f>VLOOKUP($D460,PORTE!$A$3:$Z$45,11,0)*$C460+VLOOKUP($E$2,PORTE!$A$3:$Z$45,11,0)*$E460</f>
        <v>36.499160000000003</v>
      </c>
      <c r="P460" s="43">
        <f>VLOOKUP($D460,PORTE!$A$3:$Z$45,12,0)*$C460+VLOOKUP($E$2,PORTE!$A$3:$Z$45,12,0)*$E460</f>
        <v>38.09308</v>
      </c>
      <c r="Q460" s="43">
        <f>VLOOKUP($D460,PORTE!$A$3:$Z$45,13,0)*$C460+VLOOKUP($E$2,PORTE!$A$3:$Z$45,13,0)*$E460</f>
        <v>39.513480000000001</v>
      </c>
      <c r="R460" s="43">
        <f>VLOOKUP($D460,PORTE!$A$3:$Z$45,14,0)*$C460+VLOOKUP($E$2,PORTE!$A$3:$Z$45,14,0)*$E460</f>
        <v>41.050959999999996</v>
      </c>
    </row>
    <row r="461" spans="1:18" s="1" customFormat="1" ht="13.5" customHeight="1" x14ac:dyDescent="0.25">
      <c r="A461" s="2" t="s">
        <v>988</v>
      </c>
      <c r="B461" s="3" t="s">
        <v>989</v>
      </c>
      <c r="C461" s="24">
        <v>0.1</v>
      </c>
      <c r="D461" s="4" t="s">
        <v>5</v>
      </c>
      <c r="E461" s="5" t="s">
        <v>39</v>
      </c>
      <c r="F461" s="43">
        <f>VLOOKUP($D461,PORTE!$A$3:$Z$45,2,0)*$C461+VLOOKUP($E$2,PORTE!$A$3:$Z$45,2,0)*$E461</f>
        <v>38.370499999999993</v>
      </c>
      <c r="G461" s="43">
        <f>VLOOKUP($D461,PORTE!$A$3:$Z$45,3,0)*$C461+VLOOKUP($E$2,PORTE!$A$3:$Z$45,3,0)*$E461</f>
        <v>40.253999999999998</v>
      </c>
      <c r="H461" s="43">
        <f>VLOOKUP($D461,PORTE!$A$3:$Z$45,4,0)*$C461+VLOOKUP($E$2,PORTE!$A$3:$Z$45,4,0)*$E461</f>
        <v>42.492890000000003</v>
      </c>
      <c r="I461" s="43">
        <f>VLOOKUP($D461,PORTE!$A$3:$Z$45,5,0)*$C461+VLOOKUP($E$2,PORTE!$A$3:$Z$45,5,0)*$E461</f>
        <v>45.511189999999999</v>
      </c>
      <c r="J461" s="43">
        <f>VLOOKUP($D461,PORTE!$A$3:$Z$45,6,0)*$C461+VLOOKUP($E$2,PORTE!$A$3:$Z$45,6,0)*$E461</f>
        <v>48.102110000000003</v>
      </c>
      <c r="K461" s="43">
        <f>VLOOKUP($D461,PORTE!$A$3:$Z$45,7,0)*$C461+VLOOKUP($E$2,PORTE!$A$3:$Z$45,7,0)*$E461</f>
        <v>50.854050000000001</v>
      </c>
      <c r="L461" s="43">
        <f>VLOOKUP($D461,PORTE!$A$3:$Z$45,8,0)*$C461+VLOOKUP($E$2,PORTE!$A$3:$Z$45,8,0)*$E461</f>
        <v>54.211049999999993</v>
      </c>
      <c r="M461" s="43">
        <f>VLOOKUP($D461,PORTE!$A$3:$Z$45,9,0)*$C461+VLOOKUP($E$2,PORTE!$A$3:$Z$45,9,0)*$E461</f>
        <v>59.548579999999994</v>
      </c>
      <c r="N461" s="43">
        <f>VLOOKUP($D461,PORTE!$A$3:$Z$45,10,0)*$C461+VLOOKUP($E$2,PORTE!$A$3:$Z$45,10,0)*$E461</f>
        <v>64.987120000000004</v>
      </c>
      <c r="O461" s="43">
        <f>VLOOKUP($D461,PORTE!$A$3:$Z$45,11,0)*$C461+VLOOKUP($E$2,PORTE!$A$3:$Z$45,11,0)*$E461</f>
        <v>66.093230000000005</v>
      </c>
      <c r="P461" s="43">
        <f>VLOOKUP($D461,PORTE!$A$3:$Z$45,12,0)*$C461+VLOOKUP($E$2,PORTE!$A$3:$Z$45,12,0)*$E461</f>
        <v>68.859489999999994</v>
      </c>
      <c r="Q461" s="43">
        <f>VLOOKUP($D461,PORTE!$A$3:$Z$45,13,0)*$C461+VLOOKUP($E$2,PORTE!$A$3:$Z$45,13,0)*$E461</f>
        <v>71.181690000000003</v>
      </c>
      <c r="R461" s="43">
        <f>VLOOKUP($D461,PORTE!$A$3:$Z$45,14,0)*$C461+VLOOKUP($E$2,PORTE!$A$3:$Z$45,14,0)*$E461</f>
        <v>73.951629999999994</v>
      </c>
    </row>
    <row r="462" spans="1:18" s="1" customFormat="1" ht="13.5" customHeight="1" x14ac:dyDescent="0.25">
      <c r="A462" s="2" t="s">
        <v>990</v>
      </c>
      <c r="B462" s="3" t="s">
        <v>991</v>
      </c>
      <c r="C462" s="24">
        <v>0.04</v>
      </c>
      <c r="D462" s="4" t="s">
        <v>5</v>
      </c>
      <c r="E462" s="5" t="s">
        <v>992</v>
      </c>
      <c r="F462" s="43">
        <f>VLOOKUP($D462,PORTE!$A$3:$Z$45,2,0)*$C462+VLOOKUP($E$2,PORTE!$A$3:$Z$45,2,0)*$E462</f>
        <v>26.195</v>
      </c>
      <c r="G462" s="43">
        <f>VLOOKUP($D462,PORTE!$A$3:$Z$45,3,0)*$C462+VLOOKUP($E$2,PORTE!$A$3:$Z$45,3,0)*$E462</f>
        <v>27.42</v>
      </c>
      <c r="H462" s="43">
        <f>VLOOKUP($D462,PORTE!$A$3:$Z$45,4,0)*$C462+VLOOKUP($E$2,PORTE!$A$3:$Z$45,4,0)*$E462</f>
        <v>28.947500000000002</v>
      </c>
      <c r="I462" s="43">
        <f>VLOOKUP($D462,PORTE!$A$3:$Z$45,5,0)*$C462+VLOOKUP($E$2,PORTE!$A$3:$Z$45,5,0)*$E462</f>
        <v>31.003699999999998</v>
      </c>
      <c r="J462" s="43">
        <f>VLOOKUP($D462,PORTE!$A$3:$Z$45,6,0)*$C462+VLOOKUP($E$2,PORTE!$A$3:$Z$45,6,0)*$E462</f>
        <v>32.756900000000002</v>
      </c>
      <c r="K462" s="43">
        <f>VLOOKUP($D462,PORTE!$A$3:$Z$45,7,0)*$C462+VLOOKUP($E$2,PORTE!$A$3:$Z$45,7,0)*$E462</f>
        <v>34.631099999999996</v>
      </c>
      <c r="L462" s="43">
        <f>VLOOKUP($D462,PORTE!$A$3:$Z$45,8,0)*$C462+VLOOKUP($E$2,PORTE!$A$3:$Z$45,8,0)*$E462</f>
        <v>36.917099999999998</v>
      </c>
      <c r="M462" s="43">
        <f>VLOOKUP($D462,PORTE!$A$3:$Z$45,9,0)*$C462+VLOOKUP($E$2,PORTE!$A$3:$Z$45,9,0)*$E462</f>
        <v>40.5518</v>
      </c>
      <c r="N462" s="43">
        <f>VLOOKUP($D462,PORTE!$A$3:$Z$45,10,0)*$C462+VLOOKUP($E$2,PORTE!$A$3:$Z$45,10,0)*$E462</f>
        <v>44.255200000000002</v>
      </c>
      <c r="O462" s="43">
        <f>VLOOKUP($D462,PORTE!$A$3:$Z$45,11,0)*$C462+VLOOKUP($E$2,PORTE!$A$3:$Z$45,11,0)*$E462</f>
        <v>45.008900000000004</v>
      </c>
      <c r="P462" s="43">
        <f>VLOOKUP($D462,PORTE!$A$3:$Z$45,12,0)*$C462+VLOOKUP($E$2,PORTE!$A$3:$Z$45,12,0)*$E462</f>
        <v>46.851099999999995</v>
      </c>
      <c r="Q462" s="43">
        <f>VLOOKUP($D462,PORTE!$A$3:$Z$45,13,0)*$C462+VLOOKUP($E$2,PORTE!$A$3:$Z$45,13,0)*$E462</f>
        <v>48.3459</v>
      </c>
      <c r="R462" s="43">
        <f>VLOOKUP($D462,PORTE!$A$3:$Z$45,14,0)*$C462+VLOOKUP($E$2,PORTE!$A$3:$Z$45,14,0)*$E462</f>
        <v>50.2273</v>
      </c>
    </row>
    <row r="463" spans="1:18" s="1" customFormat="1" ht="13.5" customHeight="1" x14ac:dyDescent="0.25">
      <c r="A463" s="2" t="s">
        <v>993</v>
      </c>
      <c r="B463" s="3" t="s">
        <v>994</v>
      </c>
      <c r="C463" s="24">
        <v>0.04</v>
      </c>
      <c r="D463" s="4" t="s">
        <v>5</v>
      </c>
      <c r="E463" s="5" t="s">
        <v>992</v>
      </c>
      <c r="F463" s="43">
        <f>VLOOKUP($D463,PORTE!$A$3:$Z$45,2,0)*$C463+VLOOKUP($E$2,PORTE!$A$3:$Z$45,2,0)*$E463</f>
        <v>26.195</v>
      </c>
      <c r="G463" s="43">
        <f>VLOOKUP($D463,PORTE!$A$3:$Z$45,3,0)*$C463+VLOOKUP($E$2,PORTE!$A$3:$Z$45,3,0)*$E463</f>
        <v>27.42</v>
      </c>
      <c r="H463" s="43">
        <f>VLOOKUP($D463,PORTE!$A$3:$Z$45,4,0)*$C463+VLOOKUP($E$2,PORTE!$A$3:$Z$45,4,0)*$E463</f>
        <v>28.947500000000002</v>
      </c>
      <c r="I463" s="43">
        <f>VLOOKUP($D463,PORTE!$A$3:$Z$45,5,0)*$C463+VLOOKUP($E$2,PORTE!$A$3:$Z$45,5,0)*$E463</f>
        <v>31.003699999999998</v>
      </c>
      <c r="J463" s="43">
        <f>VLOOKUP($D463,PORTE!$A$3:$Z$45,6,0)*$C463+VLOOKUP($E$2,PORTE!$A$3:$Z$45,6,0)*$E463</f>
        <v>32.756900000000002</v>
      </c>
      <c r="K463" s="43">
        <f>VLOOKUP($D463,PORTE!$A$3:$Z$45,7,0)*$C463+VLOOKUP($E$2,PORTE!$A$3:$Z$45,7,0)*$E463</f>
        <v>34.631099999999996</v>
      </c>
      <c r="L463" s="43">
        <f>VLOOKUP($D463,PORTE!$A$3:$Z$45,8,0)*$C463+VLOOKUP($E$2,PORTE!$A$3:$Z$45,8,0)*$E463</f>
        <v>36.917099999999998</v>
      </c>
      <c r="M463" s="43">
        <f>VLOOKUP($D463,PORTE!$A$3:$Z$45,9,0)*$C463+VLOOKUP($E$2,PORTE!$A$3:$Z$45,9,0)*$E463</f>
        <v>40.5518</v>
      </c>
      <c r="N463" s="43">
        <f>VLOOKUP($D463,PORTE!$A$3:$Z$45,10,0)*$C463+VLOOKUP($E$2,PORTE!$A$3:$Z$45,10,0)*$E463</f>
        <v>44.255200000000002</v>
      </c>
      <c r="O463" s="43">
        <f>VLOOKUP($D463,PORTE!$A$3:$Z$45,11,0)*$C463+VLOOKUP($E$2,PORTE!$A$3:$Z$45,11,0)*$E463</f>
        <v>45.008900000000004</v>
      </c>
      <c r="P463" s="43">
        <f>VLOOKUP($D463,PORTE!$A$3:$Z$45,12,0)*$C463+VLOOKUP($E$2,PORTE!$A$3:$Z$45,12,0)*$E463</f>
        <v>46.851099999999995</v>
      </c>
      <c r="Q463" s="43">
        <f>VLOOKUP($D463,PORTE!$A$3:$Z$45,13,0)*$C463+VLOOKUP($E$2,PORTE!$A$3:$Z$45,13,0)*$E463</f>
        <v>48.3459</v>
      </c>
      <c r="R463" s="43">
        <f>VLOOKUP($D463,PORTE!$A$3:$Z$45,14,0)*$C463+VLOOKUP($E$2,PORTE!$A$3:$Z$45,14,0)*$E463</f>
        <v>50.2273</v>
      </c>
    </row>
    <row r="464" spans="1:18" s="1" customFormat="1" ht="13.5" customHeight="1" x14ac:dyDescent="0.25">
      <c r="A464" s="2" t="s">
        <v>995</v>
      </c>
      <c r="B464" s="3" t="s">
        <v>996</v>
      </c>
      <c r="C464" s="27">
        <v>1</v>
      </c>
      <c r="D464" s="2" t="s">
        <v>5</v>
      </c>
      <c r="E464" s="5" t="s">
        <v>997</v>
      </c>
      <c r="F464" s="43">
        <f>VLOOKUP($D464,PORTE!$A$3:$Z$45,2,0)*$C464+VLOOKUP($E$2,PORTE!$A$3:$Z$45,2,0)*$E464</f>
        <v>343.45500000000004</v>
      </c>
      <c r="G464" s="43">
        <f>VLOOKUP($D464,PORTE!$A$3:$Z$45,3,0)*$C464+VLOOKUP($E$2,PORTE!$A$3:$Z$45,3,0)*$E464</f>
        <v>360.54</v>
      </c>
      <c r="H464" s="43">
        <f>VLOOKUP($D464,PORTE!$A$3:$Z$45,4,0)*$C464+VLOOKUP($E$2,PORTE!$A$3:$Z$45,4,0)*$E464</f>
        <v>380.58390000000003</v>
      </c>
      <c r="I464" s="43">
        <f>VLOOKUP($D464,PORTE!$A$3:$Z$45,5,0)*$C464+VLOOKUP($E$2,PORTE!$A$3:$Z$45,5,0)*$E464</f>
        <v>407.61689999999999</v>
      </c>
      <c r="J464" s="43">
        <f>VLOOKUP($D464,PORTE!$A$3:$Z$45,6,0)*$C464+VLOOKUP($E$2,PORTE!$A$3:$Z$45,6,0)*$E464</f>
        <v>430.86610000000002</v>
      </c>
      <c r="K464" s="43">
        <f>VLOOKUP($D464,PORTE!$A$3:$Z$45,7,0)*$C464+VLOOKUP($E$2,PORTE!$A$3:$Z$45,7,0)*$E464</f>
        <v>455.51550000000003</v>
      </c>
      <c r="L464" s="43">
        <f>VLOOKUP($D464,PORTE!$A$3:$Z$45,8,0)*$C464+VLOOKUP($E$2,PORTE!$A$3:$Z$45,8,0)*$E464</f>
        <v>485.58549999999997</v>
      </c>
      <c r="M464" s="43">
        <f>VLOOKUP($D464,PORTE!$A$3:$Z$45,9,0)*$C464+VLOOKUP($E$2,PORTE!$A$3:$Z$45,9,0)*$E464</f>
        <v>533.39579999999989</v>
      </c>
      <c r="N464" s="43">
        <f>VLOOKUP($D464,PORTE!$A$3:$Z$45,10,0)*$C464+VLOOKUP($E$2,PORTE!$A$3:$Z$45,10,0)*$E464</f>
        <v>582.11120000000005</v>
      </c>
      <c r="O464" s="43">
        <f>VLOOKUP($D464,PORTE!$A$3:$Z$45,11,0)*$C464+VLOOKUP($E$2,PORTE!$A$3:$Z$45,11,0)*$E464</f>
        <v>592.01730000000009</v>
      </c>
      <c r="P464" s="43">
        <f>VLOOKUP($D464,PORTE!$A$3:$Z$45,12,0)*$C464+VLOOKUP($E$2,PORTE!$A$3:$Z$45,12,0)*$E464</f>
        <v>616.94990000000007</v>
      </c>
      <c r="Q464" s="43">
        <f>VLOOKUP($D464,PORTE!$A$3:$Z$45,13,0)*$C464+VLOOKUP($E$2,PORTE!$A$3:$Z$45,13,0)*$E464</f>
        <v>638.07190000000003</v>
      </c>
      <c r="R464" s="43">
        <f>VLOOKUP($D464,PORTE!$A$3:$Z$45,14,0)*$C464+VLOOKUP($E$2,PORTE!$A$3:$Z$45,14,0)*$E464</f>
        <v>662.90130000000011</v>
      </c>
    </row>
    <row r="465" spans="1:18" s="1" customFormat="1" ht="13.5" customHeight="1" x14ac:dyDescent="0.25">
      <c r="A465" s="2" t="s">
        <v>998</v>
      </c>
      <c r="B465" s="3" t="s">
        <v>999</v>
      </c>
      <c r="C465" s="24">
        <v>0.25</v>
      </c>
      <c r="D465" s="4" t="s">
        <v>5</v>
      </c>
      <c r="E465" s="5" t="s">
        <v>532</v>
      </c>
      <c r="F465" s="43">
        <f>VLOOKUP($D465,PORTE!$A$3:$Z$45,2,0)*$C465+VLOOKUP($E$2,PORTE!$A$3:$Z$45,2,0)*$E465</f>
        <v>57.165499999999994</v>
      </c>
      <c r="G465" s="43">
        <f>VLOOKUP($D465,PORTE!$A$3:$Z$45,3,0)*$C465+VLOOKUP($E$2,PORTE!$A$3:$Z$45,3,0)*$E465</f>
        <v>60.188999999999993</v>
      </c>
      <c r="H465" s="43">
        <f>VLOOKUP($D465,PORTE!$A$3:$Z$45,4,0)*$C465+VLOOKUP($E$2,PORTE!$A$3:$Z$45,4,0)*$E465</f>
        <v>63.527989999999996</v>
      </c>
      <c r="I465" s="43">
        <f>VLOOKUP($D465,PORTE!$A$3:$Z$45,5,0)*$C465+VLOOKUP($E$2,PORTE!$A$3:$Z$45,5,0)*$E465</f>
        <v>68.040289999999985</v>
      </c>
      <c r="J465" s="43">
        <f>VLOOKUP($D465,PORTE!$A$3:$Z$45,6,0)*$C465+VLOOKUP($E$2,PORTE!$A$3:$Z$45,6,0)*$E465</f>
        <v>71.956010000000006</v>
      </c>
      <c r="K465" s="43">
        <f>VLOOKUP($D465,PORTE!$A$3:$Z$45,7,0)*$C465+VLOOKUP($E$2,PORTE!$A$3:$Z$45,7,0)*$E465</f>
        <v>76.07204999999999</v>
      </c>
      <c r="L465" s="43">
        <f>VLOOKUP($D465,PORTE!$A$3:$Z$45,8,0)*$C465+VLOOKUP($E$2,PORTE!$A$3:$Z$45,8,0)*$E465</f>
        <v>81.094049999999996</v>
      </c>
      <c r="M465" s="43">
        <f>VLOOKUP($D465,PORTE!$A$3:$Z$45,9,0)*$C465+VLOOKUP($E$2,PORTE!$A$3:$Z$45,9,0)*$E465</f>
        <v>89.078779999999995</v>
      </c>
      <c r="N465" s="43">
        <f>VLOOKUP($D465,PORTE!$A$3:$Z$45,10,0)*$C465+VLOOKUP($E$2,PORTE!$A$3:$Z$45,10,0)*$E465</f>
        <v>97.214919999999992</v>
      </c>
      <c r="O465" s="43">
        <f>VLOOKUP($D465,PORTE!$A$3:$Z$45,11,0)*$C465+VLOOKUP($E$2,PORTE!$A$3:$Z$45,11,0)*$E465</f>
        <v>98.867930000000001</v>
      </c>
      <c r="P465" s="43">
        <f>VLOOKUP($D465,PORTE!$A$3:$Z$45,12,0)*$C465+VLOOKUP($E$2,PORTE!$A$3:$Z$45,12,0)*$E465</f>
        <v>103.15458999999998</v>
      </c>
      <c r="Q465" s="43">
        <f>VLOOKUP($D465,PORTE!$A$3:$Z$45,13,0)*$C465+VLOOKUP($E$2,PORTE!$A$3:$Z$45,13,0)*$E465</f>
        <v>106.93778999999999</v>
      </c>
      <c r="R465" s="43">
        <f>VLOOKUP($D465,PORTE!$A$3:$Z$45,14,0)*$C465+VLOOKUP($E$2,PORTE!$A$3:$Z$45,14,0)*$E465</f>
        <v>111.09882999999999</v>
      </c>
    </row>
    <row r="466" spans="1:18" s="1" customFormat="1" ht="13.5" customHeight="1" x14ac:dyDescent="0.25">
      <c r="A466" s="2">
        <v>40324648</v>
      </c>
      <c r="B466" s="3" t="s">
        <v>1000</v>
      </c>
      <c r="C466" s="27">
        <v>1</v>
      </c>
      <c r="D466" s="4" t="s">
        <v>5</v>
      </c>
      <c r="E466" s="5">
        <v>26.34</v>
      </c>
      <c r="F466" s="43">
        <f>VLOOKUP($D466,PORTE!$A$3:$Z$45,2,0)*$C466+VLOOKUP($E$2,PORTE!$A$3:$Z$45,2,0)*$E466</f>
        <v>310.91000000000003</v>
      </c>
      <c r="G466" s="43">
        <f>VLOOKUP($D466,PORTE!$A$3:$Z$45,3,0)*$C466+VLOOKUP($E$2,PORTE!$A$3:$Z$45,3,0)*$E466</f>
        <v>326.58</v>
      </c>
      <c r="H466" s="43">
        <f>VLOOKUP($D466,PORTE!$A$3:$Z$45,4,0)*$C466+VLOOKUP($E$2,PORTE!$A$3:$Z$45,4,0)*$E466</f>
        <v>344.7278</v>
      </c>
      <c r="I466" s="43">
        <f>VLOOKUP($D466,PORTE!$A$3:$Z$45,5,0)*$C466+VLOOKUP($E$2,PORTE!$A$3:$Z$45,5,0)*$E466</f>
        <v>369.21379999999999</v>
      </c>
      <c r="J466" s="43">
        <f>VLOOKUP($D466,PORTE!$A$3:$Z$45,6,0)*$C466+VLOOKUP($E$2,PORTE!$A$3:$Z$45,6,0)*$E466</f>
        <v>390.31220000000002</v>
      </c>
      <c r="K466" s="43">
        <f>VLOOKUP($D466,PORTE!$A$3:$Z$45,7,0)*$C466+VLOOKUP($E$2,PORTE!$A$3:$Z$45,7,0)*$E466</f>
        <v>412.64099999999996</v>
      </c>
      <c r="L466" s="43">
        <f>VLOOKUP($D466,PORTE!$A$3:$Z$45,8,0)*$C466+VLOOKUP($E$2,PORTE!$A$3:$Z$45,8,0)*$E466</f>
        <v>439.88099999999997</v>
      </c>
      <c r="M466" s="43">
        <f>VLOOKUP($D466,PORTE!$A$3:$Z$45,9,0)*$C466+VLOOKUP($E$2,PORTE!$A$3:$Z$45,9,0)*$E466</f>
        <v>483.19159999999999</v>
      </c>
      <c r="N466" s="43">
        <f>VLOOKUP($D466,PORTE!$A$3:$Z$45,10,0)*$C466+VLOOKUP($E$2,PORTE!$A$3:$Z$45,10,0)*$E466</f>
        <v>527.32240000000002</v>
      </c>
      <c r="O466" s="43">
        <f>VLOOKUP($D466,PORTE!$A$3:$Z$45,11,0)*$C466+VLOOKUP($E$2,PORTE!$A$3:$Z$45,11,0)*$E466</f>
        <v>536.29459999999995</v>
      </c>
      <c r="P466" s="43">
        <f>VLOOKUP($D466,PORTE!$A$3:$Z$45,12,0)*$C466+VLOOKUP($E$2,PORTE!$A$3:$Z$45,12,0)*$E466</f>
        <v>559.01980000000003</v>
      </c>
      <c r="Q466" s="43">
        <f>VLOOKUP($D466,PORTE!$A$3:$Z$45,13,0)*$C466+VLOOKUP($E$2,PORTE!$A$3:$Z$45,13,0)*$E466</f>
        <v>578.44380000000001</v>
      </c>
      <c r="R466" s="43">
        <f>VLOOKUP($D466,PORTE!$A$3:$Z$45,14,0)*$C466+VLOOKUP($E$2,PORTE!$A$3:$Z$45,14,0)*$E466</f>
        <v>600.95259999999996</v>
      </c>
    </row>
    <row r="467" spans="1:18" s="1" customFormat="1" ht="13.5" customHeight="1" x14ac:dyDescent="0.25">
      <c r="A467" s="2" t="s">
        <v>1001</v>
      </c>
      <c r="B467" s="3" t="s">
        <v>1002</v>
      </c>
      <c r="C467" s="27">
        <v>1</v>
      </c>
      <c r="D467" s="2" t="s">
        <v>564</v>
      </c>
      <c r="E467" s="5" t="s">
        <v>959</v>
      </c>
      <c r="F467" s="43">
        <f>VLOOKUP($D467,PORTE!$A$3:$Z$45,2,0)*$C467+VLOOKUP($E$2,PORTE!$A$3:$Z$45,2,0)*$E467</f>
        <v>1479.5</v>
      </c>
      <c r="G467" s="43">
        <f>VLOOKUP($D467,PORTE!$A$3:$Z$45,3,0)*$C467+VLOOKUP($E$2,PORTE!$A$3:$Z$45,3,0)*$E467</f>
        <v>1556.5</v>
      </c>
      <c r="H467" s="43">
        <f>VLOOKUP($D467,PORTE!$A$3:$Z$45,4,0)*$C467+VLOOKUP($E$2,PORTE!$A$3:$Z$45,4,0)*$E467</f>
        <v>1643.75</v>
      </c>
      <c r="I467" s="43">
        <f>VLOOKUP($D467,PORTE!$A$3:$Z$45,5,0)*$C467+VLOOKUP($E$2,PORTE!$A$3:$Z$45,5,0)*$E467</f>
        <v>1760.49</v>
      </c>
      <c r="J467" s="43">
        <f>VLOOKUP($D467,PORTE!$A$3:$Z$45,6,0)*$C467+VLOOKUP($E$2,PORTE!$A$3:$Z$45,6,0)*$E467</f>
        <v>1859.07</v>
      </c>
      <c r="K467" s="43">
        <f>VLOOKUP($D467,PORTE!$A$3:$Z$45,7,0)*$C467+VLOOKUP($E$2,PORTE!$A$3:$Z$45,7,0)*$E467</f>
        <v>1965.43</v>
      </c>
      <c r="L467" s="43">
        <f>VLOOKUP($D467,PORTE!$A$3:$Z$45,8,0)*$C467+VLOOKUP($E$2,PORTE!$A$3:$Z$45,8,0)*$E467</f>
        <v>2095.1499999999996</v>
      </c>
      <c r="M467" s="43">
        <f>VLOOKUP($D467,PORTE!$A$3:$Z$45,9,0)*$C467+VLOOKUP($E$2,PORTE!$A$3:$Z$45,9,0)*$E467</f>
        <v>2301.4699999999998</v>
      </c>
      <c r="N467" s="43">
        <f>VLOOKUP($D467,PORTE!$A$3:$Z$45,10,0)*$C467+VLOOKUP($E$2,PORTE!$A$3:$Z$45,10,0)*$E467</f>
        <v>2511.65</v>
      </c>
      <c r="O467" s="43">
        <f>VLOOKUP($D467,PORTE!$A$3:$Z$45,11,0)*$C467+VLOOKUP($E$2,PORTE!$A$3:$Z$45,11,0)*$E467</f>
        <v>2554.4</v>
      </c>
      <c r="P467" s="43">
        <f>VLOOKUP($D467,PORTE!$A$3:$Z$45,12,0)*$C467+VLOOKUP($E$2,PORTE!$A$3:$Z$45,12,0)*$E467</f>
        <v>2663.39</v>
      </c>
      <c r="Q467" s="43">
        <f>VLOOKUP($D467,PORTE!$A$3:$Z$45,13,0)*$C467+VLOOKUP($E$2,PORTE!$A$3:$Z$45,13,0)*$E467</f>
        <v>2801.18</v>
      </c>
      <c r="R467" s="43">
        <f>VLOOKUP($D467,PORTE!$A$3:$Z$45,14,0)*$C467+VLOOKUP($E$2,PORTE!$A$3:$Z$45,14,0)*$E467</f>
        <v>2961.15</v>
      </c>
    </row>
    <row r="468" spans="1:18" s="1" customFormat="1" ht="13.5" customHeight="1" x14ac:dyDescent="0.25">
      <c r="A468" s="2" t="s">
        <v>1003</v>
      </c>
      <c r="B468" s="3" t="s">
        <v>1004</v>
      </c>
      <c r="C468" s="27">
        <v>1</v>
      </c>
      <c r="D468" s="2" t="s">
        <v>564</v>
      </c>
      <c r="E468" s="5" t="s">
        <v>1005</v>
      </c>
      <c r="F468" s="43">
        <f>VLOOKUP($D468,PORTE!$A$3:$Z$45,2,0)*$C468+VLOOKUP($E$2,PORTE!$A$3:$Z$45,2,0)*$E468</f>
        <v>1287.7950000000001</v>
      </c>
      <c r="G468" s="43">
        <f>VLOOKUP($D468,PORTE!$A$3:$Z$45,3,0)*$C468+VLOOKUP($E$2,PORTE!$A$3:$Z$45,3,0)*$E468</f>
        <v>1356.46</v>
      </c>
      <c r="H468" s="43">
        <f>VLOOKUP($D468,PORTE!$A$3:$Z$45,4,0)*$C468+VLOOKUP($E$2,PORTE!$A$3:$Z$45,4,0)*$E468</f>
        <v>1432.5410999999999</v>
      </c>
      <c r="I468" s="43">
        <f>VLOOKUP($D468,PORTE!$A$3:$Z$45,5,0)*$C468+VLOOKUP($E$2,PORTE!$A$3:$Z$45,5,0)*$E468</f>
        <v>1534.2781</v>
      </c>
      <c r="J468" s="43">
        <f>VLOOKUP($D468,PORTE!$A$3:$Z$45,6,0)*$C468+VLOOKUP($E$2,PORTE!$A$3:$Z$45,6,0)*$E468</f>
        <v>1620.1888999999999</v>
      </c>
      <c r="K468" s="43">
        <f>VLOOKUP($D468,PORTE!$A$3:$Z$45,7,0)*$C468+VLOOKUP($E$2,PORTE!$A$3:$Z$45,7,0)*$E468</f>
        <v>1712.8795</v>
      </c>
      <c r="L468" s="43">
        <f>VLOOKUP($D468,PORTE!$A$3:$Z$45,8,0)*$C468+VLOOKUP($E$2,PORTE!$A$3:$Z$45,8,0)*$E468</f>
        <v>1825.9295</v>
      </c>
      <c r="M468" s="43">
        <f>VLOOKUP($D468,PORTE!$A$3:$Z$45,9,0)*$C468+VLOOKUP($E$2,PORTE!$A$3:$Z$45,9,0)*$E468</f>
        <v>2005.7441999999999</v>
      </c>
      <c r="N468" s="43">
        <f>VLOOKUP($D468,PORTE!$A$3:$Z$45,10,0)*$C468+VLOOKUP($E$2,PORTE!$A$3:$Z$45,10,0)*$E468</f>
        <v>2188.9187999999999</v>
      </c>
      <c r="O468" s="43">
        <f>VLOOKUP($D468,PORTE!$A$3:$Z$45,11,0)*$C468+VLOOKUP($E$2,PORTE!$A$3:$Z$45,11,0)*$E468</f>
        <v>2226.1677000000004</v>
      </c>
      <c r="P468" s="43">
        <f>VLOOKUP($D468,PORTE!$A$3:$Z$45,12,0)*$C468+VLOOKUP($E$2,PORTE!$A$3:$Z$45,12,0)*$E468</f>
        <v>2322.1550999999995</v>
      </c>
      <c r="Q468" s="43">
        <f>VLOOKUP($D468,PORTE!$A$3:$Z$45,13,0)*$C468+VLOOKUP($E$2,PORTE!$A$3:$Z$45,13,0)*$E468</f>
        <v>2449.9431</v>
      </c>
      <c r="R468" s="43">
        <f>VLOOKUP($D468,PORTE!$A$3:$Z$45,14,0)*$C468+VLOOKUP($E$2,PORTE!$A$3:$Z$45,14,0)*$E468</f>
        <v>2596.2437</v>
      </c>
    </row>
    <row r="469" spans="1:18" s="1" customFormat="1" ht="13.5" customHeight="1" x14ac:dyDescent="0.25">
      <c r="A469" s="2" t="s">
        <v>1006</v>
      </c>
      <c r="B469" s="3" t="s">
        <v>1007</v>
      </c>
      <c r="C469" s="27">
        <v>1</v>
      </c>
      <c r="D469" s="2" t="s">
        <v>564</v>
      </c>
      <c r="E469" s="5" t="s">
        <v>1005</v>
      </c>
      <c r="F469" s="43">
        <f>VLOOKUP($D469,PORTE!$A$3:$Z$45,2,0)*$C469+VLOOKUP($E$2,PORTE!$A$3:$Z$45,2,0)*$E469</f>
        <v>1287.7950000000001</v>
      </c>
      <c r="G469" s="43">
        <f>VLOOKUP($D469,PORTE!$A$3:$Z$45,3,0)*$C469+VLOOKUP($E$2,PORTE!$A$3:$Z$45,3,0)*$E469</f>
        <v>1356.46</v>
      </c>
      <c r="H469" s="43">
        <f>VLOOKUP($D469,PORTE!$A$3:$Z$45,4,0)*$C469+VLOOKUP($E$2,PORTE!$A$3:$Z$45,4,0)*$E469</f>
        <v>1432.5410999999999</v>
      </c>
      <c r="I469" s="43">
        <f>VLOOKUP($D469,PORTE!$A$3:$Z$45,5,0)*$C469+VLOOKUP($E$2,PORTE!$A$3:$Z$45,5,0)*$E469</f>
        <v>1534.2781</v>
      </c>
      <c r="J469" s="43">
        <f>VLOOKUP($D469,PORTE!$A$3:$Z$45,6,0)*$C469+VLOOKUP($E$2,PORTE!$A$3:$Z$45,6,0)*$E469</f>
        <v>1620.1888999999999</v>
      </c>
      <c r="K469" s="43">
        <f>VLOOKUP($D469,PORTE!$A$3:$Z$45,7,0)*$C469+VLOOKUP($E$2,PORTE!$A$3:$Z$45,7,0)*$E469</f>
        <v>1712.8795</v>
      </c>
      <c r="L469" s="43">
        <f>VLOOKUP($D469,PORTE!$A$3:$Z$45,8,0)*$C469+VLOOKUP($E$2,PORTE!$A$3:$Z$45,8,0)*$E469</f>
        <v>1825.9295</v>
      </c>
      <c r="M469" s="43">
        <f>VLOOKUP($D469,PORTE!$A$3:$Z$45,9,0)*$C469+VLOOKUP($E$2,PORTE!$A$3:$Z$45,9,0)*$E469</f>
        <v>2005.7441999999999</v>
      </c>
      <c r="N469" s="43">
        <f>VLOOKUP($D469,PORTE!$A$3:$Z$45,10,0)*$C469+VLOOKUP($E$2,PORTE!$A$3:$Z$45,10,0)*$E469</f>
        <v>2188.9187999999999</v>
      </c>
      <c r="O469" s="43">
        <f>VLOOKUP($D469,PORTE!$A$3:$Z$45,11,0)*$C469+VLOOKUP($E$2,PORTE!$A$3:$Z$45,11,0)*$E469</f>
        <v>2226.1677000000004</v>
      </c>
      <c r="P469" s="43">
        <f>VLOOKUP($D469,PORTE!$A$3:$Z$45,12,0)*$C469+VLOOKUP($E$2,PORTE!$A$3:$Z$45,12,0)*$E469</f>
        <v>2322.1550999999995</v>
      </c>
      <c r="Q469" s="43">
        <f>VLOOKUP($D469,PORTE!$A$3:$Z$45,13,0)*$C469+VLOOKUP($E$2,PORTE!$A$3:$Z$45,13,0)*$E469</f>
        <v>2449.9431</v>
      </c>
      <c r="R469" s="43">
        <f>VLOOKUP($D469,PORTE!$A$3:$Z$45,14,0)*$C469+VLOOKUP($E$2,PORTE!$A$3:$Z$45,14,0)*$E469</f>
        <v>2596.2437</v>
      </c>
    </row>
    <row r="470" spans="1:18" s="1" customFormat="1" ht="13.5" customHeight="1" x14ac:dyDescent="0.25">
      <c r="A470" s="2" t="s">
        <v>1008</v>
      </c>
      <c r="B470" s="3" t="s">
        <v>1009</v>
      </c>
      <c r="C470" s="24">
        <v>0.1</v>
      </c>
      <c r="D470" s="4" t="s">
        <v>5</v>
      </c>
      <c r="E470" s="5" t="s">
        <v>6</v>
      </c>
      <c r="F470" s="43">
        <f>VLOOKUP($D470,PORTE!$A$3:$Z$45,2,0)*$C470+VLOOKUP($E$2,PORTE!$A$3:$Z$45,2,0)*$E470</f>
        <v>62.094999999999999</v>
      </c>
      <c r="G470" s="43">
        <f>VLOOKUP($D470,PORTE!$A$3:$Z$45,3,0)*$C470+VLOOKUP($E$2,PORTE!$A$3:$Z$45,3,0)*$E470</f>
        <v>65.010000000000005</v>
      </c>
      <c r="H470" s="43">
        <f>VLOOKUP($D470,PORTE!$A$3:$Z$45,4,0)*$C470+VLOOKUP($E$2,PORTE!$A$3:$Z$45,4,0)*$E470</f>
        <v>68.631099999999989</v>
      </c>
      <c r="I470" s="43">
        <f>VLOOKUP($D470,PORTE!$A$3:$Z$45,5,0)*$C470+VLOOKUP($E$2,PORTE!$A$3:$Z$45,5,0)*$E470</f>
        <v>73.506100000000004</v>
      </c>
      <c r="J470" s="43">
        <f>VLOOKUP($D470,PORTE!$A$3:$Z$45,6,0)*$C470+VLOOKUP($E$2,PORTE!$A$3:$Z$45,6,0)*$E470</f>
        <v>77.664900000000003</v>
      </c>
      <c r="K470" s="43">
        <f>VLOOKUP($D470,PORTE!$A$3:$Z$45,7,0)*$C470+VLOOKUP($E$2,PORTE!$A$3:$Z$45,7,0)*$E470</f>
        <v>82.108499999999992</v>
      </c>
      <c r="L470" s="43">
        <f>VLOOKUP($D470,PORTE!$A$3:$Z$45,8,0)*$C470+VLOOKUP($E$2,PORTE!$A$3:$Z$45,8,0)*$E470</f>
        <v>87.528499999999994</v>
      </c>
      <c r="M470" s="43">
        <f>VLOOKUP($D470,PORTE!$A$3:$Z$45,9,0)*$C470+VLOOKUP($E$2,PORTE!$A$3:$Z$45,9,0)*$E470</f>
        <v>96.146199999999993</v>
      </c>
      <c r="N470" s="43">
        <f>VLOOKUP($D470,PORTE!$A$3:$Z$45,10,0)*$C470+VLOOKUP($E$2,PORTE!$A$3:$Z$45,10,0)*$E470</f>
        <v>104.9268</v>
      </c>
      <c r="O470" s="43">
        <f>VLOOKUP($D470,PORTE!$A$3:$Z$45,11,0)*$C470+VLOOKUP($E$2,PORTE!$A$3:$Z$45,11,0)*$E470</f>
        <v>106.71370000000002</v>
      </c>
      <c r="P470" s="43">
        <f>VLOOKUP($D470,PORTE!$A$3:$Z$45,12,0)*$C470+VLOOKUP($E$2,PORTE!$A$3:$Z$45,12,0)*$E470</f>
        <v>111.08909999999999</v>
      </c>
      <c r="Q470" s="43">
        <f>VLOOKUP($D470,PORTE!$A$3:$Z$45,13,0)*$C470+VLOOKUP($E$2,PORTE!$A$3:$Z$45,13,0)*$E470</f>
        <v>114.6491</v>
      </c>
      <c r="R470" s="43">
        <f>VLOOKUP($D470,PORTE!$A$3:$Z$45,14,0)*$C470+VLOOKUP($E$2,PORTE!$A$3:$Z$45,14,0)*$E470</f>
        <v>119.11070000000001</v>
      </c>
    </row>
    <row r="471" spans="1:18" s="1" customFormat="1" ht="13.5" customHeight="1" x14ac:dyDescent="0.25">
      <c r="A471" s="2" t="s">
        <v>1010</v>
      </c>
      <c r="B471" s="3" t="s">
        <v>1011</v>
      </c>
      <c r="C471" s="24">
        <v>0.1</v>
      </c>
      <c r="D471" s="4" t="s">
        <v>5</v>
      </c>
      <c r="E471" s="5" t="s">
        <v>304</v>
      </c>
      <c r="F471" s="43">
        <f>VLOOKUP($D471,PORTE!$A$3:$Z$45,2,0)*$C471+VLOOKUP($E$2,PORTE!$A$3:$Z$45,2,0)*$E471</f>
        <v>16.324999999999999</v>
      </c>
      <c r="G471" s="43">
        <f>VLOOKUP($D471,PORTE!$A$3:$Z$45,3,0)*$C471+VLOOKUP($E$2,PORTE!$A$3:$Z$45,3,0)*$E471</f>
        <v>17.250000000000004</v>
      </c>
      <c r="H471" s="43">
        <f>VLOOKUP($D471,PORTE!$A$3:$Z$45,4,0)*$C471+VLOOKUP($E$2,PORTE!$A$3:$Z$45,4,0)*$E471</f>
        <v>18.204500000000003</v>
      </c>
      <c r="I471" s="43">
        <f>VLOOKUP($D471,PORTE!$A$3:$Z$45,5,0)*$C471+VLOOKUP($E$2,PORTE!$A$3:$Z$45,5,0)*$E471</f>
        <v>19.497500000000002</v>
      </c>
      <c r="J471" s="43">
        <f>VLOOKUP($D471,PORTE!$A$3:$Z$45,6,0)*$C471+VLOOKUP($E$2,PORTE!$A$3:$Z$45,6,0)*$E471</f>
        <v>20.631500000000003</v>
      </c>
      <c r="K471" s="43">
        <f>VLOOKUP($D471,PORTE!$A$3:$Z$45,7,0)*$C471+VLOOKUP($E$2,PORTE!$A$3:$Z$45,7,0)*$E471</f>
        <v>21.811500000000002</v>
      </c>
      <c r="L471" s="43">
        <f>VLOOKUP($D471,PORTE!$A$3:$Z$45,8,0)*$C471+VLOOKUP($E$2,PORTE!$A$3:$Z$45,8,0)*$E471</f>
        <v>23.2515</v>
      </c>
      <c r="M471" s="43">
        <f>VLOOKUP($D471,PORTE!$A$3:$Z$45,9,0)*$C471+VLOOKUP($E$2,PORTE!$A$3:$Z$45,9,0)*$E471</f>
        <v>25.540999999999997</v>
      </c>
      <c r="N471" s="43">
        <f>VLOOKUP($D471,PORTE!$A$3:$Z$45,10,0)*$C471+VLOOKUP($E$2,PORTE!$A$3:$Z$45,10,0)*$E471</f>
        <v>27.873999999999999</v>
      </c>
      <c r="O471" s="43">
        <f>VLOOKUP($D471,PORTE!$A$3:$Z$45,11,0)*$C471+VLOOKUP($E$2,PORTE!$A$3:$Z$45,11,0)*$E471</f>
        <v>28.347500000000004</v>
      </c>
      <c r="P471" s="43">
        <f>VLOOKUP($D471,PORTE!$A$3:$Z$45,12,0)*$C471+VLOOKUP($E$2,PORTE!$A$3:$Z$45,12,0)*$E471</f>
        <v>29.618499999999997</v>
      </c>
      <c r="Q471" s="43">
        <f>VLOOKUP($D471,PORTE!$A$3:$Z$45,13,0)*$C471+VLOOKUP($E$2,PORTE!$A$3:$Z$45,13,0)*$E471</f>
        <v>30.790500000000002</v>
      </c>
      <c r="R471" s="43">
        <f>VLOOKUP($D471,PORTE!$A$3:$Z$45,14,0)*$C471+VLOOKUP($E$2,PORTE!$A$3:$Z$45,14,0)*$E471</f>
        <v>31.988500000000005</v>
      </c>
    </row>
    <row r="472" spans="1:18" s="1" customFormat="1" ht="13.5" customHeight="1" x14ac:dyDescent="0.25">
      <c r="A472" s="2" t="s">
        <v>1012</v>
      </c>
      <c r="B472" s="3" t="s">
        <v>1013</v>
      </c>
      <c r="C472" s="24">
        <v>0.01</v>
      </c>
      <c r="D472" s="4" t="s">
        <v>5</v>
      </c>
      <c r="E472" s="5" t="s">
        <v>1014</v>
      </c>
      <c r="F472" s="43">
        <f>VLOOKUP($D472,PORTE!$A$3:$Z$45,2,0)*$C472+VLOOKUP($E$2,PORTE!$A$3:$Z$45,2,0)*$E472</f>
        <v>11.994</v>
      </c>
      <c r="G472" s="43">
        <f>VLOOKUP($D472,PORTE!$A$3:$Z$45,3,0)*$C472+VLOOKUP($E$2,PORTE!$A$3:$Z$45,3,0)*$E472</f>
        <v>12.537000000000001</v>
      </c>
      <c r="H472" s="43">
        <f>VLOOKUP($D472,PORTE!$A$3:$Z$45,4,0)*$C472+VLOOKUP($E$2,PORTE!$A$3:$Z$45,4,0)*$E472</f>
        <v>13.23612</v>
      </c>
      <c r="I472" s="43">
        <f>VLOOKUP($D472,PORTE!$A$3:$Z$45,5,0)*$C472+VLOOKUP($E$2,PORTE!$A$3:$Z$45,5,0)*$E472</f>
        <v>14.176320000000002</v>
      </c>
      <c r="J472" s="43">
        <f>VLOOKUP($D472,PORTE!$A$3:$Z$45,6,0)*$C472+VLOOKUP($E$2,PORTE!$A$3:$Z$45,6,0)*$E472</f>
        <v>14.974480000000002</v>
      </c>
      <c r="K472" s="43">
        <f>VLOOKUP($D472,PORTE!$A$3:$Z$45,7,0)*$C472+VLOOKUP($E$2,PORTE!$A$3:$Z$45,7,0)*$E472</f>
        <v>15.831300000000001</v>
      </c>
      <c r="L472" s="43">
        <f>VLOOKUP($D472,PORTE!$A$3:$Z$45,8,0)*$C472+VLOOKUP($E$2,PORTE!$A$3:$Z$45,8,0)*$E472</f>
        <v>16.876300000000001</v>
      </c>
      <c r="M472" s="43">
        <f>VLOOKUP($D472,PORTE!$A$3:$Z$45,9,0)*$C472+VLOOKUP($E$2,PORTE!$A$3:$Z$45,9,0)*$E472</f>
        <v>18.537839999999996</v>
      </c>
      <c r="N472" s="43">
        <f>VLOOKUP($D472,PORTE!$A$3:$Z$45,10,0)*$C472+VLOOKUP($E$2,PORTE!$A$3:$Z$45,10,0)*$E472</f>
        <v>20.23076</v>
      </c>
      <c r="O472" s="43">
        <f>VLOOKUP($D472,PORTE!$A$3:$Z$45,11,0)*$C472+VLOOKUP($E$2,PORTE!$A$3:$Z$45,11,0)*$E472</f>
        <v>20.575440000000004</v>
      </c>
      <c r="P472" s="43">
        <f>VLOOKUP($D472,PORTE!$A$3:$Z$45,12,0)*$C472+VLOOKUP($E$2,PORTE!$A$3:$Z$45,12,0)*$E472</f>
        <v>21.40532</v>
      </c>
      <c r="Q472" s="43">
        <f>VLOOKUP($D472,PORTE!$A$3:$Z$45,13,0)*$C472+VLOOKUP($E$2,PORTE!$A$3:$Z$45,13,0)*$E472</f>
        <v>22.063120000000001</v>
      </c>
      <c r="R472" s="43">
        <f>VLOOKUP($D472,PORTE!$A$3:$Z$45,14,0)*$C472+VLOOKUP($E$2,PORTE!$A$3:$Z$45,14,0)*$E472</f>
        <v>22.921740000000003</v>
      </c>
    </row>
    <row r="473" spans="1:18" s="1" customFormat="1" ht="13.5" customHeight="1" x14ac:dyDescent="0.25">
      <c r="A473" s="2" t="s">
        <v>1015</v>
      </c>
      <c r="B473" s="3" t="s">
        <v>1016</v>
      </c>
      <c r="C473" s="24">
        <v>0.04</v>
      </c>
      <c r="D473" s="4" t="s">
        <v>5</v>
      </c>
      <c r="E473" s="5" t="s">
        <v>228</v>
      </c>
      <c r="F473" s="43">
        <f>VLOOKUP($D473,PORTE!$A$3:$Z$45,2,0)*$C473+VLOOKUP($E$2,PORTE!$A$3:$Z$45,2,0)*$E473</f>
        <v>5.1844999999999999</v>
      </c>
      <c r="G473" s="43">
        <f>VLOOKUP($D473,PORTE!$A$3:$Z$45,3,0)*$C473+VLOOKUP($E$2,PORTE!$A$3:$Z$45,3,0)*$E473</f>
        <v>5.4959999999999996</v>
      </c>
      <c r="H473" s="43">
        <f>VLOOKUP($D473,PORTE!$A$3:$Z$45,4,0)*$C473+VLOOKUP($E$2,PORTE!$A$3:$Z$45,4,0)*$E473</f>
        <v>5.79941</v>
      </c>
      <c r="I473" s="43">
        <f>VLOOKUP($D473,PORTE!$A$3:$Z$45,5,0)*$C473+VLOOKUP($E$2,PORTE!$A$3:$Z$45,5,0)*$E473</f>
        <v>6.2113099999999992</v>
      </c>
      <c r="J473" s="43">
        <f>VLOOKUP($D473,PORTE!$A$3:$Z$45,6,0)*$C473+VLOOKUP($E$2,PORTE!$A$3:$Z$45,6,0)*$E473</f>
        <v>6.57599</v>
      </c>
      <c r="K473" s="43">
        <f>VLOOKUP($D473,PORTE!$A$3:$Z$45,7,0)*$C473+VLOOKUP($E$2,PORTE!$A$3:$Z$45,7,0)*$E473</f>
        <v>6.9520499999999998</v>
      </c>
      <c r="L473" s="43">
        <f>VLOOKUP($D473,PORTE!$A$3:$Z$45,8,0)*$C473+VLOOKUP($E$2,PORTE!$A$3:$Z$45,8,0)*$E473</f>
        <v>7.4110499999999995</v>
      </c>
      <c r="M473" s="43">
        <f>VLOOKUP($D473,PORTE!$A$3:$Z$45,9,0)*$C473+VLOOKUP($E$2,PORTE!$A$3:$Z$45,9,0)*$E473</f>
        <v>8.1408199999999979</v>
      </c>
      <c r="N473" s="43">
        <f>VLOOKUP($D473,PORTE!$A$3:$Z$45,10,0)*$C473+VLOOKUP($E$2,PORTE!$A$3:$Z$45,10,0)*$E473</f>
        <v>8.8844799999999999</v>
      </c>
      <c r="O473" s="43">
        <f>VLOOKUP($D473,PORTE!$A$3:$Z$45,11,0)*$C473+VLOOKUP($E$2,PORTE!$A$3:$Z$45,11,0)*$E473</f>
        <v>9.0352700000000006</v>
      </c>
      <c r="P473" s="43">
        <f>VLOOKUP($D473,PORTE!$A$3:$Z$45,12,0)*$C473+VLOOKUP($E$2,PORTE!$A$3:$Z$45,12,0)*$E473</f>
        <v>9.4524099999999986</v>
      </c>
      <c r="Q473" s="43">
        <f>VLOOKUP($D473,PORTE!$A$3:$Z$45,13,0)*$C473+VLOOKUP($E$2,PORTE!$A$3:$Z$45,13,0)*$E473</f>
        <v>9.8510099999999987</v>
      </c>
      <c r="R473" s="43">
        <f>VLOOKUP($D473,PORTE!$A$3:$Z$45,14,0)*$C473+VLOOKUP($E$2,PORTE!$A$3:$Z$45,14,0)*$E473</f>
        <v>10.23427</v>
      </c>
    </row>
    <row r="474" spans="1:18" s="1" customFormat="1" ht="13.5" customHeight="1" x14ac:dyDescent="0.25">
      <c r="A474" s="2">
        <v>40324060</v>
      </c>
      <c r="B474" s="9" t="s">
        <v>1017</v>
      </c>
      <c r="C474" s="27">
        <v>0.1</v>
      </c>
      <c r="D474" s="2" t="s">
        <v>5</v>
      </c>
      <c r="E474" s="5">
        <v>11.071999999999999</v>
      </c>
      <c r="F474" s="43">
        <f>VLOOKUP($D474,PORTE!$A$3:$Z$45,2,0)*$C474+VLOOKUP($E$2,PORTE!$A$3:$Z$45,2,0)*$E474</f>
        <v>128.12799999999999</v>
      </c>
      <c r="G474" s="43">
        <f>VLOOKUP($D474,PORTE!$A$3:$Z$45,3,0)*$C474+VLOOKUP($E$2,PORTE!$A$3:$Z$45,3,0)*$E474</f>
        <v>133.91399999999999</v>
      </c>
      <c r="H474" s="43">
        <f>VLOOKUP($D474,PORTE!$A$3:$Z$45,4,0)*$C474+VLOOKUP($E$2,PORTE!$A$3:$Z$45,4,0)*$E474</f>
        <v>141.38224</v>
      </c>
      <c r="I474" s="43">
        <f>VLOOKUP($D474,PORTE!$A$3:$Z$45,5,0)*$C474+VLOOKUP($E$2,PORTE!$A$3:$Z$45,5,0)*$E474</f>
        <v>151.42504</v>
      </c>
      <c r="J474" s="43">
        <f>VLOOKUP($D474,PORTE!$A$3:$Z$45,6,0)*$C474+VLOOKUP($E$2,PORTE!$A$3:$Z$45,6,0)*$E474</f>
        <v>159.94775999999999</v>
      </c>
      <c r="K474" s="43">
        <f>VLOOKUP($D474,PORTE!$A$3:$Z$45,7,0)*$C474+VLOOKUP($E$2,PORTE!$A$3:$Z$45,7,0)*$E474</f>
        <v>169.09979999999999</v>
      </c>
      <c r="L474" s="43">
        <f>VLOOKUP($D474,PORTE!$A$3:$Z$45,8,0)*$C474+VLOOKUP($E$2,PORTE!$A$3:$Z$45,8,0)*$E474</f>
        <v>180.26179999999999</v>
      </c>
      <c r="M474" s="43">
        <f>VLOOKUP($D474,PORTE!$A$3:$Z$45,9,0)*$C474+VLOOKUP($E$2,PORTE!$A$3:$Z$45,9,0)*$E474</f>
        <v>198.00927999999999</v>
      </c>
      <c r="N474" s="43">
        <f>VLOOKUP($D474,PORTE!$A$3:$Z$45,10,0)*$C474+VLOOKUP($E$2,PORTE!$A$3:$Z$45,10,0)*$E474</f>
        <v>216.09191999999999</v>
      </c>
      <c r="O474" s="43">
        <f>VLOOKUP($D474,PORTE!$A$3:$Z$45,11,0)*$C474+VLOOKUP($E$2,PORTE!$A$3:$Z$45,11,0)*$E474</f>
        <v>219.77367999999998</v>
      </c>
      <c r="P474" s="43">
        <f>VLOOKUP($D474,PORTE!$A$3:$Z$45,12,0)*$C474+VLOOKUP($E$2,PORTE!$A$3:$Z$45,12,0)*$E474</f>
        <v>228.62783999999999</v>
      </c>
      <c r="Q474" s="43">
        <f>VLOOKUP($D474,PORTE!$A$3:$Z$45,13,0)*$C474+VLOOKUP($E$2,PORTE!$A$3:$Z$45,13,0)*$E474</f>
        <v>235.63303999999999</v>
      </c>
      <c r="R474" s="43">
        <f>VLOOKUP($D474,PORTE!$A$3:$Z$45,14,0)*$C474+VLOOKUP($E$2,PORTE!$A$3:$Z$45,14,0)*$E474</f>
        <v>244.80307999999999</v>
      </c>
    </row>
    <row r="475" spans="1:18" s="1" customFormat="1" ht="13.5" customHeight="1" x14ac:dyDescent="0.25">
      <c r="A475" s="2">
        <v>40314359</v>
      </c>
      <c r="B475" s="16" t="s">
        <v>1018</v>
      </c>
      <c r="C475" s="27">
        <v>1</v>
      </c>
      <c r="D475" s="4" t="s">
        <v>5</v>
      </c>
      <c r="E475" s="5">
        <v>15.343999999999999</v>
      </c>
      <c r="F475" s="43">
        <f>VLOOKUP($D475,PORTE!$A$3:$Z$45,2,0)*$C475+VLOOKUP($E$2,PORTE!$A$3:$Z$45,2,0)*$E475</f>
        <v>184.45599999999999</v>
      </c>
      <c r="G475" s="43">
        <f>VLOOKUP($D475,PORTE!$A$3:$Z$45,3,0)*$C475+VLOOKUP($E$2,PORTE!$A$3:$Z$45,3,0)*$E475</f>
        <v>194.62799999999999</v>
      </c>
      <c r="H475" s="43">
        <f>VLOOKUP($D475,PORTE!$A$3:$Z$45,4,0)*$C475+VLOOKUP($E$2,PORTE!$A$3:$Z$45,4,0)*$E475</f>
        <v>205.40848</v>
      </c>
      <c r="I475" s="43">
        <f>VLOOKUP($D475,PORTE!$A$3:$Z$45,5,0)*$C475+VLOOKUP($E$2,PORTE!$A$3:$Z$45,5,0)*$E475</f>
        <v>219.99807999999999</v>
      </c>
      <c r="J475" s="43">
        <f>VLOOKUP($D475,PORTE!$A$3:$Z$45,6,0)*$C475+VLOOKUP($E$2,PORTE!$A$3:$Z$45,6,0)*$E475</f>
        <v>232.73951999999997</v>
      </c>
      <c r="K475" s="43">
        <f>VLOOKUP($D475,PORTE!$A$3:$Z$45,7,0)*$C475+VLOOKUP($E$2,PORTE!$A$3:$Z$45,7,0)*$E475</f>
        <v>246.05160000000001</v>
      </c>
      <c r="L475" s="43">
        <f>VLOOKUP($D475,PORTE!$A$3:$Z$45,8,0)*$C475+VLOOKUP($E$2,PORTE!$A$3:$Z$45,8,0)*$E475</f>
        <v>262.29559999999998</v>
      </c>
      <c r="M475" s="43">
        <f>VLOOKUP($D475,PORTE!$A$3:$Z$45,9,0)*$C475+VLOOKUP($E$2,PORTE!$A$3:$Z$45,9,0)*$E475</f>
        <v>288.12255999999996</v>
      </c>
      <c r="N475" s="43">
        <f>VLOOKUP($D475,PORTE!$A$3:$Z$45,10,0)*$C475+VLOOKUP($E$2,PORTE!$A$3:$Z$45,10,0)*$E475</f>
        <v>314.43984</v>
      </c>
      <c r="O475" s="43">
        <f>VLOOKUP($D475,PORTE!$A$3:$Z$45,11,0)*$C475+VLOOKUP($E$2,PORTE!$A$3:$Z$45,11,0)*$E475</f>
        <v>319.78336000000002</v>
      </c>
      <c r="P475" s="43">
        <f>VLOOKUP($D475,PORTE!$A$3:$Z$45,12,0)*$C475+VLOOKUP($E$2,PORTE!$A$3:$Z$45,12,0)*$E475</f>
        <v>333.93167999999997</v>
      </c>
      <c r="Q475" s="43">
        <f>VLOOKUP($D475,PORTE!$A$3:$Z$45,13,0)*$C475+VLOOKUP($E$2,PORTE!$A$3:$Z$45,13,0)*$E475</f>
        <v>346.75807999999995</v>
      </c>
      <c r="R475" s="43">
        <f>VLOOKUP($D475,PORTE!$A$3:$Z$45,14,0)*$C475+VLOOKUP($E$2,PORTE!$A$3:$Z$45,14,0)*$E475</f>
        <v>360.25015999999999</v>
      </c>
    </row>
    <row r="476" spans="1:18" s="1" customFormat="1" ht="13.5" customHeight="1" x14ac:dyDescent="0.25">
      <c r="A476" s="2" t="s">
        <v>1019</v>
      </c>
      <c r="B476" s="3" t="s">
        <v>1020</v>
      </c>
      <c r="C476" s="24">
        <v>0.01</v>
      </c>
      <c r="D476" s="4" t="s">
        <v>5</v>
      </c>
      <c r="E476" s="5" t="s">
        <v>181</v>
      </c>
      <c r="F476" s="43">
        <f>VLOOKUP($D476,PORTE!$A$3:$Z$45,2,0)*$C476+VLOOKUP($E$2,PORTE!$A$3:$Z$45,2,0)*$E476</f>
        <v>13.534999999999998</v>
      </c>
      <c r="G476" s="43">
        <f>VLOOKUP($D476,PORTE!$A$3:$Z$45,3,0)*$C476+VLOOKUP($E$2,PORTE!$A$3:$Z$45,3,0)*$E476</f>
        <v>14.145</v>
      </c>
      <c r="H476" s="43">
        <f>VLOOKUP($D476,PORTE!$A$3:$Z$45,4,0)*$C476+VLOOKUP($E$2,PORTE!$A$3:$Z$45,4,0)*$E476</f>
        <v>14.933899999999998</v>
      </c>
      <c r="I476" s="43">
        <f>VLOOKUP($D476,PORTE!$A$3:$Z$45,5,0)*$C476+VLOOKUP($E$2,PORTE!$A$3:$Z$45,5,0)*$E476</f>
        <v>15.9947</v>
      </c>
      <c r="J476" s="43">
        <f>VLOOKUP($D476,PORTE!$A$3:$Z$45,6,0)*$C476+VLOOKUP($E$2,PORTE!$A$3:$Z$45,6,0)*$E476</f>
        <v>16.894699999999997</v>
      </c>
      <c r="K476" s="43">
        <f>VLOOKUP($D476,PORTE!$A$3:$Z$45,7,0)*$C476+VLOOKUP($E$2,PORTE!$A$3:$Z$45,7,0)*$E476</f>
        <v>17.8614</v>
      </c>
      <c r="L476" s="43">
        <f>VLOOKUP($D476,PORTE!$A$3:$Z$45,8,0)*$C476+VLOOKUP($E$2,PORTE!$A$3:$Z$45,8,0)*$E476</f>
        <v>19.040399999999998</v>
      </c>
      <c r="M476" s="43">
        <f>VLOOKUP($D476,PORTE!$A$3:$Z$45,9,0)*$C476+VLOOKUP($E$2,PORTE!$A$3:$Z$45,9,0)*$E476</f>
        <v>20.914999999999996</v>
      </c>
      <c r="N476" s="43">
        <f>VLOOKUP($D476,PORTE!$A$3:$Z$45,10,0)*$C476+VLOOKUP($E$2,PORTE!$A$3:$Z$45,10,0)*$E476</f>
        <v>22.824999999999999</v>
      </c>
      <c r="O476" s="43">
        <f>VLOOKUP($D476,PORTE!$A$3:$Z$45,11,0)*$C476+VLOOKUP($E$2,PORTE!$A$3:$Z$45,11,0)*$E476</f>
        <v>23.213899999999999</v>
      </c>
      <c r="P476" s="43">
        <f>VLOOKUP($D476,PORTE!$A$3:$Z$45,12,0)*$C476+VLOOKUP($E$2,PORTE!$A$3:$Z$45,12,0)*$E476</f>
        <v>24.148299999999995</v>
      </c>
      <c r="Q476" s="43">
        <f>VLOOKUP($D476,PORTE!$A$3:$Z$45,13,0)*$C476+VLOOKUP($E$2,PORTE!$A$3:$Z$45,13,0)*$E476</f>
        <v>24.886499999999998</v>
      </c>
      <c r="R476" s="43">
        <f>VLOOKUP($D476,PORTE!$A$3:$Z$45,14,0)*$C476+VLOOKUP($E$2,PORTE!$A$3:$Z$45,14,0)*$E476</f>
        <v>25.855</v>
      </c>
    </row>
    <row r="477" spans="1:18" s="1" customFormat="1" ht="13.5" customHeight="1" x14ac:dyDescent="0.25">
      <c r="A477" s="2" t="s">
        <v>1021</v>
      </c>
      <c r="B477" s="3" t="s">
        <v>1022</v>
      </c>
      <c r="C477" s="24">
        <v>0.04</v>
      </c>
      <c r="D477" s="4" t="s">
        <v>5</v>
      </c>
      <c r="E477" s="5" t="s">
        <v>99</v>
      </c>
      <c r="F477" s="43">
        <f>VLOOKUP($D477,PORTE!$A$3:$Z$45,2,0)*$C477+VLOOKUP($E$2,PORTE!$A$3:$Z$45,2,0)*$E477</f>
        <v>8.6</v>
      </c>
      <c r="G477" s="43">
        <f>VLOOKUP($D477,PORTE!$A$3:$Z$45,3,0)*$C477+VLOOKUP($E$2,PORTE!$A$3:$Z$45,3,0)*$E477</f>
        <v>9.06</v>
      </c>
      <c r="H477" s="43">
        <f>VLOOKUP($D477,PORTE!$A$3:$Z$45,4,0)*$C477+VLOOKUP($E$2,PORTE!$A$3:$Z$45,4,0)*$E477</f>
        <v>9.5623999999999985</v>
      </c>
      <c r="I477" s="43">
        <f>VLOOKUP($D477,PORTE!$A$3:$Z$45,5,0)*$C477+VLOOKUP($E$2,PORTE!$A$3:$Z$45,5,0)*$E477</f>
        <v>10.2416</v>
      </c>
      <c r="J477" s="43">
        <f>VLOOKUP($D477,PORTE!$A$3:$Z$45,6,0)*$C477+VLOOKUP($E$2,PORTE!$A$3:$Z$45,6,0)*$E477</f>
        <v>10.832000000000001</v>
      </c>
      <c r="K477" s="43">
        <f>VLOOKUP($D477,PORTE!$A$3:$Z$45,7,0)*$C477+VLOOKUP($E$2,PORTE!$A$3:$Z$45,7,0)*$E477</f>
        <v>11.451599999999999</v>
      </c>
      <c r="L477" s="43">
        <f>VLOOKUP($D477,PORTE!$A$3:$Z$45,8,0)*$C477+VLOOKUP($E$2,PORTE!$A$3:$Z$45,8,0)*$E477</f>
        <v>12.207599999999998</v>
      </c>
      <c r="M477" s="43">
        <f>VLOOKUP($D477,PORTE!$A$3:$Z$45,9,0)*$C477+VLOOKUP($E$2,PORTE!$A$3:$Z$45,9,0)*$E477</f>
        <v>13.409599999999998</v>
      </c>
      <c r="N477" s="43">
        <f>VLOOKUP($D477,PORTE!$A$3:$Z$45,10,0)*$C477+VLOOKUP($E$2,PORTE!$A$3:$Z$45,10,0)*$E477</f>
        <v>14.634399999999999</v>
      </c>
      <c r="O477" s="43">
        <f>VLOOKUP($D477,PORTE!$A$3:$Z$45,11,0)*$C477+VLOOKUP($E$2,PORTE!$A$3:$Z$45,11,0)*$E477</f>
        <v>14.8832</v>
      </c>
      <c r="P477" s="43">
        <f>VLOOKUP($D477,PORTE!$A$3:$Z$45,12,0)*$C477+VLOOKUP($E$2,PORTE!$A$3:$Z$45,12,0)*$E477</f>
        <v>15.531999999999998</v>
      </c>
      <c r="Q477" s="43">
        <f>VLOOKUP($D477,PORTE!$A$3:$Z$45,13,0)*$C477+VLOOKUP($E$2,PORTE!$A$3:$Z$45,13,0)*$E477</f>
        <v>16.108799999999999</v>
      </c>
      <c r="R477" s="43">
        <f>VLOOKUP($D477,PORTE!$A$3:$Z$45,14,0)*$C477+VLOOKUP($E$2,PORTE!$A$3:$Z$45,14,0)*$E477</f>
        <v>16.735599999999998</v>
      </c>
    </row>
    <row r="478" spans="1:18" s="1" customFormat="1" ht="13.5" customHeight="1" x14ac:dyDescent="0.25">
      <c r="A478" s="2" t="s">
        <v>1023</v>
      </c>
      <c r="B478" s="3" t="s">
        <v>1024</v>
      </c>
      <c r="C478" s="24">
        <v>0.1</v>
      </c>
      <c r="D478" s="4" t="s">
        <v>5</v>
      </c>
      <c r="E478" s="5" t="s">
        <v>6</v>
      </c>
      <c r="F478" s="43">
        <f>VLOOKUP($D478,PORTE!$A$3:$Z$45,2,0)*$C478+VLOOKUP($E$2,PORTE!$A$3:$Z$45,2,0)*$E478</f>
        <v>62.094999999999999</v>
      </c>
      <c r="G478" s="43">
        <f>VLOOKUP($D478,PORTE!$A$3:$Z$45,3,0)*$C478+VLOOKUP($E$2,PORTE!$A$3:$Z$45,3,0)*$E478</f>
        <v>65.010000000000005</v>
      </c>
      <c r="H478" s="43">
        <f>VLOOKUP($D478,PORTE!$A$3:$Z$45,4,0)*$C478+VLOOKUP($E$2,PORTE!$A$3:$Z$45,4,0)*$E478</f>
        <v>68.631099999999989</v>
      </c>
      <c r="I478" s="43">
        <f>VLOOKUP($D478,PORTE!$A$3:$Z$45,5,0)*$C478+VLOOKUP($E$2,PORTE!$A$3:$Z$45,5,0)*$E478</f>
        <v>73.506100000000004</v>
      </c>
      <c r="J478" s="43">
        <f>VLOOKUP($D478,PORTE!$A$3:$Z$45,6,0)*$C478+VLOOKUP($E$2,PORTE!$A$3:$Z$45,6,0)*$E478</f>
        <v>77.664900000000003</v>
      </c>
      <c r="K478" s="43">
        <f>VLOOKUP($D478,PORTE!$A$3:$Z$45,7,0)*$C478+VLOOKUP($E$2,PORTE!$A$3:$Z$45,7,0)*$E478</f>
        <v>82.108499999999992</v>
      </c>
      <c r="L478" s="43">
        <f>VLOOKUP($D478,PORTE!$A$3:$Z$45,8,0)*$C478+VLOOKUP($E$2,PORTE!$A$3:$Z$45,8,0)*$E478</f>
        <v>87.528499999999994</v>
      </c>
      <c r="M478" s="43">
        <f>VLOOKUP($D478,PORTE!$A$3:$Z$45,9,0)*$C478+VLOOKUP($E$2,PORTE!$A$3:$Z$45,9,0)*$E478</f>
        <v>96.146199999999993</v>
      </c>
      <c r="N478" s="43">
        <f>VLOOKUP($D478,PORTE!$A$3:$Z$45,10,0)*$C478+VLOOKUP($E$2,PORTE!$A$3:$Z$45,10,0)*$E478</f>
        <v>104.9268</v>
      </c>
      <c r="O478" s="43">
        <f>VLOOKUP($D478,PORTE!$A$3:$Z$45,11,0)*$C478+VLOOKUP($E$2,PORTE!$A$3:$Z$45,11,0)*$E478</f>
        <v>106.71370000000002</v>
      </c>
      <c r="P478" s="43">
        <f>VLOOKUP($D478,PORTE!$A$3:$Z$45,12,0)*$C478+VLOOKUP($E$2,PORTE!$A$3:$Z$45,12,0)*$E478</f>
        <v>111.08909999999999</v>
      </c>
      <c r="Q478" s="43">
        <f>VLOOKUP($D478,PORTE!$A$3:$Z$45,13,0)*$C478+VLOOKUP($E$2,PORTE!$A$3:$Z$45,13,0)*$E478</f>
        <v>114.6491</v>
      </c>
      <c r="R478" s="43">
        <f>VLOOKUP($D478,PORTE!$A$3:$Z$45,14,0)*$C478+VLOOKUP($E$2,PORTE!$A$3:$Z$45,14,0)*$E478</f>
        <v>119.11070000000001</v>
      </c>
    </row>
    <row r="479" spans="1:18" s="1" customFormat="1" ht="13.5" customHeight="1" x14ac:dyDescent="0.25">
      <c r="A479" s="2" t="s">
        <v>1025</v>
      </c>
      <c r="B479" s="3" t="s">
        <v>1026</v>
      </c>
      <c r="C479" s="24">
        <v>0.75</v>
      </c>
      <c r="D479" s="4" t="s">
        <v>5</v>
      </c>
      <c r="E479" s="5" t="s">
        <v>1027</v>
      </c>
      <c r="F479" s="43">
        <f>VLOOKUP($D479,PORTE!$A$3:$Z$45,2,0)*$C479+VLOOKUP($E$2,PORTE!$A$3:$Z$45,2,0)*$E479</f>
        <v>56.232000000000006</v>
      </c>
      <c r="G479" s="43">
        <f>VLOOKUP($D479,PORTE!$A$3:$Z$45,3,0)*$C479+VLOOKUP($E$2,PORTE!$A$3:$Z$45,3,0)*$E479</f>
        <v>60.291000000000004</v>
      </c>
      <c r="H479" s="43">
        <f>VLOOKUP($D479,PORTE!$A$3:$Z$45,4,0)*$C479+VLOOKUP($E$2,PORTE!$A$3:$Z$45,4,0)*$E479</f>
        <v>63.592560000000006</v>
      </c>
      <c r="I479" s="43">
        <f>VLOOKUP($D479,PORTE!$A$3:$Z$45,5,0)*$C479+VLOOKUP($E$2,PORTE!$A$3:$Z$45,5,0)*$E479</f>
        <v>68.108760000000004</v>
      </c>
      <c r="J479" s="43">
        <f>VLOOKUP($D479,PORTE!$A$3:$Z$45,6,0)*$C479+VLOOKUP($E$2,PORTE!$A$3:$Z$45,6,0)*$E479</f>
        <v>72.238440000000011</v>
      </c>
      <c r="K479" s="43">
        <f>VLOOKUP($D479,PORTE!$A$3:$Z$45,7,0)*$C479+VLOOKUP($E$2,PORTE!$A$3:$Z$45,7,0)*$E479</f>
        <v>76.367699999999999</v>
      </c>
      <c r="L479" s="43">
        <f>VLOOKUP($D479,PORTE!$A$3:$Z$45,8,0)*$C479+VLOOKUP($E$2,PORTE!$A$3:$Z$45,8,0)*$E479</f>
        <v>81.410699999999991</v>
      </c>
      <c r="M479" s="43">
        <f>VLOOKUP($D479,PORTE!$A$3:$Z$45,9,0)*$C479+VLOOKUP($E$2,PORTE!$A$3:$Z$45,9,0)*$E479</f>
        <v>89.428319999999999</v>
      </c>
      <c r="N479" s="43">
        <f>VLOOKUP($D479,PORTE!$A$3:$Z$45,10,0)*$C479+VLOOKUP($E$2,PORTE!$A$3:$Z$45,10,0)*$E479</f>
        <v>97.59948</v>
      </c>
      <c r="O479" s="43">
        <f>VLOOKUP($D479,PORTE!$A$3:$Z$45,11,0)*$C479+VLOOKUP($E$2,PORTE!$A$3:$Z$45,11,0)*$E479</f>
        <v>99.250920000000022</v>
      </c>
      <c r="P479" s="43">
        <f>VLOOKUP($D479,PORTE!$A$3:$Z$45,12,0)*$C479+VLOOKUP($E$2,PORTE!$A$3:$Z$45,12,0)*$E479</f>
        <v>104.29295999999999</v>
      </c>
      <c r="Q479" s="43">
        <f>VLOOKUP($D479,PORTE!$A$3:$Z$45,13,0)*$C479+VLOOKUP($E$2,PORTE!$A$3:$Z$45,13,0)*$E479</f>
        <v>109.62876000000001</v>
      </c>
      <c r="R479" s="43">
        <f>VLOOKUP($D479,PORTE!$A$3:$Z$45,14,0)*$C479+VLOOKUP($E$2,PORTE!$A$3:$Z$45,14,0)*$E479</f>
        <v>113.89302000000001</v>
      </c>
    </row>
    <row r="480" spans="1:18" s="1" customFormat="1" ht="13.5" customHeight="1" x14ac:dyDescent="0.25">
      <c r="A480" s="2">
        <v>40312224</v>
      </c>
      <c r="B480" s="3" t="s">
        <v>1028</v>
      </c>
      <c r="C480" s="27">
        <v>1</v>
      </c>
      <c r="D480" s="4" t="s">
        <v>84</v>
      </c>
      <c r="E480" s="5">
        <v>199.87799999999999</v>
      </c>
      <c r="F480" s="43">
        <f>VLOOKUP($D480,PORTE!$A$3:$Z$45,2,0)*$C480+VLOOKUP($E$2,PORTE!$A$3:$Z$45,2,0)*$E480</f>
        <v>2446.5969999999998</v>
      </c>
      <c r="G480" s="43">
        <f>VLOOKUP($D480,PORTE!$A$3:$Z$45,3,0)*$C480+VLOOKUP($E$2,PORTE!$A$3:$Z$45,3,0)*$E480</f>
        <v>2596.0360000000001</v>
      </c>
      <c r="H480" s="43">
        <f>VLOOKUP($D480,PORTE!$A$3:$Z$45,4,0)*$C480+VLOOKUP($E$2,PORTE!$A$3:$Z$45,4,0)*$E480</f>
        <v>2741.45426</v>
      </c>
      <c r="I480" s="43">
        <f>VLOOKUP($D480,PORTE!$A$3:$Z$45,5,0)*$C480+VLOOKUP($E$2,PORTE!$A$3:$Z$45,5,0)*$E480</f>
        <v>2936.12446</v>
      </c>
      <c r="J480" s="43">
        <f>VLOOKUP($D480,PORTE!$A$3:$Z$45,6,0)*$C480+VLOOKUP($E$2,PORTE!$A$3:$Z$45,6,0)*$E480</f>
        <v>3100.5117399999999</v>
      </c>
      <c r="K480" s="43">
        <f>VLOOKUP($D480,PORTE!$A$3:$Z$45,7,0)*$C480+VLOOKUP($E$2,PORTE!$A$3:$Z$45,7,0)*$E480</f>
        <v>3277.8516999999997</v>
      </c>
      <c r="L480" s="43">
        <f>VLOOKUP($D480,PORTE!$A$3:$Z$45,8,0)*$C480+VLOOKUP($E$2,PORTE!$A$3:$Z$45,8,0)*$E480</f>
        <v>3494.1896999999994</v>
      </c>
      <c r="M480" s="43">
        <f>VLOOKUP($D480,PORTE!$A$3:$Z$45,9,0)*$C480+VLOOKUP($E$2,PORTE!$A$3:$Z$45,9,0)*$E480</f>
        <v>3838.3357199999996</v>
      </c>
      <c r="N480" s="43">
        <f>VLOOKUP($D480,PORTE!$A$3:$Z$45,10,0)*$C480+VLOOKUP($E$2,PORTE!$A$3:$Z$45,10,0)*$E480</f>
        <v>4188.9080799999992</v>
      </c>
      <c r="O480" s="43">
        <f>VLOOKUP($D480,PORTE!$A$3:$Z$45,11,0)*$C480+VLOOKUP($E$2,PORTE!$A$3:$Z$45,11,0)*$E480</f>
        <v>4260.0778200000004</v>
      </c>
      <c r="P480" s="43">
        <f>VLOOKUP($D480,PORTE!$A$3:$Z$45,12,0)*$C480+VLOOKUP($E$2,PORTE!$A$3:$Z$45,12,0)*$E480</f>
        <v>4563.2926600000001</v>
      </c>
      <c r="Q480" s="43">
        <f>VLOOKUP($D480,PORTE!$A$3:$Z$45,13,0)*$C480+VLOOKUP($E$2,PORTE!$A$3:$Z$45,13,0)*$E480</f>
        <v>4973.6794599999994</v>
      </c>
      <c r="R480" s="43">
        <f>VLOOKUP($D480,PORTE!$A$3:$Z$45,14,0)*$C480+VLOOKUP($E$2,PORTE!$A$3:$Z$45,14,0)*$E480</f>
        <v>5477.9594200000001</v>
      </c>
    </row>
    <row r="481" spans="1:18" s="1" customFormat="1" ht="13.5" customHeight="1" x14ac:dyDescent="0.25">
      <c r="A481" s="2" t="s">
        <v>1029</v>
      </c>
      <c r="B481" s="3" t="s">
        <v>1030</v>
      </c>
      <c r="C481" s="24">
        <v>0.01</v>
      </c>
      <c r="D481" s="4" t="s">
        <v>5</v>
      </c>
      <c r="E481" s="5" t="s">
        <v>122</v>
      </c>
      <c r="F481" s="43">
        <f>VLOOKUP($D481,PORTE!$A$3:$Z$45,2,0)*$C481+VLOOKUP($E$2,PORTE!$A$3:$Z$45,2,0)*$E481</f>
        <v>4.5305</v>
      </c>
      <c r="G481" s="43">
        <f>VLOOKUP($D481,PORTE!$A$3:$Z$45,3,0)*$C481+VLOOKUP($E$2,PORTE!$A$3:$Z$45,3,0)*$E481</f>
        <v>4.7490000000000006</v>
      </c>
      <c r="H481" s="43">
        <f>VLOOKUP($D481,PORTE!$A$3:$Z$45,4,0)*$C481+VLOOKUP($E$2,PORTE!$A$3:$Z$45,4,0)*$E481</f>
        <v>5.0132900000000005</v>
      </c>
      <c r="I481" s="43">
        <f>VLOOKUP($D481,PORTE!$A$3:$Z$45,5,0)*$C481+VLOOKUP($E$2,PORTE!$A$3:$Z$45,5,0)*$E481</f>
        <v>5.3693900000000001</v>
      </c>
      <c r="J481" s="43">
        <f>VLOOKUP($D481,PORTE!$A$3:$Z$45,6,0)*$C481+VLOOKUP($E$2,PORTE!$A$3:$Z$45,6,0)*$E481</f>
        <v>5.6743100000000002</v>
      </c>
      <c r="K481" s="43">
        <f>VLOOKUP($D481,PORTE!$A$3:$Z$45,7,0)*$C481+VLOOKUP($E$2,PORTE!$A$3:$Z$45,7,0)*$E481</f>
        <v>5.9989500000000007</v>
      </c>
      <c r="L481" s="43">
        <f>VLOOKUP($D481,PORTE!$A$3:$Z$45,8,0)*$C481+VLOOKUP($E$2,PORTE!$A$3:$Z$45,8,0)*$E481</f>
        <v>6.3949499999999997</v>
      </c>
      <c r="M481" s="43">
        <f>VLOOKUP($D481,PORTE!$A$3:$Z$45,9,0)*$C481+VLOOKUP($E$2,PORTE!$A$3:$Z$45,9,0)*$E481</f>
        <v>7.0245799999999994</v>
      </c>
      <c r="N481" s="43">
        <f>VLOOKUP($D481,PORTE!$A$3:$Z$45,10,0)*$C481+VLOOKUP($E$2,PORTE!$A$3:$Z$45,10,0)*$E481</f>
        <v>7.6661200000000003</v>
      </c>
      <c r="O481" s="43">
        <f>VLOOKUP($D481,PORTE!$A$3:$Z$45,11,0)*$C481+VLOOKUP($E$2,PORTE!$A$3:$Z$45,11,0)*$E481</f>
        <v>7.7966300000000004</v>
      </c>
      <c r="P481" s="43">
        <f>VLOOKUP($D481,PORTE!$A$3:$Z$45,12,0)*$C481+VLOOKUP($E$2,PORTE!$A$3:$Z$45,12,0)*$E481</f>
        <v>8.1202899999999989</v>
      </c>
      <c r="Q481" s="43">
        <f>VLOOKUP($D481,PORTE!$A$3:$Z$45,13,0)*$C481+VLOOKUP($E$2,PORTE!$A$3:$Z$45,13,0)*$E481</f>
        <v>8.3886900000000004</v>
      </c>
      <c r="R481" s="43">
        <f>VLOOKUP($D481,PORTE!$A$3:$Z$45,14,0)*$C481+VLOOKUP($E$2,PORTE!$A$3:$Z$45,14,0)*$E481</f>
        <v>8.7151300000000003</v>
      </c>
    </row>
    <row r="482" spans="1:18" s="1" customFormat="1" ht="13.5" customHeight="1" x14ac:dyDescent="0.25">
      <c r="A482" s="2" t="s">
        <v>1031</v>
      </c>
      <c r="B482" s="3" t="s">
        <v>1032</v>
      </c>
      <c r="C482" s="24">
        <v>0.1</v>
      </c>
      <c r="D482" s="4" t="s">
        <v>5</v>
      </c>
      <c r="E482" s="5" t="s">
        <v>286</v>
      </c>
      <c r="F482" s="43">
        <f>VLOOKUP($D482,PORTE!$A$3:$Z$45,2,0)*$C482+VLOOKUP($E$2,PORTE!$A$3:$Z$45,2,0)*$E482</f>
        <v>37.335499999999996</v>
      </c>
      <c r="G482" s="43">
        <f>VLOOKUP($D482,PORTE!$A$3:$Z$45,3,0)*$C482+VLOOKUP($E$2,PORTE!$A$3:$Z$45,3,0)*$E482</f>
        <v>39.173999999999999</v>
      </c>
      <c r="H482" s="43">
        <f>VLOOKUP($D482,PORTE!$A$3:$Z$45,4,0)*$C482+VLOOKUP($E$2,PORTE!$A$3:$Z$45,4,0)*$E482</f>
        <v>41.352589999999999</v>
      </c>
      <c r="I482" s="43">
        <f>VLOOKUP($D482,PORTE!$A$3:$Z$45,5,0)*$C482+VLOOKUP($E$2,PORTE!$A$3:$Z$45,5,0)*$E482</f>
        <v>44.28989</v>
      </c>
      <c r="J482" s="43">
        <f>VLOOKUP($D482,PORTE!$A$3:$Z$45,6,0)*$C482+VLOOKUP($E$2,PORTE!$A$3:$Z$45,6,0)*$E482</f>
        <v>46.81241</v>
      </c>
      <c r="K482" s="43">
        <f>VLOOKUP($D482,PORTE!$A$3:$Z$45,7,0)*$C482+VLOOKUP($E$2,PORTE!$A$3:$Z$45,7,0)*$E482</f>
        <v>49.490550000000006</v>
      </c>
      <c r="L482" s="43">
        <f>VLOOKUP($D482,PORTE!$A$3:$Z$45,8,0)*$C482+VLOOKUP($E$2,PORTE!$A$3:$Z$45,8,0)*$E482</f>
        <v>52.757549999999995</v>
      </c>
      <c r="M482" s="43">
        <f>VLOOKUP($D482,PORTE!$A$3:$Z$45,9,0)*$C482+VLOOKUP($E$2,PORTE!$A$3:$Z$45,9,0)*$E482</f>
        <v>57.951979999999992</v>
      </c>
      <c r="N482" s="43">
        <f>VLOOKUP($D482,PORTE!$A$3:$Z$45,10,0)*$C482+VLOOKUP($E$2,PORTE!$A$3:$Z$45,10,0)*$E482</f>
        <v>63.244720000000001</v>
      </c>
      <c r="O482" s="43">
        <f>VLOOKUP($D482,PORTE!$A$3:$Z$45,11,0)*$C482+VLOOKUP($E$2,PORTE!$A$3:$Z$45,11,0)*$E482</f>
        <v>64.321130000000011</v>
      </c>
      <c r="P482" s="43">
        <f>VLOOKUP($D482,PORTE!$A$3:$Z$45,12,0)*$C482+VLOOKUP($E$2,PORTE!$A$3:$Z$45,12,0)*$E482</f>
        <v>67.017189999999985</v>
      </c>
      <c r="Q482" s="43">
        <f>VLOOKUP($D482,PORTE!$A$3:$Z$45,13,0)*$C482+VLOOKUP($E$2,PORTE!$A$3:$Z$45,13,0)*$E482</f>
        <v>69.285390000000007</v>
      </c>
      <c r="R482" s="43">
        <f>VLOOKUP($D482,PORTE!$A$3:$Z$45,14,0)*$C482+VLOOKUP($E$2,PORTE!$A$3:$Z$45,14,0)*$E482</f>
        <v>71.981530000000006</v>
      </c>
    </row>
    <row r="483" spans="1:18" s="1" customFormat="1" ht="13.5" customHeight="1" x14ac:dyDescent="0.25">
      <c r="A483" s="2" t="s">
        <v>1033</v>
      </c>
      <c r="B483" s="3" t="s">
        <v>1034</v>
      </c>
      <c r="C483" s="24">
        <v>0.1</v>
      </c>
      <c r="D483" s="4" t="s">
        <v>5</v>
      </c>
      <c r="E483" s="5" t="s">
        <v>286</v>
      </c>
      <c r="F483" s="43">
        <f>VLOOKUP($D483,PORTE!$A$3:$Z$45,2,0)*$C483+VLOOKUP($E$2,PORTE!$A$3:$Z$45,2,0)*$E483</f>
        <v>37.335499999999996</v>
      </c>
      <c r="G483" s="43">
        <f>VLOOKUP($D483,PORTE!$A$3:$Z$45,3,0)*$C483+VLOOKUP($E$2,PORTE!$A$3:$Z$45,3,0)*$E483</f>
        <v>39.173999999999999</v>
      </c>
      <c r="H483" s="43">
        <f>VLOOKUP($D483,PORTE!$A$3:$Z$45,4,0)*$C483+VLOOKUP($E$2,PORTE!$A$3:$Z$45,4,0)*$E483</f>
        <v>41.352589999999999</v>
      </c>
      <c r="I483" s="43">
        <f>VLOOKUP($D483,PORTE!$A$3:$Z$45,5,0)*$C483+VLOOKUP($E$2,PORTE!$A$3:$Z$45,5,0)*$E483</f>
        <v>44.28989</v>
      </c>
      <c r="J483" s="43">
        <f>VLOOKUP($D483,PORTE!$A$3:$Z$45,6,0)*$C483+VLOOKUP($E$2,PORTE!$A$3:$Z$45,6,0)*$E483</f>
        <v>46.81241</v>
      </c>
      <c r="K483" s="43">
        <f>VLOOKUP($D483,PORTE!$A$3:$Z$45,7,0)*$C483+VLOOKUP($E$2,PORTE!$A$3:$Z$45,7,0)*$E483</f>
        <v>49.490550000000006</v>
      </c>
      <c r="L483" s="43">
        <f>VLOOKUP($D483,PORTE!$A$3:$Z$45,8,0)*$C483+VLOOKUP($E$2,PORTE!$A$3:$Z$45,8,0)*$E483</f>
        <v>52.757549999999995</v>
      </c>
      <c r="M483" s="43">
        <f>VLOOKUP($D483,PORTE!$A$3:$Z$45,9,0)*$C483+VLOOKUP($E$2,PORTE!$A$3:$Z$45,9,0)*$E483</f>
        <v>57.951979999999992</v>
      </c>
      <c r="N483" s="43">
        <f>VLOOKUP($D483,PORTE!$A$3:$Z$45,10,0)*$C483+VLOOKUP($E$2,PORTE!$A$3:$Z$45,10,0)*$E483</f>
        <v>63.244720000000001</v>
      </c>
      <c r="O483" s="43">
        <f>VLOOKUP($D483,PORTE!$A$3:$Z$45,11,0)*$C483+VLOOKUP($E$2,PORTE!$A$3:$Z$45,11,0)*$E483</f>
        <v>64.321130000000011</v>
      </c>
      <c r="P483" s="43">
        <f>VLOOKUP($D483,PORTE!$A$3:$Z$45,12,0)*$C483+VLOOKUP($E$2,PORTE!$A$3:$Z$45,12,0)*$E483</f>
        <v>67.017189999999985</v>
      </c>
      <c r="Q483" s="43">
        <f>VLOOKUP($D483,PORTE!$A$3:$Z$45,13,0)*$C483+VLOOKUP($E$2,PORTE!$A$3:$Z$45,13,0)*$E483</f>
        <v>69.285390000000007</v>
      </c>
      <c r="R483" s="43">
        <f>VLOOKUP($D483,PORTE!$A$3:$Z$45,14,0)*$C483+VLOOKUP($E$2,PORTE!$A$3:$Z$45,14,0)*$E483</f>
        <v>71.981530000000006</v>
      </c>
    </row>
    <row r="484" spans="1:18" s="1" customFormat="1" ht="13.5" customHeight="1" x14ac:dyDescent="0.25">
      <c r="A484" s="2" t="s">
        <v>1035</v>
      </c>
      <c r="B484" s="3" t="s">
        <v>1036</v>
      </c>
      <c r="C484" s="24">
        <v>0.1</v>
      </c>
      <c r="D484" s="4" t="s">
        <v>5</v>
      </c>
      <c r="E484" s="5" t="s">
        <v>624</v>
      </c>
      <c r="F484" s="43">
        <f>VLOOKUP($D484,PORTE!$A$3:$Z$45,2,0)*$C484+VLOOKUP($E$2,PORTE!$A$3:$Z$45,2,0)*$E484</f>
        <v>40.750999999999998</v>
      </c>
      <c r="G484" s="43">
        <f>VLOOKUP($D484,PORTE!$A$3:$Z$45,3,0)*$C484+VLOOKUP($E$2,PORTE!$A$3:$Z$45,3,0)*$E484</f>
        <v>42.738</v>
      </c>
      <c r="H484" s="43">
        <f>VLOOKUP($D484,PORTE!$A$3:$Z$45,4,0)*$C484+VLOOKUP($E$2,PORTE!$A$3:$Z$45,4,0)*$E484</f>
        <v>45.115580000000001</v>
      </c>
      <c r="I484" s="43">
        <f>VLOOKUP($D484,PORTE!$A$3:$Z$45,5,0)*$C484+VLOOKUP($E$2,PORTE!$A$3:$Z$45,5,0)*$E484</f>
        <v>48.320180000000001</v>
      </c>
      <c r="J484" s="43">
        <f>VLOOKUP($D484,PORTE!$A$3:$Z$45,6,0)*$C484+VLOOKUP($E$2,PORTE!$A$3:$Z$45,6,0)*$E484</f>
        <v>51.068420000000003</v>
      </c>
      <c r="K484" s="43">
        <f>VLOOKUP($D484,PORTE!$A$3:$Z$45,7,0)*$C484+VLOOKUP($E$2,PORTE!$A$3:$Z$45,7,0)*$E484</f>
        <v>53.990100000000005</v>
      </c>
      <c r="L484" s="43">
        <f>VLOOKUP($D484,PORTE!$A$3:$Z$45,8,0)*$C484+VLOOKUP($E$2,PORTE!$A$3:$Z$45,8,0)*$E484</f>
        <v>57.554099999999998</v>
      </c>
      <c r="M484" s="43">
        <f>VLOOKUP($D484,PORTE!$A$3:$Z$45,9,0)*$C484+VLOOKUP($E$2,PORTE!$A$3:$Z$45,9,0)*$E484</f>
        <v>63.220759999999999</v>
      </c>
      <c r="N484" s="43">
        <f>VLOOKUP($D484,PORTE!$A$3:$Z$45,10,0)*$C484+VLOOKUP($E$2,PORTE!$A$3:$Z$45,10,0)*$E484</f>
        <v>68.994640000000004</v>
      </c>
      <c r="O484" s="43">
        <f>VLOOKUP($D484,PORTE!$A$3:$Z$45,11,0)*$C484+VLOOKUP($E$2,PORTE!$A$3:$Z$45,11,0)*$E484</f>
        <v>70.169060000000016</v>
      </c>
      <c r="P484" s="43">
        <f>VLOOKUP($D484,PORTE!$A$3:$Z$45,12,0)*$C484+VLOOKUP($E$2,PORTE!$A$3:$Z$45,12,0)*$E484</f>
        <v>73.096779999999995</v>
      </c>
      <c r="Q484" s="43">
        <f>VLOOKUP($D484,PORTE!$A$3:$Z$45,13,0)*$C484+VLOOKUP($E$2,PORTE!$A$3:$Z$45,13,0)*$E484</f>
        <v>75.543180000000007</v>
      </c>
      <c r="R484" s="43">
        <f>VLOOKUP($D484,PORTE!$A$3:$Z$45,14,0)*$C484+VLOOKUP($E$2,PORTE!$A$3:$Z$45,14,0)*$E484</f>
        <v>78.482860000000002</v>
      </c>
    </row>
    <row r="485" spans="1:18" s="1" customFormat="1" ht="13.5" customHeight="1" x14ac:dyDescent="0.25">
      <c r="A485" s="2" t="s">
        <v>1037</v>
      </c>
      <c r="B485" s="3" t="s">
        <v>1038</v>
      </c>
      <c r="C485" s="24">
        <v>0.01</v>
      </c>
      <c r="D485" s="4" t="s">
        <v>5</v>
      </c>
      <c r="E485" s="5" t="s">
        <v>181</v>
      </c>
      <c r="F485" s="43">
        <f>VLOOKUP($D485,PORTE!$A$3:$Z$45,2,0)*$C485+VLOOKUP($E$2,PORTE!$A$3:$Z$45,2,0)*$E485</f>
        <v>13.534999999999998</v>
      </c>
      <c r="G485" s="43">
        <f>VLOOKUP($D485,PORTE!$A$3:$Z$45,3,0)*$C485+VLOOKUP($E$2,PORTE!$A$3:$Z$45,3,0)*$E485</f>
        <v>14.145</v>
      </c>
      <c r="H485" s="43">
        <f>VLOOKUP($D485,PORTE!$A$3:$Z$45,4,0)*$C485+VLOOKUP($E$2,PORTE!$A$3:$Z$45,4,0)*$E485</f>
        <v>14.933899999999998</v>
      </c>
      <c r="I485" s="43">
        <f>VLOOKUP($D485,PORTE!$A$3:$Z$45,5,0)*$C485+VLOOKUP($E$2,PORTE!$A$3:$Z$45,5,0)*$E485</f>
        <v>15.9947</v>
      </c>
      <c r="J485" s="43">
        <f>VLOOKUP($D485,PORTE!$A$3:$Z$45,6,0)*$C485+VLOOKUP($E$2,PORTE!$A$3:$Z$45,6,0)*$E485</f>
        <v>16.894699999999997</v>
      </c>
      <c r="K485" s="43">
        <f>VLOOKUP($D485,PORTE!$A$3:$Z$45,7,0)*$C485+VLOOKUP($E$2,PORTE!$A$3:$Z$45,7,0)*$E485</f>
        <v>17.8614</v>
      </c>
      <c r="L485" s="43">
        <f>VLOOKUP($D485,PORTE!$A$3:$Z$45,8,0)*$C485+VLOOKUP($E$2,PORTE!$A$3:$Z$45,8,0)*$E485</f>
        <v>19.040399999999998</v>
      </c>
      <c r="M485" s="43">
        <f>VLOOKUP($D485,PORTE!$A$3:$Z$45,9,0)*$C485+VLOOKUP($E$2,PORTE!$A$3:$Z$45,9,0)*$E485</f>
        <v>20.914999999999996</v>
      </c>
      <c r="N485" s="43">
        <f>VLOOKUP($D485,PORTE!$A$3:$Z$45,10,0)*$C485+VLOOKUP($E$2,PORTE!$A$3:$Z$45,10,0)*$E485</f>
        <v>22.824999999999999</v>
      </c>
      <c r="O485" s="43">
        <f>VLOOKUP($D485,PORTE!$A$3:$Z$45,11,0)*$C485+VLOOKUP($E$2,PORTE!$A$3:$Z$45,11,0)*$E485</f>
        <v>23.213899999999999</v>
      </c>
      <c r="P485" s="43">
        <f>VLOOKUP($D485,PORTE!$A$3:$Z$45,12,0)*$C485+VLOOKUP($E$2,PORTE!$A$3:$Z$45,12,0)*$E485</f>
        <v>24.148299999999995</v>
      </c>
      <c r="Q485" s="43">
        <f>VLOOKUP($D485,PORTE!$A$3:$Z$45,13,0)*$C485+VLOOKUP($E$2,PORTE!$A$3:$Z$45,13,0)*$E485</f>
        <v>24.886499999999998</v>
      </c>
      <c r="R485" s="43">
        <f>VLOOKUP($D485,PORTE!$A$3:$Z$45,14,0)*$C485+VLOOKUP($E$2,PORTE!$A$3:$Z$45,14,0)*$E485</f>
        <v>25.855</v>
      </c>
    </row>
    <row r="486" spans="1:18" s="1" customFormat="1" ht="13.5" customHeight="1" x14ac:dyDescent="0.25">
      <c r="A486" s="2" t="s">
        <v>1039</v>
      </c>
      <c r="B486" s="3" t="s">
        <v>1040</v>
      </c>
      <c r="C486" s="24">
        <v>0.04</v>
      </c>
      <c r="D486" s="4" t="s">
        <v>5</v>
      </c>
      <c r="E486" s="5" t="s">
        <v>99</v>
      </c>
      <c r="F486" s="43">
        <f>VLOOKUP($D486,PORTE!$A$3:$Z$45,2,0)*$C486+VLOOKUP($E$2,PORTE!$A$3:$Z$45,2,0)*$E486</f>
        <v>8.6</v>
      </c>
      <c r="G486" s="43">
        <f>VLOOKUP($D486,PORTE!$A$3:$Z$45,3,0)*$C486+VLOOKUP($E$2,PORTE!$A$3:$Z$45,3,0)*$E486</f>
        <v>9.06</v>
      </c>
      <c r="H486" s="43">
        <f>VLOOKUP($D486,PORTE!$A$3:$Z$45,4,0)*$C486+VLOOKUP($E$2,PORTE!$A$3:$Z$45,4,0)*$E486</f>
        <v>9.5623999999999985</v>
      </c>
      <c r="I486" s="43">
        <f>VLOOKUP($D486,PORTE!$A$3:$Z$45,5,0)*$C486+VLOOKUP($E$2,PORTE!$A$3:$Z$45,5,0)*$E486</f>
        <v>10.2416</v>
      </c>
      <c r="J486" s="43">
        <f>VLOOKUP($D486,PORTE!$A$3:$Z$45,6,0)*$C486+VLOOKUP($E$2,PORTE!$A$3:$Z$45,6,0)*$E486</f>
        <v>10.832000000000001</v>
      </c>
      <c r="K486" s="43">
        <f>VLOOKUP($D486,PORTE!$A$3:$Z$45,7,0)*$C486+VLOOKUP($E$2,PORTE!$A$3:$Z$45,7,0)*$E486</f>
        <v>11.451599999999999</v>
      </c>
      <c r="L486" s="43">
        <f>VLOOKUP($D486,PORTE!$A$3:$Z$45,8,0)*$C486+VLOOKUP($E$2,PORTE!$A$3:$Z$45,8,0)*$E486</f>
        <v>12.207599999999998</v>
      </c>
      <c r="M486" s="43">
        <f>VLOOKUP($D486,PORTE!$A$3:$Z$45,9,0)*$C486+VLOOKUP($E$2,PORTE!$A$3:$Z$45,9,0)*$E486</f>
        <v>13.409599999999998</v>
      </c>
      <c r="N486" s="43">
        <f>VLOOKUP($D486,PORTE!$A$3:$Z$45,10,0)*$C486+VLOOKUP($E$2,PORTE!$A$3:$Z$45,10,0)*$E486</f>
        <v>14.634399999999999</v>
      </c>
      <c r="O486" s="43">
        <f>VLOOKUP($D486,PORTE!$A$3:$Z$45,11,0)*$C486+VLOOKUP($E$2,PORTE!$A$3:$Z$45,11,0)*$E486</f>
        <v>14.8832</v>
      </c>
      <c r="P486" s="43">
        <f>VLOOKUP($D486,PORTE!$A$3:$Z$45,12,0)*$C486+VLOOKUP($E$2,PORTE!$A$3:$Z$45,12,0)*$E486</f>
        <v>15.531999999999998</v>
      </c>
      <c r="Q486" s="43">
        <f>VLOOKUP($D486,PORTE!$A$3:$Z$45,13,0)*$C486+VLOOKUP($E$2,PORTE!$A$3:$Z$45,13,0)*$E486</f>
        <v>16.108799999999999</v>
      </c>
      <c r="R486" s="43">
        <f>VLOOKUP($D486,PORTE!$A$3:$Z$45,14,0)*$C486+VLOOKUP($E$2,PORTE!$A$3:$Z$45,14,0)*$E486</f>
        <v>16.735599999999998</v>
      </c>
    </row>
    <row r="487" spans="1:18" s="1" customFormat="1" ht="13.5" customHeight="1" x14ac:dyDescent="0.25">
      <c r="A487" s="2" t="s">
        <v>1041</v>
      </c>
      <c r="B487" s="3" t="s">
        <v>1042</v>
      </c>
      <c r="C487" s="24">
        <v>0.04</v>
      </c>
      <c r="D487" s="4" t="s">
        <v>5</v>
      </c>
      <c r="E487" s="5" t="s">
        <v>643</v>
      </c>
      <c r="F487" s="43">
        <f>VLOOKUP($D487,PORTE!$A$3:$Z$45,2,0)*$C487+VLOOKUP($E$2,PORTE!$A$3:$Z$45,2,0)*$E487</f>
        <v>31.680499999999999</v>
      </c>
      <c r="G487" s="43">
        <f>VLOOKUP($D487,PORTE!$A$3:$Z$45,3,0)*$C487+VLOOKUP($E$2,PORTE!$A$3:$Z$45,3,0)*$E487</f>
        <v>33.143999999999998</v>
      </c>
      <c r="H487" s="43">
        <f>VLOOKUP($D487,PORTE!$A$3:$Z$45,4,0)*$C487+VLOOKUP($E$2,PORTE!$A$3:$Z$45,4,0)*$E487</f>
        <v>34.991089999999993</v>
      </c>
      <c r="I487" s="43">
        <f>VLOOKUP($D487,PORTE!$A$3:$Z$45,5,0)*$C487+VLOOKUP($E$2,PORTE!$A$3:$Z$45,5,0)*$E487</f>
        <v>37.476590000000002</v>
      </c>
      <c r="J487" s="43">
        <f>VLOOKUP($D487,PORTE!$A$3:$Z$45,6,0)*$C487+VLOOKUP($E$2,PORTE!$A$3:$Z$45,6,0)*$E487</f>
        <v>39.592309999999998</v>
      </c>
      <c r="K487" s="43">
        <f>VLOOKUP($D487,PORTE!$A$3:$Z$45,7,0)*$C487+VLOOKUP($E$2,PORTE!$A$3:$Z$45,7,0)*$E487</f>
        <v>41.85765</v>
      </c>
      <c r="L487" s="43">
        <f>VLOOKUP($D487,PORTE!$A$3:$Z$45,8,0)*$C487+VLOOKUP($E$2,PORTE!$A$3:$Z$45,8,0)*$E487</f>
        <v>44.620649999999991</v>
      </c>
      <c r="M487" s="43">
        <f>VLOOKUP($D487,PORTE!$A$3:$Z$45,9,0)*$C487+VLOOKUP($E$2,PORTE!$A$3:$Z$45,9,0)*$E487</f>
        <v>49.013779999999997</v>
      </c>
      <c r="N487" s="43">
        <f>VLOOKUP($D487,PORTE!$A$3:$Z$45,10,0)*$C487+VLOOKUP($E$2,PORTE!$A$3:$Z$45,10,0)*$E487</f>
        <v>53.489919999999998</v>
      </c>
      <c r="O487" s="43">
        <f>VLOOKUP($D487,PORTE!$A$3:$Z$45,11,0)*$C487+VLOOKUP($E$2,PORTE!$A$3:$Z$45,11,0)*$E487</f>
        <v>54.401030000000006</v>
      </c>
      <c r="P487" s="43">
        <f>VLOOKUP($D487,PORTE!$A$3:$Z$45,12,0)*$C487+VLOOKUP($E$2,PORTE!$A$3:$Z$45,12,0)*$E487</f>
        <v>56.615289999999995</v>
      </c>
      <c r="Q487" s="43">
        <f>VLOOKUP($D487,PORTE!$A$3:$Z$45,13,0)*$C487+VLOOKUP($E$2,PORTE!$A$3:$Z$45,13,0)*$E487</f>
        <v>58.39629</v>
      </c>
      <c r="R487" s="43">
        <f>VLOOKUP($D487,PORTE!$A$3:$Z$45,14,0)*$C487+VLOOKUP($E$2,PORTE!$A$3:$Z$45,14,0)*$E487</f>
        <v>60.66883</v>
      </c>
    </row>
    <row r="488" spans="1:18" s="1" customFormat="1" ht="13.5" customHeight="1" x14ac:dyDescent="0.25">
      <c r="A488" s="2" t="s">
        <v>1043</v>
      </c>
      <c r="B488" s="3" t="s">
        <v>1044</v>
      </c>
      <c r="C488" s="24">
        <v>0.04</v>
      </c>
      <c r="D488" s="4" t="s">
        <v>5</v>
      </c>
      <c r="E488" s="5" t="s">
        <v>228</v>
      </c>
      <c r="F488" s="43">
        <f>VLOOKUP($D488,PORTE!$A$3:$Z$45,2,0)*$C488+VLOOKUP($E$2,PORTE!$A$3:$Z$45,2,0)*$E488</f>
        <v>5.1844999999999999</v>
      </c>
      <c r="G488" s="43">
        <f>VLOOKUP($D488,PORTE!$A$3:$Z$45,3,0)*$C488+VLOOKUP($E$2,PORTE!$A$3:$Z$45,3,0)*$E488</f>
        <v>5.4959999999999996</v>
      </c>
      <c r="H488" s="43">
        <f>VLOOKUP($D488,PORTE!$A$3:$Z$45,4,0)*$C488+VLOOKUP($E$2,PORTE!$A$3:$Z$45,4,0)*$E488</f>
        <v>5.79941</v>
      </c>
      <c r="I488" s="43">
        <f>VLOOKUP($D488,PORTE!$A$3:$Z$45,5,0)*$C488+VLOOKUP($E$2,PORTE!$A$3:$Z$45,5,0)*$E488</f>
        <v>6.2113099999999992</v>
      </c>
      <c r="J488" s="43">
        <f>VLOOKUP($D488,PORTE!$A$3:$Z$45,6,0)*$C488+VLOOKUP($E$2,PORTE!$A$3:$Z$45,6,0)*$E488</f>
        <v>6.57599</v>
      </c>
      <c r="K488" s="43">
        <f>VLOOKUP($D488,PORTE!$A$3:$Z$45,7,0)*$C488+VLOOKUP($E$2,PORTE!$A$3:$Z$45,7,0)*$E488</f>
        <v>6.9520499999999998</v>
      </c>
      <c r="L488" s="43">
        <f>VLOOKUP($D488,PORTE!$A$3:$Z$45,8,0)*$C488+VLOOKUP($E$2,PORTE!$A$3:$Z$45,8,0)*$E488</f>
        <v>7.4110499999999995</v>
      </c>
      <c r="M488" s="43">
        <f>VLOOKUP($D488,PORTE!$A$3:$Z$45,9,0)*$C488+VLOOKUP($E$2,PORTE!$A$3:$Z$45,9,0)*$E488</f>
        <v>8.1408199999999979</v>
      </c>
      <c r="N488" s="43">
        <f>VLOOKUP($D488,PORTE!$A$3:$Z$45,10,0)*$C488+VLOOKUP($E$2,PORTE!$A$3:$Z$45,10,0)*$E488</f>
        <v>8.8844799999999999</v>
      </c>
      <c r="O488" s="43">
        <f>VLOOKUP($D488,PORTE!$A$3:$Z$45,11,0)*$C488+VLOOKUP($E$2,PORTE!$A$3:$Z$45,11,0)*$E488</f>
        <v>9.0352700000000006</v>
      </c>
      <c r="P488" s="43">
        <f>VLOOKUP($D488,PORTE!$A$3:$Z$45,12,0)*$C488+VLOOKUP($E$2,PORTE!$A$3:$Z$45,12,0)*$E488</f>
        <v>9.4524099999999986</v>
      </c>
      <c r="Q488" s="43">
        <f>VLOOKUP($D488,PORTE!$A$3:$Z$45,13,0)*$C488+VLOOKUP($E$2,PORTE!$A$3:$Z$45,13,0)*$E488</f>
        <v>9.8510099999999987</v>
      </c>
      <c r="R488" s="43">
        <f>VLOOKUP($D488,PORTE!$A$3:$Z$45,14,0)*$C488+VLOOKUP($E$2,PORTE!$A$3:$Z$45,14,0)*$E488</f>
        <v>10.23427</v>
      </c>
    </row>
    <row r="489" spans="1:18" s="1" customFormat="1" ht="13.5" customHeight="1" x14ac:dyDescent="0.25">
      <c r="A489" s="2" t="s">
        <v>1045</v>
      </c>
      <c r="B489" s="3" t="s">
        <v>1046</v>
      </c>
      <c r="C489" s="27">
        <v>1</v>
      </c>
      <c r="D489" s="2" t="s">
        <v>254</v>
      </c>
      <c r="E489" s="5" t="s">
        <v>1047</v>
      </c>
      <c r="F489" s="43">
        <f>VLOOKUP($D489,PORTE!$A$3:$Z$45,2,0)*$C489+VLOOKUP($E$2,PORTE!$A$3:$Z$45,2,0)*$E489</f>
        <v>5295.84</v>
      </c>
      <c r="G489" s="43">
        <f>VLOOKUP($D489,PORTE!$A$3:$Z$45,3,0)*$C489+VLOOKUP($E$2,PORTE!$A$3:$Z$45,3,0)*$E489</f>
        <v>5540.92</v>
      </c>
      <c r="H489" s="43">
        <f>VLOOKUP($D489,PORTE!$A$3:$Z$45,4,0)*$C489+VLOOKUP($E$2,PORTE!$A$3:$Z$45,4,0)*$E489</f>
        <v>5850.5472</v>
      </c>
      <c r="I489" s="43">
        <f>VLOOKUP($D489,PORTE!$A$3:$Z$45,5,0)*$C489+VLOOKUP($E$2,PORTE!$A$3:$Z$45,5,0)*$E489</f>
        <v>6266.1112000000012</v>
      </c>
      <c r="J489" s="43">
        <f>VLOOKUP($D489,PORTE!$A$3:$Z$45,6,0)*$C489+VLOOKUP($E$2,PORTE!$A$3:$Z$45,6,0)*$E489</f>
        <v>6617.0328000000009</v>
      </c>
      <c r="K489" s="43">
        <f>VLOOKUP($D489,PORTE!$A$3:$Z$45,7,0)*$C489+VLOOKUP($E$2,PORTE!$A$3:$Z$45,7,0)*$E489</f>
        <v>6995.6540000000005</v>
      </c>
      <c r="L489" s="43">
        <f>VLOOKUP($D489,PORTE!$A$3:$Z$45,8,0)*$C489+VLOOKUP($E$2,PORTE!$A$3:$Z$45,8,0)*$E489</f>
        <v>7457.4039999999995</v>
      </c>
      <c r="M489" s="43">
        <f>VLOOKUP($D489,PORTE!$A$3:$Z$45,9,0)*$C489+VLOOKUP($E$2,PORTE!$A$3:$Z$45,9,0)*$E489</f>
        <v>8191.6484</v>
      </c>
      <c r="N489" s="43">
        <f>VLOOKUP($D489,PORTE!$A$3:$Z$45,10,0)*$C489+VLOOKUP($E$2,PORTE!$A$3:$Z$45,10,0)*$E489</f>
        <v>8939.7175999999999</v>
      </c>
      <c r="O489" s="43">
        <f>VLOOKUP($D489,PORTE!$A$3:$Z$45,11,0)*$C489+VLOOKUP($E$2,PORTE!$A$3:$Z$45,11,0)*$E489</f>
        <v>9092.0204000000012</v>
      </c>
      <c r="P489" s="43">
        <f>VLOOKUP($D489,PORTE!$A$3:$Z$45,12,0)*$C489+VLOOKUP($E$2,PORTE!$A$3:$Z$45,12,0)*$E489</f>
        <v>9481.4051999999992</v>
      </c>
      <c r="Q489" s="43">
        <f>VLOOKUP($D489,PORTE!$A$3:$Z$45,13,0)*$C489+VLOOKUP($E$2,PORTE!$A$3:$Z$45,13,0)*$E489</f>
        <v>9818.9212000000007</v>
      </c>
      <c r="R489" s="43">
        <f>VLOOKUP($D489,PORTE!$A$3:$Z$45,14,0)*$C489+VLOOKUP($E$2,PORTE!$A$3:$Z$45,14,0)*$E489</f>
        <v>10291.952400000002</v>
      </c>
    </row>
    <row r="490" spans="1:18" s="1" customFormat="1" ht="13.5" customHeight="1" x14ac:dyDescent="0.25">
      <c r="A490" s="2" t="s">
        <v>1048</v>
      </c>
      <c r="B490" s="3" t="s">
        <v>1049</v>
      </c>
      <c r="C490" s="24">
        <v>0.01</v>
      </c>
      <c r="D490" s="4" t="s">
        <v>5</v>
      </c>
      <c r="E490" s="5" t="s">
        <v>780</v>
      </c>
      <c r="F490" s="43">
        <f>VLOOKUP($D490,PORTE!$A$3:$Z$45,2,0)*$C490+VLOOKUP($E$2,PORTE!$A$3:$Z$45,2,0)*$E490</f>
        <v>34.924999999999997</v>
      </c>
      <c r="G490" s="43">
        <f>VLOOKUP($D490,PORTE!$A$3:$Z$45,3,0)*$C490+VLOOKUP($E$2,PORTE!$A$3:$Z$45,3,0)*$E490</f>
        <v>36.464999999999996</v>
      </c>
      <c r="H490" s="43">
        <f>VLOOKUP($D490,PORTE!$A$3:$Z$45,4,0)*$C490+VLOOKUP($E$2,PORTE!$A$3:$Z$45,4,0)*$E490</f>
        <v>38.500099999999996</v>
      </c>
      <c r="I490" s="43">
        <f>VLOOKUP($D490,PORTE!$A$3:$Z$45,5,0)*$C490+VLOOKUP($E$2,PORTE!$A$3:$Z$45,5,0)*$E490</f>
        <v>41.234900000000003</v>
      </c>
      <c r="J490" s="43">
        <f>VLOOKUP($D490,PORTE!$A$3:$Z$45,6,0)*$C490+VLOOKUP($E$2,PORTE!$A$3:$Z$45,6,0)*$E490</f>
        <v>43.548499999999997</v>
      </c>
      <c r="K490" s="43">
        <f>VLOOKUP($D490,PORTE!$A$3:$Z$45,7,0)*$C490+VLOOKUP($E$2,PORTE!$A$3:$Z$45,7,0)*$E490</f>
        <v>46.040399999999998</v>
      </c>
      <c r="L490" s="43">
        <f>VLOOKUP($D490,PORTE!$A$3:$Z$45,8,0)*$C490+VLOOKUP($E$2,PORTE!$A$3:$Z$45,8,0)*$E490</f>
        <v>49.079399999999993</v>
      </c>
      <c r="M490" s="43">
        <f>VLOOKUP($D490,PORTE!$A$3:$Z$45,9,0)*$C490+VLOOKUP($E$2,PORTE!$A$3:$Z$45,9,0)*$E490</f>
        <v>53.911399999999993</v>
      </c>
      <c r="N490" s="43">
        <f>VLOOKUP($D490,PORTE!$A$3:$Z$45,10,0)*$C490+VLOOKUP($E$2,PORTE!$A$3:$Z$45,10,0)*$E490</f>
        <v>58.834599999999995</v>
      </c>
      <c r="O490" s="43">
        <f>VLOOKUP($D490,PORTE!$A$3:$Z$45,11,0)*$C490+VLOOKUP($E$2,PORTE!$A$3:$Z$45,11,0)*$E490</f>
        <v>59.837299999999999</v>
      </c>
      <c r="P490" s="43">
        <f>VLOOKUP($D490,PORTE!$A$3:$Z$45,12,0)*$C490+VLOOKUP($E$2,PORTE!$A$3:$Z$45,12,0)*$E490</f>
        <v>62.222499999999989</v>
      </c>
      <c r="Q490" s="43">
        <f>VLOOKUP($D490,PORTE!$A$3:$Z$45,13,0)*$C490+VLOOKUP($E$2,PORTE!$A$3:$Z$45,13,0)*$E490</f>
        <v>64.076699999999988</v>
      </c>
      <c r="R490" s="43">
        <f>VLOOKUP($D490,PORTE!$A$3:$Z$45,14,0)*$C490+VLOOKUP($E$2,PORTE!$A$3:$Z$45,14,0)*$E490</f>
        <v>66.570400000000006</v>
      </c>
    </row>
    <row r="491" spans="1:18" s="1" customFormat="1" ht="13.5" customHeight="1" x14ac:dyDescent="0.25">
      <c r="A491" s="2" t="s">
        <v>1050</v>
      </c>
      <c r="B491" s="3" t="s">
        <v>1051</v>
      </c>
      <c r="C491" s="24">
        <v>0.04</v>
      </c>
      <c r="D491" s="4" t="s">
        <v>5</v>
      </c>
      <c r="E491" s="5" t="s">
        <v>149</v>
      </c>
      <c r="F491" s="43">
        <f>VLOOKUP($D491,PORTE!$A$3:$Z$45,2,0)*$C491+VLOOKUP($E$2,PORTE!$A$3:$Z$45,2,0)*$E491</f>
        <v>21.02</v>
      </c>
      <c r="G491" s="43">
        <f>VLOOKUP($D491,PORTE!$A$3:$Z$45,3,0)*$C491+VLOOKUP($E$2,PORTE!$A$3:$Z$45,3,0)*$E491</f>
        <v>22.020000000000003</v>
      </c>
      <c r="H491" s="43">
        <f>VLOOKUP($D491,PORTE!$A$3:$Z$45,4,0)*$C491+VLOOKUP($E$2,PORTE!$A$3:$Z$45,4,0)*$E491</f>
        <v>23.246000000000002</v>
      </c>
      <c r="I491" s="43">
        <f>VLOOKUP($D491,PORTE!$A$3:$Z$45,5,0)*$C491+VLOOKUP($E$2,PORTE!$A$3:$Z$45,5,0)*$E491</f>
        <v>24.897200000000002</v>
      </c>
      <c r="J491" s="43">
        <f>VLOOKUP($D491,PORTE!$A$3:$Z$45,6,0)*$C491+VLOOKUP($E$2,PORTE!$A$3:$Z$45,6,0)*$E491</f>
        <v>26.308399999999999</v>
      </c>
      <c r="K491" s="43">
        <f>VLOOKUP($D491,PORTE!$A$3:$Z$45,7,0)*$C491+VLOOKUP($E$2,PORTE!$A$3:$Z$45,7,0)*$E491</f>
        <v>27.813600000000001</v>
      </c>
      <c r="L491" s="43">
        <f>VLOOKUP($D491,PORTE!$A$3:$Z$45,8,0)*$C491+VLOOKUP($E$2,PORTE!$A$3:$Z$45,8,0)*$E491</f>
        <v>29.649599999999996</v>
      </c>
      <c r="M491" s="43">
        <f>VLOOKUP($D491,PORTE!$A$3:$Z$45,9,0)*$C491+VLOOKUP($E$2,PORTE!$A$3:$Z$45,9,0)*$E491</f>
        <v>32.568799999999996</v>
      </c>
      <c r="N491" s="43">
        <f>VLOOKUP($D491,PORTE!$A$3:$Z$45,10,0)*$C491+VLOOKUP($E$2,PORTE!$A$3:$Z$45,10,0)*$E491</f>
        <v>35.543199999999999</v>
      </c>
      <c r="O491" s="43">
        <f>VLOOKUP($D491,PORTE!$A$3:$Z$45,11,0)*$C491+VLOOKUP($E$2,PORTE!$A$3:$Z$45,11,0)*$E491</f>
        <v>36.148400000000002</v>
      </c>
      <c r="P491" s="43">
        <f>VLOOKUP($D491,PORTE!$A$3:$Z$45,12,0)*$C491+VLOOKUP($E$2,PORTE!$A$3:$Z$45,12,0)*$E491</f>
        <v>37.639599999999994</v>
      </c>
      <c r="Q491" s="43">
        <f>VLOOKUP($D491,PORTE!$A$3:$Z$45,13,0)*$C491+VLOOKUP($E$2,PORTE!$A$3:$Z$45,13,0)*$E491</f>
        <v>38.864400000000003</v>
      </c>
      <c r="R491" s="43">
        <f>VLOOKUP($D491,PORTE!$A$3:$Z$45,14,0)*$C491+VLOOKUP($E$2,PORTE!$A$3:$Z$45,14,0)*$E491</f>
        <v>40.376800000000003</v>
      </c>
    </row>
    <row r="492" spans="1:18" s="1" customFormat="1" ht="13.5" customHeight="1" x14ac:dyDescent="0.25">
      <c r="A492" s="2" t="s">
        <v>1052</v>
      </c>
      <c r="B492" s="3" t="s">
        <v>1053</v>
      </c>
      <c r="C492" s="24">
        <v>0.04</v>
      </c>
      <c r="D492" s="4" t="s">
        <v>5</v>
      </c>
      <c r="E492" s="5" t="s">
        <v>149</v>
      </c>
      <c r="F492" s="43">
        <f>VLOOKUP($D492,PORTE!$A$3:$Z$45,2,0)*$C492+VLOOKUP($E$2,PORTE!$A$3:$Z$45,2,0)*$E492</f>
        <v>21.02</v>
      </c>
      <c r="G492" s="43">
        <f>VLOOKUP($D492,PORTE!$A$3:$Z$45,3,0)*$C492+VLOOKUP($E$2,PORTE!$A$3:$Z$45,3,0)*$E492</f>
        <v>22.020000000000003</v>
      </c>
      <c r="H492" s="43">
        <f>VLOOKUP($D492,PORTE!$A$3:$Z$45,4,0)*$C492+VLOOKUP($E$2,PORTE!$A$3:$Z$45,4,0)*$E492</f>
        <v>23.246000000000002</v>
      </c>
      <c r="I492" s="43">
        <f>VLOOKUP($D492,PORTE!$A$3:$Z$45,5,0)*$C492+VLOOKUP($E$2,PORTE!$A$3:$Z$45,5,0)*$E492</f>
        <v>24.897200000000002</v>
      </c>
      <c r="J492" s="43">
        <f>VLOOKUP($D492,PORTE!$A$3:$Z$45,6,0)*$C492+VLOOKUP($E$2,PORTE!$A$3:$Z$45,6,0)*$E492</f>
        <v>26.308399999999999</v>
      </c>
      <c r="K492" s="43">
        <f>VLOOKUP($D492,PORTE!$A$3:$Z$45,7,0)*$C492+VLOOKUP($E$2,PORTE!$A$3:$Z$45,7,0)*$E492</f>
        <v>27.813600000000001</v>
      </c>
      <c r="L492" s="43">
        <f>VLOOKUP($D492,PORTE!$A$3:$Z$45,8,0)*$C492+VLOOKUP($E$2,PORTE!$A$3:$Z$45,8,0)*$E492</f>
        <v>29.649599999999996</v>
      </c>
      <c r="M492" s="43">
        <f>VLOOKUP($D492,PORTE!$A$3:$Z$45,9,0)*$C492+VLOOKUP($E$2,PORTE!$A$3:$Z$45,9,0)*$E492</f>
        <v>32.568799999999996</v>
      </c>
      <c r="N492" s="43">
        <f>VLOOKUP($D492,PORTE!$A$3:$Z$45,10,0)*$C492+VLOOKUP($E$2,PORTE!$A$3:$Z$45,10,0)*$E492</f>
        <v>35.543199999999999</v>
      </c>
      <c r="O492" s="43">
        <f>VLOOKUP($D492,PORTE!$A$3:$Z$45,11,0)*$C492+VLOOKUP($E$2,PORTE!$A$3:$Z$45,11,0)*$E492</f>
        <v>36.148400000000002</v>
      </c>
      <c r="P492" s="43">
        <f>VLOOKUP($D492,PORTE!$A$3:$Z$45,12,0)*$C492+VLOOKUP($E$2,PORTE!$A$3:$Z$45,12,0)*$E492</f>
        <v>37.639599999999994</v>
      </c>
      <c r="Q492" s="43">
        <f>VLOOKUP($D492,PORTE!$A$3:$Z$45,13,0)*$C492+VLOOKUP($E$2,PORTE!$A$3:$Z$45,13,0)*$E492</f>
        <v>38.864400000000003</v>
      </c>
      <c r="R492" s="43">
        <f>VLOOKUP($D492,PORTE!$A$3:$Z$45,14,0)*$C492+VLOOKUP($E$2,PORTE!$A$3:$Z$45,14,0)*$E492</f>
        <v>40.376800000000003</v>
      </c>
    </row>
    <row r="493" spans="1:18" s="1" customFormat="1" ht="13.5" customHeight="1" x14ac:dyDescent="0.25">
      <c r="A493" s="2" t="s">
        <v>1054</v>
      </c>
      <c r="B493" s="3" t="s">
        <v>1055</v>
      </c>
      <c r="C493" s="24">
        <v>0.04</v>
      </c>
      <c r="D493" s="4" t="s">
        <v>5</v>
      </c>
      <c r="E493" s="5" t="s">
        <v>169</v>
      </c>
      <c r="F493" s="43">
        <f>VLOOKUP($D493,PORTE!$A$3:$Z$45,2,0)*$C493+VLOOKUP($E$2,PORTE!$A$3:$Z$45,2,0)*$E493</f>
        <v>45.17</v>
      </c>
      <c r="G493" s="43">
        <f>VLOOKUP($D493,PORTE!$A$3:$Z$45,3,0)*$C493+VLOOKUP($E$2,PORTE!$A$3:$Z$45,3,0)*$E493</f>
        <v>47.22</v>
      </c>
      <c r="H493" s="43">
        <f>VLOOKUP($D493,PORTE!$A$3:$Z$45,4,0)*$C493+VLOOKUP($E$2,PORTE!$A$3:$Z$45,4,0)*$E493</f>
        <v>49.852999999999994</v>
      </c>
      <c r="I493" s="43">
        <f>VLOOKUP($D493,PORTE!$A$3:$Z$45,5,0)*$C493+VLOOKUP($E$2,PORTE!$A$3:$Z$45,5,0)*$E493</f>
        <v>53.394200000000005</v>
      </c>
      <c r="J493" s="43">
        <f>VLOOKUP($D493,PORTE!$A$3:$Z$45,6,0)*$C493+VLOOKUP($E$2,PORTE!$A$3:$Z$45,6,0)*$E493</f>
        <v>56.401400000000002</v>
      </c>
      <c r="K493" s="43">
        <f>VLOOKUP($D493,PORTE!$A$3:$Z$45,7,0)*$C493+VLOOKUP($E$2,PORTE!$A$3:$Z$45,7,0)*$E493</f>
        <v>59.628599999999999</v>
      </c>
      <c r="L493" s="43">
        <f>VLOOKUP($D493,PORTE!$A$3:$Z$45,8,0)*$C493+VLOOKUP($E$2,PORTE!$A$3:$Z$45,8,0)*$E493</f>
        <v>63.564599999999992</v>
      </c>
      <c r="M493" s="43">
        <f>VLOOKUP($D493,PORTE!$A$3:$Z$45,9,0)*$C493+VLOOKUP($E$2,PORTE!$A$3:$Z$45,9,0)*$E493</f>
        <v>69.822799999999987</v>
      </c>
      <c r="N493" s="43">
        <f>VLOOKUP($D493,PORTE!$A$3:$Z$45,10,0)*$C493+VLOOKUP($E$2,PORTE!$A$3:$Z$45,10,0)*$E493</f>
        <v>76.19919999999999</v>
      </c>
      <c r="O493" s="43">
        <f>VLOOKUP($D493,PORTE!$A$3:$Z$45,11,0)*$C493+VLOOKUP($E$2,PORTE!$A$3:$Z$45,11,0)*$E493</f>
        <v>77.497399999999999</v>
      </c>
      <c r="P493" s="43">
        <f>VLOOKUP($D493,PORTE!$A$3:$Z$45,12,0)*$C493+VLOOKUP($E$2,PORTE!$A$3:$Z$45,12,0)*$E493</f>
        <v>80.626599999999996</v>
      </c>
      <c r="Q493" s="43">
        <f>VLOOKUP($D493,PORTE!$A$3:$Z$45,13,0)*$C493+VLOOKUP($E$2,PORTE!$A$3:$Z$45,13,0)*$E493</f>
        <v>83.111400000000003</v>
      </c>
      <c r="R493" s="43">
        <f>VLOOKUP($D493,PORTE!$A$3:$Z$45,14,0)*$C493+VLOOKUP($E$2,PORTE!$A$3:$Z$45,14,0)*$E493</f>
        <v>86.345799999999997</v>
      </c>
    </row>
    <row r="494" spans="1:18" s="1" customFormat="1" ht="13.5" customHeight="1" x14ac:dyDescent="0.25">
      <c r="A494" s="2" t="s">
        <v>1056</v>
      </c>
      <c r="B494" s="3" t="s">
        <v>1057</v>
      </c>
      <c r="C494" s="24">
        <v>0.04</v>
      </c>
      <c r="D494" s="4" t="s">
        <v>5</v>
      </c>
      <c r="E494" s="5" t="s">
        <v>149</v>
      </c>
      <c r="F494" s="43">
        <f>VLOOKUP($D494,PORTE!$A$3:$Z$45,2,0)*$C494+VLOOKUP($E$2,PORTE!$A$3:$Z$45,2,0)*$E494</f>
        <v>21.02</v>
      </c>
      <c r="G494" s="43">
        <f>VLOOKUP($D494,PORTE!$A$3:$Z$45,3,0)*$C494+VLOOKUP($E$2,PORTE!$A$3:$Z$45,3,0)*$E494</f>
        <v>22.020000000000003</v>
      </c>
      <c r="H494" s="43">
        <f>VLOOKUP($D494,PORTE!$A$3:$Z$45,4,0)*$C494+VLOOKUP($E$2,PORTE!$A$3:$Z$45,4,0)*$E494</f>
        <v>23.246000000000002</v>
      </c>
      <c r="I494" s="43">
        <f>VLOOKUP($D494,PORTE!$A$3:$Z$45,5,0)*$C494+VLOOKUP($E$2,PORTE!$A$3:$Z$45,5,0)*$E494</f>
        <v>24.897200000000002</v>
      </c>
      <c r="J494" s="43">
        <f>VLOOKUP($D494,PORTE!$A$3:$Z$45,6,0)*$C494+VLOOKUP($E$2,PORTE!$A$3:$Z$45,6,0)*$E494</f>
        <v>26.308399999999999</v>
      </c>
      <c r="K494" s="43">
        <f>VLOOKUP($D494,PORTE!$A$3:$Z$45,7,0)*$C494+VLOOKUP($E$2,PORTE!$A$3:$Z$45,7,0)*$E494</f>
        <v>27.813600000000001</v>
      </c>
      <c r="L494" s="43">
        <f>VLOOKUP($D494,PORTE!$A$3:$Z$45,8,0)*$C494+VLOOKUP($E$2,PORTE!$A$3:$Z$45,8,0)*$E494</f>
        <v>29.649599999999996</v>
      </c>
      <c r="M494" s="43">
        <f>VLOOKUP($D494,PORTE!$A$3:$Z$45,9,0)*$C494+VLOOKUP($E$2,PORTE!$A$3:$Z$45,9,0)*$E494</f>
        <v>32.568799999999996</v>
      </c>
      <c r="N494" s="43">
        <f>VLOOKUP($D494,PORTE!$A$3:$Z$45,10,0)*$C494+VLOOKUP($E$2,PORTE!$A$3:$Z$45,10,0)*$E494</f>
        <v>35.543199999999999</v>
      </c>
      <c r="O494" s="43">
        <f>VLOOKUP($D494,PORTE!$A$3:$Z$45,11,0)*$C494+VLOOKUP($E$2,PORTE!$A$3:$Z$45,11,0)*$E494</f>
        <v>36.148400000000002</v>
      </c>
      <c r="P494" s="43">
        <f>VLOOKUP($D494,PORTE!$A$3:$Z$45,12,0)*$C494+VLOOKUP($E$2,PORTE!$A$3:$Z$45,12,0)*$E494</f>
        <v>37.639599999999994</v>
      </c>
      <c r="Q494" s="43">
        <f>VLOOKUP($D494,PORTE!$A$3:$Z$45,13,0)*$C494+VLOOKUP($E$2,PORTE!$A$3:$Z$45,13,0)*$E494</f>
        <v>38.864400000000003</v>
      </c>
      <c r="R494" s="43">
        <f>VLOOKUP($D494,PORTE!$A$3:$Z$45,14,0)*$C494+VLOOKUP($E$2,PORTE!$A$3:$Z$45,14,0)*$E494</f>
        <v>40.376800000000003</v>
      </c>
    </row>
    <row r="495" spans="1:18" s="1" customFormat="1" ht="13.5" customHeight="1" x14ac:dyDescent="0.25">
      <c r="A495" s="2" t="s">
        <v>1058</v>
      </c>
      <c r="B495" s="3" t="s">
        <v>1059</v>
      </c>
      <c r="C495" s="24">
        <v>0.04</v>
      </c>
      <c r="D495" s="4" t="s">
        <v>5</v>
      </c>
      <c r="E495" s="5" t="s">
        <v>169</v>
      </c>
      <c r="F495" s="43">
        <f>VLOOKUP($D495,PORTE!$A$3:$Z$45,2,0)*$C495+VLOOKUP($E$2,PORTE!$A$3:$Z$45,2,0)*$E495</f>
        <v>45.17</v>
      </c>
      <c r="G495" s="43">
        <f>VLOOKUP($D495,PORTE!$A$3:$Z$45,3,0)*$C495+VLOOKUP($E$2,PORTE!$A$3:$Z$45,3,0)*$E495</f>
        <v>47.22</v>
      </c>
      <c r="H495" s="43">
        <f>VLOOKUP($D495,PORTE!$A$3:$Z$45,4,0)*$C495+VLOOKUP($E$2,PORTE!$A$3:$Z$45,4,0)*$E495</f>
        <v>49.852999999999994</v>
      </c>
      <c r="I495" s="43">
        <f>VLOOKUP($D495,PORTE!$A$3:$Z$45,5,0)*$C495+VLOOKUP($E$2,PORTE!$A$3:$Z$45,5,0)*$E495</f>
        <v>53.394200000000005</v>
      </c>
      <c r="J495" s="43">
        <f>VLOOKUP($D495,PORTE!$A$3:$Z$45,6,0)*$C495+VLOOKUP($E$2,PORTE!$A$3:$Z$45,6,0)*$E495</f>
        <v>56.401400000000002</v>
      </c>
      <c r="K495" s="43">
        <f>VLOOKUP($D495,PORTE!$A$3:$Z$45,7,0)*$C495+VLOOKUP($E$2,PORTE!$A$3:$Z$45,7,0)*$E495</f>
        <v>59.628599999999999</v>
      </c>
      <c r="L495" s="43">
        <f>VLOOKUP($D495,PORTE!$A$3:$Z$45,8,0)*$C495+VLOOKUP($E$2,PORTE!$A$3:$Z$45,8,0)*$E495</f>
        <v>63.564599999999992</v>
      </c>
      <c r="M495" s="43">
        <f>VLOOKUP($D495,PORTE!$A$3:$Z$45,9,0)*$C495+VLOOKUP($E$2,PORTE!$A$3:$Z$45,9,0)*$E495</f>
        <v>69.822799999999987</v>
      </c>
      <c r="N495" s="43">
        <f>VLOOKUP($D495,PORTE!$A$3:$Z$45,10,0)*$C495+VLOOKUP($E$2,PORTE!$A$3:$Z$45,10,0)*$E495</f>
        <v>76.19919999999999</v>
      </c>
      <c r="O495" s="43">
        <f>VLOOKUP($D495,PORTE!$A$3:$Z$45,11,0)*$C495+VLOOKUP($E$2,PORTE!$A$3:$Z$45,11,0)*$E495</f>
        <v>77.497399999999999</v>
      </c>
      <c r="P495" s="43">
        <f>VLOOKUP($D495,PORTE!$A$3:$Z$45,12,0)*$C495+VLOOKUP($E$2,PORTE!$A$3:$Z$45,12,0)*$E495</f>
        <v>80.626599999999996</v>
      </c>
      <c r="Q495" s="43">
        <f>VLOOKUP($D495,PORTE!$A$3:$Z$45,13,0)*$C495+VLOOKUP($E$2,PORTE!$A$3:$Z$45,13,0)*$E495</f>
        <v>83.111400000000003</v>
      </c>
      <c r="R495" s="43">
        <f>VLOOKUP($D495,PORTE!$A$3:$Z$45,14,0)*$C495+VLOOKUP($E$2,PORTE!$A$3:$Z$45,14,0)*$E495</f>
        <v>86.345799999999997</v>
      </c>
    </row>
    <row r="496" spans="1:18" s="1" customFormat="1" ht="13.5" customHeight="1" x14ac:dyDescent="0.25">
      <c r="A496" s="2" t="s">
        <v>1060</v>
      </c>
      <c r="B496" s="3" t="s">
        <v>1061</v>
      </c>
      <c r="C496" s="27">
        <v>1</v>
      </c>
      <c r="D496" s="2" t="s">
        <v>564</v>
      </c>
      <c r="E496" s="5" t="s">
        <v>1062</v>
      </c>
      <c r="F496" s="43">
        <f>VLOOKUP($D496,PORTE!$A$3:$Z$45,2,0)*$C496+VLOOKUP($E$2,PORTE!$A$3:$Z$45,2,0)*$E496</f>
        <v>262.11</v>
      </c>
      <c r="G496" s="43">
        <f>VLOOKUP($D496,PORTE!$A$3:$Z$45,3,0)*$C496+VLOOKUP($E$2,PORTE!$A$3:$Z$45,3,0)*$E496</f>
        <v>286.18</v>
      </c>
      <c r="H496" s="43">
        <f>VLOOKUP($D496,PORTE!$A$3:$Z$45,4,0)*$C496+VLOOKUP($E$2,PORTE!$A$3:$Z$45,4,0)*$E496</f>
        <v>302.50380000000001</v>
      </c>
      <c r="I496" s="43">
        <f>VLOOKUP($D496,PORTE!$A$3:$Z$45,5,0)*$C496+VLOOKUP($E$2,PORTE!$A$3:$Z$45,5,0)*$E496</f>
        <v>323.96980000000002</v>
      </c>
      <c r="J496" s="43">
        <f>VLOOKUP($D496,PORTE!$A$3:$Z$45,6,0)*$C496+VLOOKUP($E$2,PORTE!$A$3:$Z$45,6,0)*$E496</f>
        <v>342.09620000000001</v>
      </c>
      <c r="K496" s="43">
        <f>VLOOKUP($D496,PORTE!$A$3:$Z$45,7,0)*$C496+VLOOKUP($E$2,PORTE!$A$3:$Z$45,7,0)*$E496</f>
        <v>361.65100000000001</v>
      </c>
      <c r="L496" s="43">
        <f>VLOOKUP($D496,PORTE!$A$3:$Z$45,8,0)*$C496+VLOOKUP($E$2,PORTE!$A$3:$Z$45,8,0)*$E496</f>
        <v>385.51099999999997</v>
      </c>
      <c r="M496" s="43">
        <f>VLOOKUP($D496,PORTE!$A$3:$Z$45,9,0)*$C496+VLOOKUP($E$2,PORTE!$A$3:$Z$45,9,0)*$E496</f>
        <v>423.5136</v>
      </c>
      <c r="N496" s="43">
        <f>VLOOKUP($D496,PORTE!$A$3:$Z$45,10,0)*$C496+VLOOKUP($E$2,PORTE!$A$3:$Z$45,10,0)*$E496</f>
        <v>462.20040000000006</v>
      </c>
      <c r="O496" s="43">
        <f>VLOOKUP($D496,PORTE!$A$3:$Z$45,11,0)*$C496+VLOOKUP($E$2,PORTE!$A$3:$Z$45,11,0)*$E496</f>
        <v>470.01660000000004</v>
      </c>
      <c r="P496" s="43">
        <f>VLOOKUP($D496,PORTE!$A$3:$Z$45,12,0)*$C496+VLOOKUP($E$2,PORTE!$A$3:$Z$45,12,0)*$E496</f>
        <v>496.43579999999997</v>
      </c>
      <c r="Q496" s="43">
        <f>VLOOKUP($D496,PORTE!$A$3:$Z$45,13,0)*$C496+VLOOKUP($E$2,PORTE!$A$3:$Z$45,13,0)*$E496</f>
        <v>570.70980000000009</v>
      </c>
      <c r="R496" s="43">
        <f>VLOOKUP($D496,PORTE!$A$3:$Z$45,14,0)*$C496+VLOOKUP($E$2,PORTE!$A$3:$Z$45,14,0)*$E496</f>
        <v>643.87459999999999</v>
      </c>
    </row>
    <row r="497" spans="1:18" s="1" customFormat="1" ht="13.5" customHeight="1" x14ac:dyDescent="0.25">
      <c r="A497" s="2" t="s">
        <v>1063</v>
      </c>
      <c r="B497" s="3" t="s">
        <v>1064</v>
      </c>
      <c r="C497" s="24">
        <v>0.1</v>
      </c>
      <c r="D497" s="4" t="s">
        <v>5</v>
      </c>
      <c r="E497" s="5" t="s">
        <v>33</v>
      </c>
      <c r="F497" s="43">
        <f>VLOOKUP($D497,PORTE!$A$3:$Z$45,2,0)*$C497+VLOOKUP($E$2,PORTE!$A$3:$Z$45,2,0)*$E497</f>
        <v>24.915500000000002</v>
      </c>
      <c r="G497" s="43">
        <f>VLOOKUP($D497,PORTE!$A$3:$Z$45,3,0)*$C497+VLOOKUP($E$2,PORTE!$A$3:$Z$45,3,0)*$E497</f>
        <v>26.214000000000002</v>
      </c>
      <c r="H497" s="43">
        <f>VLOOKUP($D497,PORTE!$A$3:$Z$45,4,0)*$C497+VLOOKUP($E$2,PORTE!$A$3:$Z$45,4,0)*$E497</f>
        <v>27.668990000000001</v>
      </c>
      <c r="I497" s="43">
        <f>VLOOKUP($D497,PORTE!$A$3:$Z$45,5,0)*$C497+VLOOKUP($E$2,PORTE!$A$3:$Z$45,5,0)*$E497</f>
        <v>29.63429</v>
      </c>
      <c r="J497" s="43">
        <f>VLOOKUP($D497,PORTE!$A$3:$Z$45,6,0)*$C497+VLOOKUP($E$2,PORTE!$A$3:$Z$45,6,0)*$E497</f>
        <v>31.336010000000002</v>
      </c>
      <c r="K497" s="43">
        <f>VLOOKUP($D497,PORTE!$A$3:$Z$45,7,0)*$C497+VLOOKUP($E$2,PORTE!$A$3:$Z$45,7,0)*$E497</f>
        <v>33.128549999999997</v>
      </c>
      <c r="L497" s="43">
        <f>VLOOKUP($D497,PORTE!$A$3:$Z$45,8,0)*$C497+VLOOKUP($E$2,PORTE!$A$3:$Z$45,8,0)*$E497</f>
        <v>35.315549999999995</v>
      </c>
      <c r="M497" s="43">
        <f>VLOOKUP($D497,PORTE!$A$3:$Z$45,9,0)*$C497+VLOOKUP($E$2,PORTE!$A$3:$Z$45,9,0)*$E497</f>
        <v>38.792779999999993</v>
      </c>
      <c r="N497" s="43">
        <f>VLOOKUP($D497,PORTE!$A$3:$Z$45,10,0)*$C497+VLOOKUP($E$2,PORTE!$A$3:$Z$45,10,0)*$E497</f>
        <v>42.335919999999994</v>
      </c>
      <c r="O497" s="43">
        <f>VLOOKUP($D497,PORTE!$A$3:$Z$45,11,0)*$C497+VLOOKUP($E$2,PORTE!$A$3:$Z$45,11,0)*$E497</f>
        <v>43.055930000000004</v>
      </c>
      <c r="P497" s="43">
        <f>VLOOKUP($D497,PORTE!$A$3:$Z$45,12,0)*$C497+VLOOKUP($E$2,PORTE!$A$3:$Z$45,12,0)*$E497</f>
        <v>44.909590000000001</v>
      </c>
      <c r="Q497" s="43">
        <f>VLOOKUP($D497,PORTE!$A$3:$Z$45,13,0)*$C497+VLOOKUP($E$2,PORTE!$A$3:$Z$45,13,0)*$E497</f>
        <v>46.529790000000006</v>
      </c>
      <c r="R497" s="43">
        <f>VLOOKUP($D497,PORTE!$A$3:$Z$45,14,0)*$C497+VLOOKUP($E$2,PORTE!$A$3:$Z$45,14,0)*$E497</f>
        <v>48.340330000000002</v>
      </c>
    </row>
    <row r="498" spans="1:18" s="1" customFormat="1" ht="13.5" customHeight="1" x14ac:dyDescent="0.25">
      <c r="A498" s="2" t="s">
        <v>1065</v>
      </c>
      <c r="B498" s="3" t="s">
        <v>1066</v>
      </c>
      <c r="C498" s="24">
        <v>0.1</v>
      </c>
      <c r="D498" s="4" t="s">
        <v>5</v>
      </c>
      <c r="E498" s="5" t="s">
        <v>39</v>
      </c>
      <c r="F498" s="43">
        <f>VLOOKUP($D498,PORTE!$A$3:$Z$45,2,0)*$C498+VLOOKUP($E$2,PORTE!$A$3:$Z$45,2,0)*$E498</f>
        <v>38.370499999999993</v>
      </c>
      <c r="G498" s="43">
        <f>VLOOKUP($D498,PORTE!$A$3:$Z$45,3,0)*$C498+VLOOKUP($E$2,PORTE!$A$3:$Z$45,3,0)*$E498</f>
        <v>40.253999999999998</v>
      </c>
      <c r="H498" s="43">
        <f>VLOOKUP($D498,PORTE!$A$3:$Z$45,4,0)*$C498+VLOOKUP($E$2,PORTE!$A$3:$Z$45,4,0)*$E498</f>
        <v>42.492890000000003</v>
      </c>
      <c r="I498" s="43">
        <f>VLOOKUP($D498,PORTE!$A$3:$Z$45,5,0)*$C498+VLOOKUP($E$2,PORTE!$A$3:$Z$45,5,0)*$E498</f>
        <v>45.511189999999999</v>
      </c>
      <c r="J498" s="43">
        <f>VLOOKUP($D498,PORTE!$A$3:$Z$45,6,0)*$C498+VLOOKUP($E$2,PORTE!$A$3:$Z$45,6,0)*$E498</f>
        <v>48.102110000000003</v>
      </c>
      <c r="K498" s="43">
        <f>VLOOKUP($D498,PORTE!$A$3:$Z$45,7,0)*$C498+VLOOKUP($E$2,PORTE!$A$3:$Z$45,7,0)*$E498</f>
        <v>50.854050000000001</v>
      </c>
      <c r="L498" s="43">
        <f>VLOOKUP($D498,PORTE!$A$3:$Z$45,8,0)*$C498+VLOOKUP($E$2,PORTE!$A$3:$Z$45,8,0)*$E498</f>
        <v>54.211049999999993</v>
      </c>
      <c r="M498" s="43">
        <f>VLOOKUP($D498,PORTE!$A$3:$Z$45,9,0)*$C498+VLOOKUP($E$2,PORTE!$A$3:$Z$45,9,0)*$E498</f>
        <v>59.548579999999994</v>
      </c>
      <c r="N498" s="43">
        <f>VLOOKUP($D498,PORTE!$A$3:$Z$45,10,0)*$C498+VLOOKUP($E$2,PORTE!$A$3:$Z$45,10,0)*$E498</f>
        <v>64.987120000000004</v>
      </c>
      <c r="O498" s="43">
        <f>VLOOKUP($D498,PORTE!$A$3:$Z$45,11,0)*$C498+VLOOKUP($E$2,PORTE!$A$3:$Z$45,11,0)*$E498</f>
        <v>66.093230000000005</v>
      </c>
      <c r="P498" s="43">
        <f>VLOOKUP($D498,PORTE!$A$3:$Z$45,12,0)*$C498+VLOOKUP($E$2,PORTE!$A$3:$Z$45,12,0)*$E498</f>
        <v>68.859489999999994</v>
      </c>
      <c r="Q498" s="43">
        <f>VLOOKUP($D498,PORTE!$A$3:$Z$45,13,0)*$C498+VLOOKUP($E$2,PORTE!$A$3:$Z$45,13,0)*$E498</f>
        <v>71.181690000000003</v>
      </c>
      <c r="R498" s="43">
        <f>VLOOKUP($D498,PORTE!$A$3:$Z$45,14,0)*$C498+VLOOKUP($E$2,PORTE!$A$3:$Z$45,14,0)*$E498</f>
        <v>73.951629999999994</v>
      </c>
    </row>
    <row r="499" spans="1:18" s="1" customFormat="1" ht="13.5" customHeight="1" x14ac:dyDescent="0.25">
      <c r="A499" s="2">
        <v>40322319</v>
      </c>
      <c r="B499" s="9" t="s">
        <v>1067</v>
      </c>
      <c r="C499" s="24">
        <v>0.1</v>
      </c>
      <c r="D499" s="4" t="s">
        <v>5</v>
      </c>
      <c r="E499" s="5">
        <v>11.487</v>
      </c>
      <c r="F499" s="43">
        <f>VLOOKUP($D499,PORTE!$A$3:$Z$45,2,0)*$C499+VLOOKUP($E$2,PORTE!$A$3:$Z$45,2,0)*$E499</f>
        <v>132.90050000000002</v>
      </c>
      <c r="G499" s="43">
        <f>VLOOKUP($D499,PORTE!$A$3:$Z$45,3,0)*$C499+VLOOKUP($E$2,PORTE!$A$3:$Z$45,3,0)*$E499</f>
        <v>138.89400000000001</v>
      </c>
      <c r="H499" s="43">
        <f>VLOOKUP($D499,PORTE!$A$3:$Z$45,4,0)*$C499+VLOOKUP($E$2,PORTE!$A$3:$Z$45,4,0)*$E499</f>
        <v>146.64028999999999</v>
      </c>
      <c r="I499" s="43">
        <f>VLOOKUP($D499,PORTE!$A$3:$Z$45,5,0)*$C499+VLOOKUP($E$2,PORTE!$A$3:$Z$45,5,0)*$E499</f>
        <v>157.05659</v>
      </c>
      <c r="J499" s="43">
        <f>VLOOKUP($D499,PORTE!$A$3:$Z$45,6,0)*$C499+VLOOKUP($E$2,PORTE!$A$3:$Z$45,6,0)*$E499</f>
        <v>165.89471</v>
      </c>
      <c r="K499" s="43">
        <f>VLOOKUP($D499,PORTE!$A$3:$Z$45,7,0)*$C499+VLOOKUP($E$2,PORTE!$A$3:$Z$45,7,0)*$E499</f>
        <v>175.38705000000002</v>
      </c>
      <c r="L499" s="43">
        <f>VLOOKUP($D499,PORTE!$A$3:$Z$45,8,0)*$C499+VLOOKUP($E$2,PORTE!$A$3:$Z$45,8,0)*$E499</f>
        <v>186.96404999999999</v>
      </c>
      <c r="M499" s="43">
        <f>VLOOKUP($D499,PORTE!$A$3:$Z$45,9,0)*$C499+VLOOKUP($E$2,PORTE!$A$3:$Z$45,9,0)*$E499</f>
        <v>205.37137999999999</v>
      </c>
      <c r="N499" s="43">
        <f>VLOOKUP($D499,PORTE!$A$3:$Z$45,10,0)*$C499+VLOOKUP($E$2,PORTE!$A$3:$Z$45,10,0)*$E499</f>
        <v>224.12631999999999</v>
      </c>
      <c r="O499" s="43">
        <f>VLOOKUP($D499,PORTE!$A$3:$Z$45,11,0)*$C499+VLOOKUP($E$2,PORTE!$A$3:$Z$45,11,0)*$E499</f>
        <v>227.94503</v>
      </c>
      <c r="P499" s="43">
        <f>VLOOKUP($D499,PORTE!$A$3:$Z$45,12,0)*$C499+VLOOKUP($E$2,PORTE!$A$3:$Z$45,12,0)*$E499</f>
        <v>237.12288999999998</v>
      </c>
      <c r="Q499" s="43">
        <f>VLOOKUP($D499,PORTE!$A$3:$Z$45,13,0)*$C499+VLOOKUP($E$2,PORTE!$A$3:$Z$45,13,0)*$E499</f>
        <v>244.37709000000001</v>
      </c>
      <c r="R499" s="43">
        <f>VLOOKUP($D499,PORTE!$A$3:$Z$45,14,0)*$C499+VLOOKUP($E$2,PORTE!$A$3:$Z$45,14,0)*$E499</f>
        <v>253.88743000000002</v>
      </c>
    </row>
    <row r="500" spans="1:18" s="1" customFormat="1" ht="13.5" customHeight="1" x14ac:dyDescent="0.25">
      <c r="A500" s="2">
        <v>40401030</v>
      </c>
      <c r="B500" s="3" t="s">
        <v>1068</v>
      </c>
      <c r="C500" s="27">
        <v>1</v>
      </c>
      <c r="D500" s="2" t="s">
        <v>158</v>
      </c>
      <c r="E500" s="11"/>
      <c r="F500" s="43">
        <f>VLOOKUP($D500,PORTE!$A$3:$Z$45,2,0)*$C500+VLOOKUP($E$2,PORTE!$A$3:$Z$45,2,0)*$E500</f>
        <v>160</v>
      </c>
      <c r="G500" s="43">
        <f>VLOOKUP($D500,PORTE!$A$3:$Z$45,3,0)*$C500+VLOOKUP($E$2,PORTE!$A$3:$Z$45,3,0)*$E500</f>
        <v>213</v>
      </c>
      <c r="H500" s="43">
        <f>VLOOKUP($D500,PORTE!$A$3:$Z$45,4,0)*$C500+VLOOKUP($E$2,PORTE!$A$3:$Z$45,4,0)*$E500</f>
        <v>225</v>
      </c>
      <c r="I500" s="43">
        <f>VLOOKUP($D500,PORTE!$A$3:$Z$45,5,0)*$C500+VLOOKUP($E$2,PORTE!$A$3:$Z$45,5,0)*$E500</f>
        <v>240.91</v>
      </c>
      <c r="J500" s="43">
        <f>VLOOKUP($D500,PORTE!$A$3:$Z$45,6,0)*$C500+VLOOKUP($E$2,PORTE!$A$3:$Z$45,6,0)*$E500</f>
        <v>254.34</v>
      </c>
      <c r="K500" s="43">
        <f>VLOOKUP($D500,PORTE!$A$3:$Z$45,7,0)*$C500+VLOOKUP($E$2,PORTE!$A$3:$Z$45,7,0)*$E500</f>
        <v>268.81</v>
      </c>
      <c r="L500" s="43">
        <f>VLOOKUP($D500,PORTE!$A$3:$Z$45,8,0)*$C500+VLOOKUP($E$2,PORTE!$A$3:$Z$45,8,0)*$E500</f>
        <v>286.52</v>
      </c>
      <c r="M500" s="43">
        <f>VLOOKUP($D500,PORTE!$A$3:$Z$45,9,0)*$C500+VLOOKUP($E$2,PORTE!$A$3:$Z$45,9,0)*$E500</f>
        <v>314.89</v>
      </c>
      <c r="N500" s="43">
        <f>VLOOKUP($D500,PORTE!$A$3:$Z$45,10,0)*$C500+VLOOKUP($E$2,PORTE!$A$3:$Z$45,10,0)*$E500</f>
        <v>343.7</v>
      </c>
      <c r="O500" s="43">
        <f>VLOOKUP($D500,PORTE!$A$3:$Z$45,11,0)*$C500+VLOOKUP($E$2,PORTE!$A$3:$Z$45,11,0)*$E500</f>
        <v>349.31</v>
      </c>
      <c r="P500" s="43">
        <f>VLOOKUP($D500,PORTE!$A$3:$Z$45,12,0)*$C500+VLOOKUP($E$2,PORTE!$A$3:$Z$45,12,0)*$E500</f>
        <v>517.41</v>
      </c>
      <c r="Q500" s="43">
        <f>VLOOKUP($D500,PORTE!$A$3:$Z$45,13,0)*$C500+VLOOKUP($E$2,PORTE!$A$3:$Z$45,13,0)*$E500</f>
        <v>849.95</v>
      </c>
      <c r="R500" s="43">
        <f>VLOOKUP($D500,PORTE!$A$3:$Z$45,14,0)*$C500+VLOOKUP($E$2,PORTE!$A$3:$Z$45,14,0)*$E500</f>
        <v>1235.29</v>
      </c>
    </row>
    <row r="501" spans="1:18" s="1" customFormat="1" ht="13.5" customHeight="1" x14ac:dyDescent="0.25">
      <c r="A501" s="2" t="s">
        <v>1069</v>
      </c>
      <c r="B501" s="3" t="s">
        <v>1070</v>
      </c>
      <c r="C501" s="27">
        <v>1</v>
      </c>
      <c r="D501" s="2" t="s">
        <v>914</v>
      </c>
      <c r="E501" s="5" t="s">
        <v>1071</v>
      </c>
      <c r="F501" s="43">
        <f>VLOOKUP($D501,PORTE!$A$3:$Z$45,2,0)*$C501+VLOOKUP($E$2,PORTE!$A$3:$Z$45,2,0)*$E501</f>
        <v>480.14</v>
      </c>
      <c r="G501" s="43">
        <f>VLOOKUP($D501,PORTE!$A$3:$Z$45,3,0)*$C501+VLOOKUP($E$2,PORTE!$A$3:$Z$45,3,0)*$E501</f>
        <v>505.32</v>
      </c>
      <c r="H501" s="43">
        <f>VLOOKUP($D501,PORTE!$A$3:$Z$45,4,0)*$C501+VLOOKUP($E$2,PORTE!$A$3:$Z$45,4,0)*$E501</f>
        <v>533.36120000000005</v>
      </c>
      <c r="I501" s="43">
        <f>VLOOKUP($D501,PORTE!$A$3:$Z$45,5,0)*$C501+VLOOKUP($E$2,PORTE!$A$3:$Z$45,5,0)*$E501</f>
        <v>571.24519999999995</v>
      </c>
      <c r="J501" s="43">
        <f>VLOOKUP($D501,PORTE!$A$3:$Z$45,6,0)*$C501+VLOOKUP($E$2,PORTE!$A$3:$Z$45,6,0)*$E501</f>
        <v>604.0788</v>
      </c>
      <c r="K501" s="43">
        <f>VLOOKUP($D501,PORTE!$A$3:$Z$45,7,0)*$C501+VLOOKUP($E$2,PORTE!$A$3:$Z$45,7,0)*$E501</f>
        <v>638.6339999999999</v>
      </c>
      <c r="L501" s="43">
        <f>VLOOKUP($D501,PORTE!$A$3:$Z$45,8,0)*$C501+VLOOKUP($E$2,PORTE!$A$3:$Z$45,8,0)*$E501</f>
        <v>680.78399999999999</v>
      </c>
      <c r="M501" s="43">
        <f>VLOOKUP($D501,PORTE!$A$3:$Z$45,9,0)*$C501+VLOOKUP($E$2,PORTE!$A$3:$Z$45,9,0)*$E501</f>
        <v>747.82639999999992</v>
      </c>
      <c r="N501" s="43">
        <f>VLOOKUP($D501,PORTE!$A$3:$Z$45,10,0)*$C501+VLOOKUP($E$2,PORTE!$A$3:$Z$45,10,0)*$E501</f>
        <v>816.11959999999999</v>
      </c>
      <c r="O501" s="43">
        <f>VLOOKUP($D501,PORTE!$A$3:$Z$45,11,0)*$C501+VLOOKUP($E$2,PORTE!$A$3:$Z$45,11,0)*$E501</f>
        <v>830.00840000000005</v>
      </c>
      <c r="P501" s="43">
        <f>VLOOKUP($D501,PORTE!$A$3:$Z$45,12,0)*$C501+VLOOKUP($E$2,PORTE!$A$3:$Z$45,12,0)*$E501</f>
        <v>865.84919999999988</v>
      </c>
      <c r="Q501" s="43">
        <f>VLOOKUP($D501,PORTE!$A$3:$Z$45,13,0)*$C501+VLOOKUP($E$2,PORTE!$A$3:$Z$45,13,0)*$E501</f>
        <v>901.02520000000004</v>
      </c>
      <c r="R501" s="43">
        <f>VLOOKUP($D501,PORTE!$A$3:$Z$45,14,0)*$C501+VLOOKUP($E$2,PORTE!$A$3:$Z$45,14,0)*$E501</f>
        <v>950.80040000000008</v>
      </c>
    </row>
    <row r="502" spans="1:18" s="1" customFormat="1" ht="13.5" customHeight="1" x14ac:dyDescent="0.25">
      <c r="A502" s="2" t="s">
        <v>1072</v>
      </c>
      <c r="B502" s="3" t="s">
        <v>1073</v>
      </c>
      <c r="C502" s="27">
        <v>1</v>
      </c>
      <c r="D502" s="2" t="s">
        <v>84</v>
      </c>
      <c r="E502" s="5" t="s">
        <v>1074</v>
      </c>
      <c r="F502" s="43">
        <f>VLOOKUP($D502,PORTE!$A$3:$Z$45,2,0)*$C502+VLOOKUP($E$2,PORTE!$A$3:$Z$45,2,0)*$E502</f>
        <v>292.20999999999998</v>
      </c>
      <c r="G502" s="43">
        <f>VLOOKUP($D502,PORTE!$A$3:$Z$45,3,0)*$C502+VLOOKUP($E$2,PORTE!$A$3:$Z$45,3,0)*$E502</f>
        <v>347.98</v>
      </c>
      <c r="H502" s="43">
        <f>VLOOKUP($D502,PORTE!$A$3:$Z$45,4,0)*$C502+VLOOKUP($E$2,PORTE!$A$3:$Z$45,4,0)*$E502</f>
        <v>367.8818</v>
      </c>
      <c r="I502" s="43">
        <f>VLOOKUP($D502,PORTE!$A$3:$Z$45,5,0)*$C502+VLOOKUP($E$2,PORTE!$A$3:$Z$45,5,0)*$E502</f>
        <v>393.94780000000003</v>
      </c>
      <c r="J502" s="43">
        <f>VLOOKUP($D502,PORTE!$A$3:$Z$45,6,0)*$C502+VLOOKUP($E$2,PORTE!$A$3:$Z$45,6,0)*$E502</f>
        <v>415.95819999999998</v>
      </c>
      <c r="K502" s="43">
        <f>VLOOKUP($D502,PORTE!$A$3:$Z$45,7,0)*$C502+VLOOKUP($E$2,PORTE!$A$3:$Z$45,7,0)*$E502</f>
        <v>439.68099999999998</v>
      </c>
      <c r="L502" s="43">
        <f>VLOOKUP($D502,PORTE!$A$3:$Z$45,8,0)*$C502+VLOOKUP($E$2,PORTE!$A$3:$Z$45,8,0)*$E502</f>
        <v>468.68099999999998</v>
      </c>
      <c r="M502" s="43">
        <f>VLOOKUP($D502,PORTE!$A$3:$Z$45,9,0)*$C502+VLOOKUP($E$2,PORTE!$A$3:$Z$45,9,0)*$E502</f>
        <v>514.95959999999991</v>
      </c>
      <c r="N502" s="43">
        <f>VLOOKUP($D502,PORTE!$A$3:$Z$45,10,0)*$C502+VLOOKUP($E$2,PORTE!$A$3:$Z$45,10,0)*$E502</f>
        <v>562.0444</v>
      </c>
      <c r="O502" s="43">
        <f>VLOOKUP($D502,PORTE!$A$3:$Z$45,11,0)*$C502+VLOOKUP($E$2,PORTE!$A$3:$Z$45,11,0)*$E502</f>
        <v>571.39260000000002</v>
      </c>
      <c r="P502" s="43">
        <f>VLOOKUP($D502,PORTE!$A$3:$Z$45,12,0)*$C502+VLOOKUP($E$2,PORTE!$A$3:$Z$45,12,0)*$E502</f>
        <v>728.48379999999997</v>
      </c>
      <c r="Q502" s="43">
        <f>VLOOKUP($D502,PORTE!$A$3:$Z$45,13,0)*$C502+VLOOKUP($E$2,PORTE!$A$3:$Z$45,13,0)*$E502</f>
        <v>1026.4677999999999</v>
      </c>
      <c r="R502" s="43">
        <f>VLOOKUP($D502,PORTE!$A$3:$Z$45,14,0)*$C502+VLOOKUP($E$2,PORTE!$A$3:$Z$45,14,0)*$E502</f>
        <v>1377.1306</v>
      </c>
    </row>
    <row r="503" spans="1:18" s="1" customFormat="1" ht="13.5" customHeight="1" x14ac:dyDescent="0.25">
      <c r="A503" s="2" t="s">
        <v>1075</v>
      </c>
      <c r="B503" s="3" t="s">
        <v>1076</v>
      </c>
      <c r="C503" s="24">
        <v>0.04</v>
      </c>
      <c r="D503" s="4" t="s">
        <v>5</v>
      </c>
      <c r="E503" s="5" t="s">
        <v>122</v>
      </c>
      <c r="F503" s="43">
        <f>VLOOKUP($D503,PORTE!$A$3:$Z$45,2,0)*$C503+VLOOKUP($E$2,PORTE!$A$3:$Z$45,2,0)*$E503</f>
        <v>4.7705000000000002</v>
      </c>
      <c r="G503" s="43">
        <f>VLOOKUP($D503,PORTE!$A$3:$Z$45,3,0)*$C503+VLOOKUP($E$2,PORTE!$A$3:$Z$45,3,0)*$E503</f>
        <v>5.0640000000000001</v>
      </c>
      <c r="H503" s="43">
        <f>VLOOKUP($D503,PORTE!$A$3:$Z$45,4,0)*$C503+VLOOKUP($E$2,PORTE!$A$3:$Z$45,4,0)*$E503</f>
        <v>5.3432900000000005</v>
      </c>
      <c r="I503" s="43">
        <f>VLOOKUP($D503,PORTE!$A$3:$Z$45,5,0)*$C503+VLOOKUP($E$2,PORTE!$A$3:$Z$45,5,0)*$E503</f>
        <v>5.7227899999999998</v>
      </c>
      <c r="J503" s="43">
        <f>VLOOKUP($D503,PORTE!$A$3:$Z$45,6,0)*$C503+VLOOKUP($E$2,PORTE!$A$3:$Z$45,6,0)*$E503</f>
        <v>6.0601100000000008</v>
      </c>
      <c r="K503" s="43">
        <f>VLOOKUP($D503,PORTE!$A$3:$Z$45,7,0)*$C503+VLOOKUP($E$2,PORTE!$A$3:$Z$45,7,0)*$E503</f>
        <v>6.40665</v>
      </c>
      <c r="L503" s="43">
        <f>VLOOKUP($D503,PORTE!$A$3:$Z$45,8,0)*$C503+VLOOKUP($E$2,PORTE!$A$3:$Z$45,8,0)*$E503</f>
        <v>6.82965</v>
      </c>
      <c r="M503" s="43">
        <f>VLOOKUP($D503,PORTE!$A$3:$Z$45,9,0)*$C503+VLOOKUP($E$2,PORTE!$A$3:$Z$45,9,0)*$E503</f>
        <v>7.5021799999999992</v>
      </c>
      <c r="N503" s="43">
        <f>VLOOKUP($D503,PORTE!$A$3:$Z$45,10,0)*$C503+VLOOKUP($E$2,PORTE!$A$3:$Z$45,10,0)*$E503</f>
        <v>8.187520000000001</v>
      </c>
      <c r="O503" s="43">
        <f>VLOOKUP($D503,PORTE!$A$3:$Z$45,11,0)*$C503+VLOOKUP($E$2,PORTE!$A$3:$Z$45,11,0)*$E503</f>
        <v>8.3264300000000002</v>
      </c>
      <c r="P503" s="43">
        <f>VLOOKUP($D503,PORTE!$A$3:$Z$45,12,0)*$C503+VLOOKUP($E$2,PORTE!$A$3:$Z$45,12,0)*$E503</f>
        <v>8.7154899999999991</v>
      </c>
      <c r="Q503" s="43">
        <f>VLOOKUP($D503,PORTE!$A$3:$Z$45,13,0)*$C503+VLOOKUP($E$2,PORTE!$A$3:$Z$45,13,0)*$E503</f>
        <v>9.0924899999999997</v>
      </c>
      <c r="R503" s="43">
        <f>VLOOKUP($D503,PORTE!$A$3:$Z$45,14,0)*$C503+VLOOKUP($E$2,PORTE!$A$3:$Z$45,14,0)*$E503</f>
        <v>9.4462299999999999</v>
      </c>
    </row>
    <row r="504" spans="1:18" s="1" customFormat="1" ht="13.5" customHeight="1" x14ac:dyDescent="0.25">
      <c r="A504" s="2" t="s">
        <v>1077</v>
      </c>
      <c r="B504" s="3" t="s">
        <v>1078</v>
      </c>
      <c r="C504" s="24">
        <v>0.1</v>
      </c>
      <c r="D504" s="4" t="s">
        <v>5</v>
      </c>
      <c r="E504" s="5" t="s">
        <v>1079</v>
      </c>
      <c r="F504" s="43">
        <f>VLOOKUP($D504,PORTE!$A$3:$Z$45,2,0)*$C504+VLOOKUP($E$2,PORTE!$A$3:$Z$45,2,0)*$E504</f>
        <v>58.345999999999989</v>
      </c>
      <c r="G504" s="43">
        <f>VLOOKUP($D504,PORTE!$A$3:$Z$45,3,0)*$C504+VLOOKUP($E$2,PORTE!$A$3:$Z$45,3,0)*$E504</f>
        <v>61.097999999999992</v>
      </c>
      <c r="H504" s="43">
        <f>VLOOKUP($D504,PORTE!$A$3:$Z$45,4,0)*$C504+VLOOKUP($E$2,PORTE!$A$3:$Z$45,4,0)*$E504</f>
        <v>64.500679999999988</v>
      </c>
      <c r="I504" s="43">
        <f>VLOOKUP($D504,PORTE!$A$3:$Z$45,5,0)*$C504+VLOOKUP($E$2,PORTE!$A$3:$Z$45,5,0)*$E504</f>
        <v>69.082279999999997</v>
      </c>
      <c r="J504" s="43">
        <f>VLOOKUP($D504,PORTE!$A$3:$Z$45,6,0)*$C504+VLOOKUP($E$2,PORTE!$A$3:$Z$45,6,0)*$E504</f>
        <v>72.993319999999997</v>
      </c>
      <c r="K504" s="43">
        <f>VLOOKUP($D504,PORTE!$A$3:$Z$45,7,0)*$C504+VLOOKUP($E$2,PORTE!$A$3:$Z$45,7,0)*$E504</f>
        <v>77.169599999999988</v>
      </c>
      <c r="L504" s="43">
        <f>VLOOKUP($D504,PORTE!$A$3:$Z$45,8,0)*$C504+VLOOKUP($E$2,PORTE!$A$3:$Z$45,8,0)*$E504</f>
        <v>82.263599999999983</v>
      </c>
      <c r="M504" s="43">
        <f>VLOOKUP($D504,PORTE!$A$3:$Z$45,9,0)*$C504+VLOOKUP($E$2,PORTE!$A$3:$Z$45,9,0)*$E504</f>
        <v>90.362959999999987</v>
      </c>
      <c r="N504" s="43">
        <f>VLOOKUP($D504,PORTE!$A$3:$Z$45,10,0)*$C504+VLOOKUP($E$2,PORTE!$A$3:$Z$45,10,0)*$E504</f>
        <v>98.615439999999992</v>
      </c>
      <c r="O504" s="43">
        <f>VLOOKUP($D504,PORTE!$A$3:$Z$45,11,0)*$C504+VLOOKUP($E$2,PORTE!$A$3:$Z$45,11,0)*$E504</f>
        <v>100.29476</v>
      </c>
      <c r="P504" s="43">
        <f>VLOOKUP($D504,PORTE!$A$3:$Z$45,12,0)*$C504+VLOOKUP($E$2,PORTE!$A$3:$Z$45,12,0)*$E504</f>
        <v>104.41587999999997</v>
      </c>
      <c r="Q504" s="43">
        <f>VLOOKUP($D504,PORTE!$A$3:$Z$45,13,0)*$C504+VLOOKUP($E$2,PORTE!$A$3:$Z$45,13,0)*$E504</f>
        <v>107.78027999999999</v>
      </c>
      <c r="R504" s="43">
        <f>VLOOKUP($D504,PORTE!$A$3:$Z$45,14,0)*$C504+VLOOKUP($E$2,PORTE!$A$3:$Z$45,14,0)*$E504</f>
        <v>111.97456</v>
      </c>
    </row>
    <row r="505" spans="1:18" s="1" customFormat="1" ht="13.5" customHeight="1" x14ac:dyDescent="0.25">
      <c r="A505" s="2" t="s">
        <v>1080</v>
      </c>
      <c r="B505" s="3" t="s">
        <v>1081</v>
      </c>
      <c r="C505" s="24">
        <v>0.04</v>
      </c>
      <c r="D505" s="4" t="s">
        <v>5</v>
      </c>
      <c r="E505" s="5" t="s">
        <v>181</v>
      </c>
      <c r="F505" s="43">
        <f>VLOOKUP($D505,PORTE!$A$3:$Z$45,2,0)*$C505+VLOOKUP($E$2,PORTE!$A$3:$Z$45,2,0)*$E505</f>
        <v>13.774999999999999</v>
      </c>
      <c r="G505" s="43">
        <f>VLOOKUP($D505,PORTE!$A$3:$Z$45,3,0)*$C505+VLOOKUP($E$2,PORTE!$A$3:$Z$45,3,0)*$E505</f>
        <v>14.459999999999999</v>
      </c>
      <c r="H505" s="43">
        <f>VLOOKUP($D505,PORTE!$A$3:$Z$45,4,0)*$C505+VLOOKUP($E$2,PORTE!$A$3:$Z$45,4,0)*$E505</f>
        <v>15.263899999999998</v>
      </c>
      <c r="I505" s="43">
        <f>VLOOKUP($D505,PORTE!$A$3:$Z$45,5,0)*$C505+VLOOKUP($E$2,PORTE!$A$3:$Z$45,5,0)*$E505</f>
        <v>16.348099999999999</v>
      </c>
      <c r="J505" s="43">
        <f>VLOOKUP($D505,PORTE!$A$3:$Z$45,6,0)*$C505+VLOOKUP($E$2,PORTE!$A$3:$Z$45,6,0)*$E505</f>
        <v>17.280499999999996</v>
      </c>
      <c r="K505" s="43">
        <f>VLOOKUP($D505,PORTE!$A$3:$Z$45,7,0)*$C505+VLOOKUP($E$2,PORTE!$A$3:$Z$45,7,0)*$E505</f>
        <v>18.269100000000002</v>
      </c>
      <c r="L505" s="43">
        <f>VLOOKUP($D505,PORTE!$A$3:$Z$45,8,0)*$C505+VLOOKUP($E$2,PORTE!$A$3:$Z$45,8,0)*$E505</f>
        <v>19.475099999999998</v>
      </c>
      <c r="M505" s="43">
        <f>VLOOKUP($D505,PORTE!$A$3:$Z$45,9,0)*$C505+VLOOKUP($E$2,PORTE!$A$3:$Z$45,9,0)*$E505</f>
        <v>21.392599999999998</v>
      </c>
      <c r="N505" s="43">
        <f>VLOOKUP($D505,PORTE!$A$3:$Z$45,10,0)*$C505+VLOOKUP($E$2,PORTE!$A$3:$Z$45,10,0)*$E505</f>
        <v>23.346399999999999</v>
      </c>
      <c r="O505" s="43">
        <f>VLOOKUP($D505,PORTE!$A$3:$Z$45,11,0)*$C505+VLOOKUP($E$2,PORTE!$A$3:$Z$45,11,0)*$E505</f>
        <v>23.743699999999997</v>
      </c>
      <c r="P505" s="43">
        <f>VLOOKUP($D505,PORTE!$A$3:$Z$45,12,0)*$C505+VLOOKUP($E$2,PORTE!$A$3:$Z$45,12,0)*$E505</f>
        <v>24.743499999999997</v>
      </c>
      <c r="Q505" s="43">
        <f>VLOOKUP($D505,PORTE!$A$3:$Z$45,13,0)*$C505+VLOOKUP($E$2,PORTE!$A$3:$Z$45,13,0)*$E505</f>
        <v>25.590299999999999</v>
      </c>
      <c r="R505" s="43">
        <f>VLOOKUP($D505,PORTE!$A$3:$Z$45,14,0)*$C505+VLOOKUP($E$2,PORTE!$A$3:$Z$45,14,0)*$E505</f>
        <v>26.586100000000002</v>
      </c>
    </row>
    <row r="506" spans="1:18" s="1" customFormat="1" ht="13.5" customHeight="1" x14ac:dyDescent="0.25">
      <c r="A506" s="2" t="s">
        <v>1082</v>
      </c>
      <c r="B506" s="3" t="s">
        <v>1083</v>
      </c>
      <c r="C506" s="24">
        <v>0.1</v>
      </c>
      <c r="D506" s="4" t="s">
        <v>5</v>
      </c>
      <c r="E506" s="5" t="s">
        <v>1079</v>
      </c>
      <c r="F506" s="43">
        <f>VLOOKUP($D506,PORTE!$A$3:$Z$45,2,0)*$C506+VLOOKUP($E$2,PORTE!$A$3:$Z$45,2,0)*$E506</f>
        <v>58.345999999999989</v>
      </c>
      <c r="G506" s="43">
        <f>VLOOKUP($D506,PORTE!$A$3:$Z$45,3,0)*$C506+VLOOKUP($E$2,PORTE!$A$3:$Z$45,3,0)*$E506</f>
        <v>61.097999999999992</v>
      </c>
      <c r="H506" s="43">
        <f>VLOOKUP($D506,PORTE!$A$3:$Z$45,4,0)*$C506+VLOOKUP($E$2,PORTE!$A$3:$Z$45,4,0)*$E506</f>
        <v>64.500679999999988</v>
      </c>
      <c r="I506" s="43">
        <f>VLOOKUP($D506,PORTE!$A$3:$Z$45,5,0)*$C506+VLOOKUP($E$2,PORTE!$A$3:$Z$45,5,0)*$E506</f>
        <v>69.082279999999997</v>
      </c>
      <c r="J506" s="43">
        <f>VLOOKUP($D506,PORTE!$A$3:$Z$45,6,0)*$C506+VLOOKUP($E$2,PORTE!$A$3:$Z$45,6,0)*$E506</f>
        <v>72.993319999999997</v>
      </c>
      <c r="K506" s="43">
        <f>VLOOKUP($D506,PORTE!$A$3:$Z$45,7,0)*$C506+VLOOKUP($E$2,PORTE!$A$3:$Z$45,7,0)*$E506</f>
        <v>77.169599999999988</v>
      </c>
      <c r="L506" s="43">
        <f>VLOOKUP($D506,PORTE!$A$3:$Z$45,8,0)*$C506+VLOOKUP($E$2,PORTE!$A$3:$Z$45,8,0)*$E506</f>
        <v>82.263599999999983</v>
      </c>
      <c r="M506" s="43">
        <f>VLOOKUP($D506,PORTE!$A$3:$Z$45,9,0)*$C506+VLOOKUP($E$2,PORTE!$A$3:$Z$45,9,0)*$E506</f>
        <v>90.362959999999987</v>
      </c>
      <c r="N506" s="43">
        <f>VLOOKUP($D506,PORTE!$A$3:$Z$45,10,0)*$C506+VLOOKUP($E$2,PORTE!$A$3:$Z$45,10,0)*$E506</f>
        <v>98.615439999999992</v>
      </c>
      <c r="O506" s="43">
        <f>VLOOKUP($D506,PORTE!$A$3:$Z$45,11,0)*$C506+VLOOKUP($E$2,PORTE!$A$3:$Z$45,11,0)*$E506</f>
        <v>100.29476</v>
      </c>
      <c r="P506" s="43">
        <f>VLOOKUP($D506,PORTE!$A$3:$Z$45,12,0)*$C506+VLOOKUP($E$2,PORTE!$A$3:$Z$45,12,0)*$E506</f>
        <v>104.41587999999997</v>
      </c>
      <c r="Q506" s="43">
        <f>VLOOKUP($D506,PORTE!$A$3:$Z$45,13,0)*$C506+VLOOKUP($E$2,PORTE!$A$3:$Z$45,13,0)*$E506</f>
        <v>107.78027999999999</v>
      </c>
      <c r="R506" s="43">
        <f>VLOOKUP($D506,PORTE!$A$3:$Z$45,14,0)*$C506+VLOOKUP($E$2,PORTE!$A$3:$Z$45,14,0)*$E506</f>
        <v>111.97456</v>
      </c>
    </row>
    <row r="507" spans="1:18" s="1" customFormat="1" ht="13.5" customHeight="1" x14ac:dyDescent="0.25">
      <c r="A507" s="2">
        <v>40319440</v>
      </c>
      <c r="B507" s="9" t="s">
        <v>1084</v>
      </c>
      <c r="C507" s="27">
        <v>0.1</v>
      </c>
      <c r="D507" s="2" t="s">
        <v>5</v>
      </c>
      <c r="E507" s="5">
        <v>10.654999999999999</v>
      </c>
      <c r="F507" s="43">
        <f>VLOOKUP($D507,PORTE!$A$3:$Z$45,2,0)*$C507+VLOOKUP($E$2,PORTE!$A$3:$Z$45,2,0)*$E507</f>
        <v>123.3325</v>
      </c>
      <c r="G507" s="43">
        <f>VLOOKUP($D507,PORTE!$A$3:$Z$45,3,0)*$C507+VLOOKUP($E$2,PORTE!$A$3:$Z$45,3,0)*$E507</f>
        <v>128.91</v>
      </c>
      <c r="H507" s="43">
        <f>VLOOKUP($D507,PORTE!$A$3:$Z$45,4,0)*$C507+VLOOKUP($E$2,PORTE!$A$3:$Z$45,4,0)*$E507</f>
        <v>136.09885</v>
      </c>
      <c r="I507" s="43">
        <f>VLOOKUP($D507,PORTE!$A$3:$Z$45,5,0)*$C507+VLOOKUP($E$2,PORTE!$A$3:$Z$45,5,0)*$E507</f>
        <v>145.76634999999999</v>
      </c>
      <c r="J507" s="43">
        <f>VLOOKUP($D507,PORTE!$A$3:$Z$45,6,0)*$C507+VLOOKUP($E$2,PORTE!$A$3:$Z$45,6,0)*$E507</f>
        <v>153.97215</v>
      </c>
      <c r="K507" s="43">
        <f>VLOOKUP($D507,PORTE!$A$3:$Z$45,7,0)*$C507+VLOOKUP($E$2,PORTE!$A$3:$Z$45,7,0)*$E507</f>
        <v>162.78225</v>
      </c>
      <c r="L507" s="43">
        <f>VLOOKUP($D507,PORTE!$A$3:$Z$45,8,0)*$C507+VLOOKUP($E$2,PORTE!$A$3:$Z$45,8,0)*$E507</f>
        <v>173.52724999999998</v>
      </c>
      <c r="M507" s="43">
        <f>VLOOKUP($D507,PORTE!$A$3:$Z$45,9,0)*$C507+VLOOKUP($E$2,PORTE!$A$3:$Z$45,9,0)*$E507</f>
        <v>190.61169999999998</v>
      </c>
      <c r="N507" s="43">
        <f>VLOOKUP($D507,PORTE!$A$3:$Z$45,10,0)*$C507+VLOOKUP($E$2,PORTE!$A$3:$Z$45,10,0)*$E507</f>
        <v>208.01879999999997</v>
      </c>
      <c r="O507" s="43">
        <f>VLOOKUP($D507,PORTE!$A$3:$Z$45,11,0)*$C507+VLOOKUP($E$2,PORTE!$A$3:$Z$45,11,0)*$E507</f>
        <v>211.56295</v>
      </c>
      <c r="P507" s="43">
        <f>VLOOKUP($D507,PORTE!$A$3:$Z$45,12,0)*$C507+VLOOKUP($E$2,PORTE!$A$3:$Z$45,12,0)*$E507</f>
        <v>220.09184999999999</v>
      </c>
      <c r="Q507" s="43">
        <f>VLOOKUP($D507,PORTE!$A$3:$Z$45,13,0)*$C507+VLOOKUP($E$2,PORTE!$A$3:$Z$45,13,0)*$E507</f>
        <v>226.84684999999999</v>
      </c>
      <c r="R507" s="43">
        <f>VLOOKUP($D507,PORTE!$A$3:$Z$45,14,0)*$C507+VLOOKUP($E$2,PORTE!$A$3:$Z$45,14,0)*$E507</f>
        <v>235.67495</v>
      </c>
    </row>
    <row r="508" spans="1:18" s="1" customFormat="1" ht="13.5" customHeight="1" x14ac:dyDescent="0.25">
      <c r="A508" s="2" t="s">
        <v>1085</v>
      </c>
      <c r="B508" s="3" t="s">
        <v>1086</v>
      </c>
      <c r="C508" s="24">
        <v>0.1</v>
      </c>
      <c r="D508" s="4" t="s">
        <v>5</v>
      </c>
      <c r="E508" s="5" t="s">
        <v>1079</v>
      </c>
      <c r="F508" s="43">
        <f>VLOOKUP($D508,PORTE!$A$3:$Z$45,2,0)*$C508+VLOOKUP($E$2,PORTE!$A$3:$Z$45,2,0)*$E508</f>
        <v>58.345999999999989</v>
      </c>
      <c r="G508" s="43">
        <f>VLOOKUP($D508,PORTE!$A$3:$Z$45,3,0)*$C508+VLOOKUP($E$2,PORTE!$A$3:$Z$45,3,0)*$E508</f>
        <v>61.097999999999992</v>
      </c>
      <c r="H508" s="43">
        <f>VLOOKUP($D508,PORTE!$A$3:$Z$45,4,0)*$C508+VLOOKUP($E$2,PORTE!$A$3:$Z$45,4,0)*$E508</f>
        <v>64.500679999999988</v>
      </c>
      <c r="I508" s="43">
        <f>VLOOKUP($D508,PORTE!$A$3:$Z$45,5,0)*$C508+VLOOKUP($E$2,PORTE!$A$3:$Z$45,5,0)*$E508</f>
        <v>69.082279999999997</v>
      </c>
      <c r="J508" s="43">
        <f>VLOOKUP($D508,PORTE!$A$3:$Z$45,6,0)*$C508+VLOOKUP($E$2,PORTE!$A$3:$Z$45,6,0)*$E508</f>
        <v>72.993319999999997</v>
      </c>
      <c r="K508" s="43">
        <f>VLOOKUP($D508,PORTE!$A$3:$Z$45,7,0)*$C508+VLOOKUP($E$2,PORTE!$A$3:$Z$45,7,0)*$E508</f>
        <v>77.169599999999988</v>
      </c>
      <c r="L508" s="43">
        <f>VLOOKUP($D508,PORTE!$A$3:$Z$45,8,0)*$C508+VLOOKUP($E$2,PORTE!$A$3:$Z$45,8,0)*$E508</f>
        <v>82.263599999999983</v>
      </c>
      <c r="M508" s="43">
        <f>VLOOKUP($D508,PORTE!$A$3:$Z$45,9,0)*$C508+VLOOKUP($E$2,PORTE!$A$3:$Z$45,9,0)*$E508</f>
        <v>90.362959999999987</v>
      </c>
      <c r="N508" s="43">
        <f>VLOOKUP($D508,PORTE!$A$3:$Z$45,10,0)*$C508+VLOOKUP($E$2,PORTE!$A$3:$Z$45,10,0)*$E508</f>
        <v>98.615439999999992</v>
      </c>
      <c r="O508" s="43">
        <f>VLOOKUP($D508,PORTE!$A$3:$Z$45,11,0)*$C508+VLOOKUP($E$2,PORTE!$A$3:$Z$45,11,0)*$E508</f>
        <v>100.29476</v>
      </c>
      <c r="P508" s="43">
        <f>VLOOKUP($D508,PORTE!$A$3:$Z$45,12,0)*$C508+VLOOKUP($E$2,PORTE!$A$3:$Z$45,12,0)*$E508</f>
        <v>104.41587999999997</v>
      </c>
      <c r="Q508" s="43">
        <f>VLOOKUP($D508,PORTE!$A$3:$Z$45,13,0)*$C508+VLOOKUP($E$2,PORTE!$A$3:$Z$45,13,0)*$E508</f>
        <v>107.78027999999999</v>
      </c>
      <c r="R508" s="43">
        <f>VLOOKUP($D508,PORTE!$A$3:$Z$45,14,0)*$C508+VLOOKUP($E$2,PORTE!$A$3:$Z$45,14,0)*$E508</f>
        <v>111.97456</v>
      </c>
    </row>
    <row r="509" spans="1:18" s="1" customFormat="1" ht="13.5" customHeight="1" x14ac:dyDescent="0.25">
      <c r="A509" s="2" t="s">
        <v>1087</v>
      </c>
      <c r="B509" s="3" t="s">
        <v>1088</v>
      </c>
      <c r="C509" s="24">
        <v>0.5</v>
      </c>
      <c r="D509" s="4" t="s">
        <v>5</v>
      </c>
      <c r="E509" s="5" t="s">
        <v>268</v>
      </c>
      <c r="F509" s="43">
        <f>VLOOKUP($D509,PORTE!$A$3:$Z$45,2,0)*$C509+VLOOKUP($E$2,PORTE!$A$3:$Z$45,2,0)*$E509</f>
        <v>134.92750000000001</v>
      </c>
      <c r="G509" s="43">
        <f>VLOOKUP($D509,PORTE!$A$3:$Z$45,3,0)*$C509+VLOOKUP($E$2,PORTE!$A$3:$Z$45,3,0)*$E509</f>
        <v>141.87</v>
      </c>
      <c r="H509" s="43">
        <f>VLOOKUP($D509,PORTE!$A$3:$Z$45,4,0)*$C509+VLOOKUP($E$2,PORTE!$A$3:$Z$45,4,0)*$E509</f>
        <v>149.74795</v>
      </c>
      <c r="I509" s="43">
        <f>VLOOKUP($D509,PORTE!$A$3:$Z$45,5,0)*$C509+VLOOKUP($E$2,PORTE!$A$3:$Z$45,5,0)*$E509</f>
        <v>160.38444999999999</v>
      </c>
      <c r="J509" s="43">
        <f>VLOOKUP($D509,PORTE!$A$3:$Z$45,6,0)*$C509+VLOOKUP($E$2,PORTE!$A$3:$Z$45,6,0)*$E509</f>
        <v>169.57705000000001</v>
      </c>
      <c r="K509" s="43">
        <f>VLOOKUP($D509,PORTE!$A$3:$Z$45,7,0)*$C509+VLOOKUP($E$2,PORTE!$A$3:$Z$45,7,0)*$E509</f>
        <v>179.27775</v>
      </c>
      <c r="L509" s="43">
        <f>VLOOKUP($D509,PORTE!$A$3:$Z$45,8,0)*$C509+VLOOKUP($E$2,PORTE!$A$3:$Z$45,8,0)*$E509</f>
        <v>191.11274999999998</v>
      </c>
      <c r="M509" s="43">
        <f>VLOOKUP($D509,PORTE!$A$3:$Z$45,9,0)*$C509+VLOOKUP($E$2,PORTE!$A$3:$Z$45,9,0)*$E509</f>
        <v>209.92989999999998</v>
      </c>
      <c r="N509" s="43">
        <f>VLOOKUP($D509,PORTE!$A$3:$Z$45,10,0)*$C509+VLOOKUP($E$2,PORTE!$A$3:$Z$45,10,0)*$E509</f>
        <v>229.1036</v>
      </c>
      <c r="O509" s="43">
        <f>VLOOKUP($D509,PORTE!$A$3:$Z$45,11,0)*$C509+VLOOKUP($E$2,PORTE!$A$3:$Z$45,11,0)*$E509</f>
        <v>233.00065000000004</v>
      </c>
      <c r="P509" s="43">
        <f>VLOOKUP($D509,PORTE!$A$3:$Z$45,12,0)*$C509+VLOOKUP($E$2,PORTE!$A$3:$Z$45,12,0)*$E509</f>
        <v>242.97094999999996</v>
      </c>
      <c r="Q509" s="43">
        <f>VLOOKUP($D509,PORTE!$A$3:$Z$45,13,0)*$C509+VLOOKUP($E$2,PORTE!$A$3:$Z$45,13,0)*$E509</f>
        <v>251.61194999999998</v>
      </c>
      <c r="R509" s="43">
        <f>VLOOKUP($D509,PORTE!$A$3:$Z$45,14,0)*$C509+VLOOKUP($E$2,PORTE!$A$3:$Z$45,14,0)*$E509</f>
        <v>261.40264999999999</v>
      </c>
    </row>
    <row r="510" spans="1:18" s="1" customFormat="1" ht="13.5" customHeight="1" x14ac:dyDescent="0.25">
      <c r="A510" s="2" t="s">
        <v>1089</v>
      </c>
      <c r="B510" s="3" t="s">
        <v>1090</v>
      </c>
      <c r="C510" s="24">
        <v>0.01</v>
      </c>
      <c r="D510" s="4" t="s">
        <v>5</v>
      </c>
      <c r="E510" s="5" t="s">
        <v>181</v>
      </c>
      <c r="F510" s="43">
        <f>VLOOKUP($D510,PORTE!$A$3:$Z$45,2,0)*$C510+VLOOKUP($E$2,PORTE!$A$3:$Z$45,2,0)*$E510</f>
        <v>13.534999999999998</v>
      </c>
      <c r="G510" s="43">
        <f>VLOOKUP($D510,PORTE!$A$3:$Z$45,3,0)*$C510+VLOOKUP($E$2,PORTE!$A$3:$Z$45,3,0)*$E510</f>
        <v>14.145</v>
      </c>
      <c r="H510" s="43">
        <f>VLOOKUP($D510,PORTE!$A$3:$Z$45,4,0)*$C510+VLOOKUP($E$2,PORTE!$A$3:$Z$45,4,0)*$E510</f>
        <v>14.933899999999998</v>
      </c>
      <c r="I510" s="43">
        <f>VLOOKUP($D510,PORTE!$A$3:$Z$45,5,0)*$C510+VLOOKUP($E$2,PORTE!$A$3:$Z$45,5,0)*$E510</f>
        <v>15.9947</v>
      </c>
      <c r="J510" s="43">
        <f>VLOOKUP($D510,PORTE!$A$3:$Z$45,6,0)*$C510+VLOOKUP($E$2,PORTE!$A$3:$Z$45,6,0)*$E510</f>
        <v>16.894699999999997</v>
      </c>
      <c r="K510" s="43">
        <f>VLOOKUP($D510,PORTE!$A$3:$Z$45,7,0)*$C510+VLOOKUP($E$2,PORTE!$A$3:$Z$45,7,0)*$E510</f>
        <v>17.8614</v>
      </c>
      <c r="L510" s="43">
        <f>VLOOKUP($D510,PORTE!$A$3:$Z$45,8,0)*$C510+VLOOKUP($E$2,PORTE!$A$3:$Z$45,8,0)*$E510</f>
        <v>19.040399999999998</v>
      </c>
      <c r="M510" s="43">
        <f>VLOOKUP($D510,PORTE!$A$3:$Z$45,9,0)*$C510+VLOOKUP($E$2,PORTE!$A$3:$Z$45,9,0)*$E510</f>
        <v>20.914999999999996</v>
      </c>
      <c r="N510" s="43">
        <f>VLOOKUP($D510,PORTE!$A$3:$Z$45,10,0)*$C510+VLOOKUP($E$2,PORTE!$A$3:$Z$45,10,0)*$E510</f>
        <v>22.824999999999999</v>
      </c>
      <c r="O510" s="43">
        <f>VLOOKUP($D510,PORTE!$A$3:$Z$45,11,0)*$C510+VLOOKUP($E$2,PORTE!$A$3:$Z$45,11,0)*$E510</f>
        <v>23.213899999999999</v>
      </c>
      <c r="P510" s="43">
        <f>VLOOKUP($D510,PORTE!$A$3:$Z$45,12,0)*$C510+VLOOKUP($E$2,PORTE!$A$3:$Z$45,12,0)*$E510</f>
        <v>24.148299999999995</v>
      </c>
      <c r="Q510" s="43">
        <f>VLOOKUP($D510,PORTE!$A$3:$Z$45,13,0)*$C510+VLOOKUP($E$2,PORTE!$A$3:$Z$45,13,0)*$E510</f>
        <v>24.886499999999998</v>
      </c>
      <c r="R510" s="43">
        <f>VLOOKUP($D510,PORTE!$A$3:$Z$45,14,0)*$C510+VLOOKUP($E$2,PORTE!$A$3:$Z$45,14,0)*$E510</f>
        <v>25.855</v>
      </c>
    </row>
    <row r="511" spans="1:18" s="1" customFormat="1" ht="13.5" customHeight="1" x14ac:dyDescent="0.25">
      <c r="A511" s="2" t="s">
        <v>1091</v>
      </c>
      <c r="B511" s="3" t="s">
        <v>1092</v>
      </c>
      <c r="C511" s="24">
        <v>0.01</v>
      </c>
      <c r="D511" s="4" t="s">
        <v>5</v>
      </c>
      <c r="E511" s="5" t="s">
        <v>181</v>
      </c>
      <c r="F511" s="43">
        <f>VLOOKUP($D511,PORTE!$A$3:$Z$45,2,0)*$C511+VLOOKUP($E$2,PORTE!$A$3:$Z$45,2,0)*$E511</f>
        <v>13.534999999999998</v>
      </c>
      <c r="G511" s="43">
        <f>VLOOKUP($D511,PORTE!$A$3:$Z$45,3,0)*$C511+VLOOKUP($E$2,PORTE!$A$3:$Z$45,3,0)*$E511</f>
        <v>14.145</v>
      </c>
      <c r="H511" s="43">
        <f>VLOOKUP($D511,PORTE!$A$3:$Z$45,4,0)*$C511+VLOOKUP($E$2,PORTE!$A$3:$Z$45,4,0)*$E511</f>
        <v>14.933899999999998</v>
      </c>
      <c r="I511" s="43">
        <f>VLOOKUP($D511,PORTE!$A$3:$Z$45,5,0)*$C511+VLOOKUP($E$2,PORTE!$A$3:$Z$45,5,0)*$E511</f>
        <v>15.9947</v>
      </c>
      <c r="J511" s="43">
        <f>VLOOKUP($D511,PORTE!$A$3:$Z$45,6,0)*$C511+VLOOKUP($E$2,PORTE!$A$3:$Z$45,6,0)*$E511</f>
        <v>16.894699999999997</v>
      </c>
      <c r="K511" s="43">
        <f>VLOOKUP($D511,PORTE!$A$3:$Z$45,7,0)*$C511+VLOOKUP($E$2,PORTE!$A$3:$Z$45,7,0)*$E511</f>
        <v>17.8614</v>
      </c>
      <c r="L511" s="43">
        <f>VLOOKUP($D511,PORTE!$A$3:$Z$45,8,0)*$C511+VLOOKUP($E$2,PORTE!$A$3:$Z$45,8,0)*$E511</f>
        <v>19.040399999999998</v>
      </c>
      <c r="M511" s="43">
        <f>VLOOKUP($D511,PORTE!$A$3:$Z$45,9,0)*$C511+VLOOKUP($E$2,PORTE!$A$3:$Z$45,9,0)*$E511</f>
        <v>20.914999999999996</v>
      </c>
      <c r="N511" s="43">
        <f>VLOOKUP($D511,PORTE!$A$3:$Z$45,10,0)*$C511+VLOOKUP($E$2,PORTE!$A$3:$Z$45,10,0)*$E511</f>
        <v>22.824999999999999</v>
      </c>
      <c r="O511" s="43">
        <f>VLOOKUP($D511,PORTE!$A$3:$Z$45,11,0)*$C511+VLOOKUP($E$2,PORTE!$A$3:$Z$45,11,0)*$E511</f>
        <v>23.213899999999999</v>
      </c>
      <c r="P511" s="43">
        <f>VLOOKUP($D511,PORTE!$A$3:$Z$45,12,0)*$C511+VLOOKUP($E$2,PORTE!$A$3:$Z$45,12,0)*$E511</f>
        <v>24.148299999999995</v>
      </c>
      <c r="Q511" s="43">
        <f>VLOOKUP($D511,PORTE!$A$3:$Z$45,13,0)*$C511+VLOOKUP($E$2,PORTE!$A$3:$Z$45,13,0)*$E511</f>
        <v>24.886499999999998</v>
      </c>
      <c r="R511" s="43">
        <f>VLOOKUP($D511,PORTE!$A$3:$Z$45,14,0)*$C511+VLOOKUP($E$2,PORTE!$A$3:$Z$45,14,0)*$E511</f>
        <v>25.855</v>
      </c>
    </row>
    <row r="512" spans="1:18" s="1" customFormat="1" ht="13.5" customHeight="1" x14ac:dyDescent="0.25">
      <c r="A512" s="2" t="s">
        <v>1093</v>
      </c>
      <c r="B512" s="3" t="s">
        <v>1094</v>
      </c>
      <c r="C512" s="24">
        <v>0.25</v>
      </c>
      <c r="D512" s="4" t="s">
        <v>5</v>
      </c>
      <c r="E512" s="5" t="s">
        <v>1095</v>
      </c>
      <c r="F512" s="43">
        <f>VLOOKUP($D512,PORTE!$A$3:$Z$45,2,0)*$C512+VLOOKUP($E$2,PORTE!$A$3:$Z$45,2,0)*$E512</f>
        <v>295.00849999999997</v>
      </c>
      <c r="G512" s="43">
        <f>VLOOKUP($D512,PORTE!$A$3:$Z$45,3,0)*$C512+VLOOKUP($E$2,PORTE!$A$3:$Z$45,3,0)*$E512</f>
        <v>308.37299999999999</v>
      </c>
      <c r="H512" s="43">
        <f>VLOOKUP($D512,PORTE!$A$3:$Z$45,4,0)*$C512+VLOOKUP($E$2,PORTE!$A$3:$Z$45,4,0)*$E512</f>
        <v>325.56892999999997</v>
      </c>
      <c r="I512" s="43">
        <f>VLOOKUP($D512,PORTE!$A$3:$Z$45,5,0)*$C512+VLOOKUP($E$2,PORTE!$A$3:$Z$45,5,0)*$E512</f>
        <v>348.69502999999997</v>
      </c>
      <c r="J512" s="43">
        <f>VLOOKUP($D512,PORTE!$A$3:$Z$45,6,0)*$C512+VLOOKUP($E$2,PORTE!$A$3:$Z$45,6,0)*$E512</f>
        <v>368.32906999999994</v>
      </c>
      <c r="K512" s="43">
        <f>VLOOKUP($D512,PORTE!$A$3:$Z$45,7,0)*$C512+VLOOKUP($E$2,PORTE!$A$3:$Z$45,7,0)*$E512</f>
        <v>389.40434999999997</v>
      </c>
      <c r="L512" s="43">
        <f>VLOOKUP($D512,PORTE!$A$3:$Z$45,8,0)*$C512+VLOOKUP($E$2,PORTE!$A$3:$Z$45,8,0)*$E512</f>
        <v>415.10834999999997</v>
      </c>
      <c r="M512" s="43">
        <f>VLOOKUP($D512,PORTE!$A$3:$Z$45,9,0)*$C512+VLOOKUP($E$2,PORTE!$A$3:$Z$45,9,0)*$E512</f>
        <v>455.97745999999995</v>
      </c>
      <c r="N512" s="43">
        <f>VLOOKUP($D512,PORTE!$A$3:$Z$45,10,0)*$C512+VLOOKUP($E$2,PORTE!$A$3:$Z$45,10,0)*$E512</f>
        <v>497.61844000000002</v>
      </c>
      <c r="O512" s="43">
        <f>VLOOKUP($D512,PORTE!$A$3:$Z$45,11,0)*$C512+VLOOKUP($E$2,PORTE!$A$3:$Z$45,11,0)*$E512</f>
        <v>506.09651000000002</v>
      </c>
      <c r="P512" s="43">
        <f>VLOOKUP($D512,PORTE!$A$3:$Z$45,12,0)*$C512+VLOOKUP($E$2,PORTE!$A$3:$Z$45,12,0)*$E512</f>
        <v>526.51513</v>
      </c>
      <c r="Q512" s="43">
        <f>VLOOKUP($D512,PORTE!$A$3:$Z$45,13,0)*$C512+VLOOKUP($E$2,PORTE!$A$3:$Z$45,13,0)*$E512</f>
        <v>542.70753000000002</v>
      </c>
      <c r="R512" s="43">
        <f>VLOOKUP($D512,PORTE!$A$3:$Z$45,14,0)*$C512+VLOOKUP($E$2,PORTE!$A$3:$Z$45,14,0)*$E512</f>
        <v>563.82781</v>
      </c>
    </row>
    <row r="513" spans="1:18" s="1" customFormat="1" ht="13.5" customHeight="1" x14ac:dyDescent="0.25">
      <c r="A513" s="2" t="s">
        <v>1096</v>
      </c>
      <c r="B513" s="3" t="s">
        <v>1097</v>
      </c>
      <c r="C513" s="24">
        <v>0.1</v>
      </c>
      <c r="D513" s="4" t="s">
        <v>5</v>
      </c>
      <c r="E513" s="5" t="s">
        <v>1079</v>
      </c>
      <c r="F513" s="43">
        <f>VLOOKUP($D513,PORTE!$A$3:$Z$45,2,0)*$C513+VLOOKUP($E$2,PORTE!$A$3:$Z$45,2,0)*$E513</f>
        <v>58.345999999999989</v>
      </c>
      <c r="G513" s="43">
        <f>VLOOKUP($D513,PORTE!$A$3:$Z$45,3,0)*$C513+VLOOKUP($E$2,PORTE!$A$3:$Z$45,3,0)*$E513</f>
        <v>61.097999999999992</v>
      </c>
      <c r="H513" s="43">
        <f>VLOOKUP($D513,PORTE!$A$3:$Z$45,4,0)*$C513+VLOOKUP($E$2,PORTE!$A$3:$Z$45,4,0)*$E513</f>
        <v>64.500679999999988</v>
      </c>
      <c r="I513" s="43">
        <f>VLOOKUP($D513,PORTE!$A$3:$Z$45,5,0)*$C513+VLOOKUP($E$2,PORTE!$A$3:$Z$45,5,0)*$E513</f>
        <v>69.082279999999997</v>
      </c>
      <c r="J513" s="43">
        <f>VLOOKUP($D513,PORTE!$A$3:$Z$45,6,0)*$C513+VLOOKUP($E$2,PORTE!$A$3:$Z$45,6,0)*$E513</f>
        <v>72.993319999999997</v>
      </c>
      <c r="K513" s="43">
        <f>VLOOKUP($D513,PORTE!$A$3:$Z$45,7,0)*$C513+VLOOKUP($E$2,PORTE!$A$3:$Z$45,7,0)*$E513</f>
        <v>77.169599999999988</v>
      </c>
      <c r="L513" s="43">
        <f>VLOOKUP($D513,PORTE!$A$3:$Z$45,8,0)*$C513+VLOOKUP($E$2,PORTE!$A$3:$Z$45,8,0)*$E513</f>
        <v>82.263599999999983</v>
      </c>
      <c r="M513" s="43">
        <f>VLOOKUP($D513,PORTE!$A$3:$Z$45,9,0)*$C513+VLOOKUP($E$2,PORTE!$A$3:$Z$45,9,0)*$E513</f>
        <v>90.362959999999987</v>
      </c>
      <c r="N513" s="43">
        <f>VLOOKUP($D513,PORTE!$A$3:$Z$45,10,0)*$C513+VLOOKUP($E$2,PORTE!$A$3:$Z$45,10,0)*$E513</f>
        <v>98.615439999999992</v>
      </c>
      <c r="O513" s="43">
        <f>VLOOKUP($D513,PORTE!$A$3:$Z$45,11,0)*$C513+VLOOKUP($E$2,PORTE!$A$3:$Z$45,11,0)*$E513</f>
        <v>100.29476</v>
      </c>
      <c r="P513" s="43">
        <f>VLOOKUP($D513,PORTE!$A$3:$Z$45,12,0)*$C513+VLOOKUP($E$2,PORTE!$A$3:$Z$45,12,0)*$E513</f>
        <v>104.41587999999997</v>
      </c>
      <c r="Q513" s="43">
        <f>VLOOKUP($D513,PORTE!$A$3:$Z$45,13,0)*$C513+VLOOKUP($E$2,PORTE!$A$3:$Z$45,13,0)*$E513</f>
        <v>107.78027999999999</v>
      </c>
      <c r="R513" s="43">
        <f>VLOOKUP($D513,PORTE!$A$3:$Z$45,14,0)*$C513+VLOOKUP($E$2,PORTE!$A$3:$Z$45,14,0)*$E513</f>
        <v>111.97456</v>
      </c>
    </row>
    <row r="514" spans="1:18" s="1" customFormat="1" ht="13.5" customHeight="1" x14ac:dyDescent="0.25">
      <c r="A514" s="2" t="s">
        <v>1098</v>
      </c>
      <c r="B514" s="3" t="s">
        <v>1099</v>
      </c>
      <c r="C514" s="24">
        <v>0.1</v>
      </c>
      <c r="D514" s="4" t="s">
        <v>5</v>
      </c>
      <c r="E514" s="5" t="s">
        <v>1079</v>
      </c>
      <c r="F514" s="43">
        <f>VLOOKUP($D514,PORTE!$A$3:$Z$45,2,0)*$C514+VLOOKUP($E$2,PORTE!$A$3:$Z$45,2,0)*$E514</f>
        <v>58.345999999999989</v>
      </c>
      <c r="G514" s="43">
        <f>VLOOKUP($D514,PORTE!$A$3:$Z$45,3,0)*$C514+VLOOKUP($E$2,PORTE!$A$3:$Z$45,3,0)*$E514</f>
        <v>61.097999999999992</v>
      </c>
      <c r="H514" s="43">
        <f>VLOOKUP($D514,PORTE!$A$3:$Z$45,4,0)*$C514+VLOOKUP($E$2,PORTE!$A$3:$Z$45,4,0)*$E514</f>
        <v>64.500679999999988</v>
      </c>
      <c r="I514" s="43">
        <f>VLOOKUP($D514,PORTE!$A$3:$Z$45,5,0)*$C514+VLOOKUP($E$2,PORTE!$A$3:$Z$45,5,0)*$E514</f>
        <v>69.082279999999997</v>
      </c>
      <c r="J514" s="43">
        <f>VLOOKUP($D514,PORTE!$A$3:$Z$45,6,0)*$C514+VLOOKUP($E$2,PORTE!$A$3:$Z$45,6,0)*$E514</f>
        <v>72.993319999999997</v>
      </c>
      <c r="K514" s="43">
        <f>VLOOKUP($D514,PORTE!$A$3:$Z$45,7,0)*$C514+VLOOKUP($E$2,PORTE!$A$3:$Z$45,7,0)*$E514</f>
        <v>77.169599999999988</v>
      </c>
      <c r="L514" s="43">
        <f>VLOOKUP($D514,PORTE!$A$3:$Z$45,8,0)*$C514+VLOOKUP($E$2,PORTE!$A$3:$Z$45,8,0)*$E514</f>
        <v>82.263599999999983</v>
      </c>
      <c r="M514" s="43">
        <f>VLOOKUP($D514,PORTE!$A$3:$Z$45,9,0)*$C514+VLOOKUP($E$2,PORTE!$A$3:$Z$45,9,0)*$E514</f>
        <v>90.362959999999987</v>
      </c>
      <c r="N514" s="43">
        <f>VLOOKUP($D514,PORTE!$A$3:$Z$45,10,0)*$C514+VLOOKUP($E$2,PORTE!$A$3:$Z$45,10,0)*$E514</f>
        <v>98.615439999999992</v>
      </c>
      <c r="O514" s="43">
        <f>VLOOKUP($D514,PORTE!$A$3:$Z$45,11,0)*$C514+VLOOKUP($E$2,PORTE!$A$3:$Z$45,11,0)*$E514</f>
        <v>100.29476</v>
      </c>
      <c r="P514" s="43">
        <f>VLOOKUP($D514,PORTE!$A$3:$Z$45,12,0)*$C514+VLOOKUP($E$2,PORTE!$A$3:$Z$45,12,0)*$E514</f>
        <v>104.41587999999997</v>
      </c>
      <c r="Q514" s="43">
        <f>VLOOKUP($D514,PORTE!$A$3:$Z$45,13,0)*$C514+VLOOKUP($E$2,PORTE!$A$3:$Z$45,13,0)*$E514</f>
        <v>107.78027999999999</v>
      </c>
      <c r="R514" s="43">
        <f>VLOOKUP($D514,PORTE!$A$3:$Z$45,14,0)*$C514+VLOOKUP($E$2,PORTE!$A$3:$Z$45,14,0)*$E514</f>
        <v>111.97456</v>
      </c>
    </row>
    <row r="515" spans="1:18" s="1" customFormat="1" ht="13.5" customHeight="1" x14ac:dyDescent="0.25">
      <c r="A515" s="2">
        <v>40319458</v>
      </c>
      <c r="B515" s="9" t="s">
        <v>1100</v>
      </c>
      <c r="C515" s="27">
        <v>0.1</v>
      </c>
      <c r="D515" s="2" t="s">
        <v>5</v>
      </c>
      <c r="E515" s="5">
        <v>10.098000000000001</v>
      </c>
      <c r="F515" s="43">
        <f>VLOOKUP($D515,PORTE!$A$3:$Z$45,2,0)*$C515+VLOOKUP($E$2,PORTE!$A$3:$Z$45,2,0)*$E515</f>
        <v>116.92700000000001</v>
      </c>
      <c r="G515" s="43">
        <f>VLOOKUP($D515,PORTE!$A$3:$Z$45,3,0)*$C515+VLOOKUP($E$2,PORTE!$A$3:$Z$45,3,0)*$E515</f>
        <v>122.22600000000001</v>
      </c>
      <c r="H515" s="43">
        <f>VLOOKUP($D515,PORTE!$A$3:$Z$45,4,0)*$C515+VLOOKUP($E$2,PORTE!$A$3:$Z$45,4,0)*$E515</f>
        <v>129.04166000000001</v>
      </c>
      <c r="I515" s="43">
        <f>VLOOKUP($D515,PORTE!$A$3:$Z$45,5,0)*$C515+VLOOKUP($E$2,PORTE!$A$3:$Z$45,5,0)*$E515</f>
        <v>138.20786000000001</v>
      </c>
      <c r="J515" s="43">
        <f>VLOOKUP($D515,PORTE!$A$3:$Z$45,6,0)*$C515+VLOOKUP($E$2,PORTE!$A$3:$Z$45,6,0)*$E515</f>
        <v>145.99034</v>
      </c>
      <c r="K515" s="43">
        <f>VLOOKUP($D515,PORTE!$A$3:$Z$45,7,0)*$C515+VLOOKUP($E$2,PORTE!$A$3:$Z$45,7,0)*$E515</f>
        <v>154.34370000000001</v>
      </c>
      <c r="L515" s="43">
        <f>VLOOKUP($D515,PORTE!$A$3:$Z$45,8,0)*$C515+VLOOKUP($E$2,PORTE!$A$3:$Z$45,8,0)*$E515</f>
        <v>164.5317</v>
      </c>
      <c r="M515" s="43">
        <f>VLOOKUP($D515,PORTE!$A$3:$Z$45,9,0)*$C515+VLOOKUP($E$2,PORTE!$A$3:$Z$45,9,0)*$E515</f>
        <v>180.73052000000001</v>
      </c>
      <c r="N515" s="43">
        <f>VLOOKUP($D515,PORTE!$A$3:$Z$45,10,0)*$C515+VLOOKUP($E$2,PORTE!$A$3:$Z$45,10,0)*$E515</f>
        <v>197.23528000000002</v>
      </c>
      <c r="O515" s="43">
        <f>VLOOKUP($D515,PORTE!$A$3:$Z$45,11,0)*$C515+VLOOKUP($E$2,PORTE!$A$3:$Z$45,11,0)*$E515</f>
        <v>200.59562000000003</v>
      </c>
      <c r="P515" s="43">
        <f>VLOOKUP($D515,PORTE!$A$3:$Z$45,12,0)*$C515+VLOOKUP($E$2,PORTE!$A$3:$Z$45,12,0)*$E515</f>
        <v>208.69006000000002</v>
      </c>
      <c r="Q515" s="43">
        <f>VLOOKUP($D515,PORTE!$A$3:$Z$45,13,0)*$C515+VLOOKUP($E$2,PORTE!$A$3:$Z$45,13,0)*$E515</f>
        <v>215.11086000000003</v>
      </c>
      <c r="R515" s="43">
        <f>VLOOKUP($D515,PORTE!$A$3:$Z$45,14,0)*$C515+VLOOKUP($E$2,PORTE!$A$3:$Z$45,14,0)*$E515</f>
        <v>223.48222000000004</v>
      </c>
    </row>
    <row r="516" spans="1:18" s="1" customFormat="1" ht="13.5" customHeight="1" x14ac:dyDescent="0.25">
      <c r="A516" s="2" t="s">
        <v>1101</v>
      </c>
      <c r="B516" s="3" t="s">
        <v>1102</v>
      </c>
      <c r="C516" s="24">
        <v>0.1</v>
      </c>
      <c r="D516" s="4" t="s">
        <v>5</v>
      </c>
      <c r="E516" s="5" t="s">
        <v>1079</v>
      </c>
      <c r="F516" s="43">
        <f>VLOOKUP($D516,PORTE!$A$3:$Z$45,2,0)*$C516+VLOOKUP($E$2,PORTE!$A$3:$Z$45,2,0)*$E516</f>
        <v>58.345999999999989</v>
      </c>
      <c r="G516" s="43">
        <f>VLOOKUP($D516,PORTE!$A$3:$Z$45,3,0)*$C516+VLOOKUP($E$2,PORTE!$A$3:$Z$45,3,0)*$E516</f>
        <v>61.097999999999992</v>
      </c>
      <c r="H516" s="43">
        <f>VLOOKUP($D516,PORTE!$A$3:$Z$45,4,0)*$C516+VLOOKUP($E$2,PORTE!$A$3:$Z$45,4,0)*$E516</f>
        <v>64.500679999999988</v>
      </c>
      <c r="I516" s="43">
        <f>VLOOKUP($D516,PORTE!$A$3:$Z$45,5,0)*$C516+VLOOKUP($E$2,PORTE!$A$3:$Z$45,5,0)*$E516</f>
        <v>69.082279999999997</v>
      </c>
      <c r="J516" s="43">
        <f>VLOOKUP($D516,PORTE!$A$3:$Z$45,6,0)*$C516+VLOOKUP($E$2,PORTE!$A$3:$Z$45,6,0)*$E516</f>
        <v>72.993319999999997</v>
      </c>
      <c r="K516" s="43">
        <f>VLOOKUP($D516,PORTE!$A$3:$Z$45,7,0)*$C516+VLOOKUP($E$2,PORTE!$A$3:$Z$45,7,0)*$E516</f>
        <v>77.169599999999988</v>
      </c>
      <c r="L516" s="43">
        <f>VLOOKUP($D516,PORTE!$A$3:$Z$45,8,0)*$C516+VLOOKUP($E$2,PORTE!$A$3:$Z$45,8,0)*$E516</f>
        <v>82.263599999999983</v>
      </c>
      <c r="M516" s="43">
        <f>VLOOKUP($D516,PORTE!$A$3:$Z$45,9,0)*$C516+VLOOKUP($E$2,PORTE!$A$3:$Z$45,9,0)*$E516</f>
        <v>90.362959999999987</v>
      </c>
      <c r="N516" s="43">
        <f>VLOOKUP($D516,PORTE!$A$3:$Z$45,10,0)*$C516+VLOOKUP($E$2,PORTE!$A$3:$Z$45,10,0)*$E516</f>
        <v>98.615439999999992</v>
      </c>
      <c r="O516" s="43">
        <f>VLOOKUP($D516,PORTE!$A$3:$Z$45,11,0)*$C516+VLOOKUP($E$2,PORTE!$A$3:$Z$45,11,0)*$E516</f>
        <v>100.29476</v>
      </c>
      <c r="P516" s="43">
        <f>VLOOKUP($D516,PORTE!$A$3:$Z$45,12,0)*$C516+VLOOKUP($E$2,PORTE!$A$3:$Z$45,12,0)*$E516</f>
        <v>104.41587999999997</v>
      </c>
      <c r="Q516" s="43">
        <f>VLOOKUP($D516,PORTE!$A$3:$Z$45,13,0)*$C516+VLOOKUP($E$2,PORTE!$A$3:$Z$45,13,0)*$E516</f>
        <v>107.78027999999999</v>
      </c>
      <c r="R516" s="43">
        <f>VLOOKUP($D516,PORTE!$A$3:$Z$45,14,0)*$C516+VLOOKUP($E$2,PORTE!$A$3:$Z$45,14,0)*$E516</f>
        <v>111.97456</v>
      </c>
    </row>
    <row r="517" spans="1:18" s="1" customFormat="1" ht="13.5" customHeight="1" x14ac:dyDescent="0.25">
      <c r="A517" s="2" t="s">
        <v>1103</v>
      </c>
      <c r="B517" s="3" t="s">
        <v>1104</v>
      </c>
      <c r="C517" s="24">
        <v>0.1</v>
      </c>
      <c r="D517" s="4" t="s">
        <v>5</v>
      </c>
      <c r="E517" s="5" t="s">
        <v>268</v>
      </c>
      <c r="F517" s="43">
        <f>VLOOKUP($D517,PORTE!$A$3:$Z$45,2,0)*$C517+VLOOKUP($E$2,PORTE!$A$3:$Z$45,2,0)*$E517</f>
        <v>131.72750000000002</v>
      </c>
      <c r="G517" s="43">
        <f>VLOOKUP($D517,PORTE!$A$3:$Z$45,3,0)*$C517+VLOOKUP($E$2,PORTE!$A$3:$Z$45,3,0)*$E517</f>
        <v>137.67000000000002</v>
      </c>
      <c r="H517" s="43">
        <f>VLOOKUP($D517,PORTE!$A$3:$Z$45,4,0)*$C517+VLOOKUP($E$2,PORTE!$A$3:$Z$45,4,0)*$E517</f>
        <v>145.34795</v>
      </c>
      <c r="I517" s="43">
        <f>VLOOKUP($D517,PORTE!$A$3:$Z$45,5,0)*$C517+VLOOKUP($E$2,PORTE!$A$3:$Z$45,5,0)*$E517</f>
        <v>155.67245</v>
      </c>
      <c r="J517" s="43">
        <f>VLOOKUP($D517,PORTE!$A$3:$Z$45,6,0)*$C517+VLOOKUP($E$2,PORTE!$A$3:$Z$45,6,0)*$E517</f>
        <v>164.43305000000001</v>
      </c>
      <c r="K517" s="43">
        <f>VLOOKUP($D517,PORTE!$A$3:$Z$45,7,0)*$C517+VLOOKUP($E$2,PORTE!$A$3:$Z$45,7,0)*$E517</f>
        <v>173.84175000000002</v>
      </c>
      <c r="L517" s="43">
        <f>VLOOKUP($D517,PORTE!$A$3:$Z$45,8,0)*$C517+VLOOKUP($E$2,PORTE!$A$3:$Z$45,8,0)*$E517</f>
        <v>185.31674999999998</v>
      </c>
      <c r="M517" s="43">
        <f>VLOOKUP($D517,PORTE!$A$3:$Z$45,9,0)*$C517+VLOOKUP($E$2,PORTE!$A$3:$Z$45,9,0)*$E517</f>
        <v>203.56189999999998</v>
      </c>
      <c r="N517" s="43">
        <f>VLOOKUP($D517,PORTE!$A$3:$Z$45,10,0)*$C517+VLOOKUP($E$2,PORTE!$A$3:$Z$45,10,0)*$E517</f>
        <v>222.1516</v>
      </c>
      <c r="O517" s="43">
        <f>VLOOKUP($D517,PORTE!$A$3:$Z$45,11,0)*$C517+VLOOKUP($E$2,PORTE!$A$3:$Z$45,11,0)*$E517</f>
        <v>225.93665000000001</v>
      </c>
      <c r="P517" s="43">
        <f>VLOOKUP($D517,PORTE!$A$3:$Z$45,12,0)*$C517+VLOOKUP($E$2,PORTE!$A$3:$Z$45,12,0)*$E517</f>
        <v>235.03494999999998</v>
      </c>
      <c r="Q517" s="43">
        <f>VLOOKUP($D517,PORTE!$A$3:$Z$45,13,0)*$C517+VLOOKUP($E$2,PORTE!$A$3:$Z$45,13,0)*$E517</f>
        <v>242.22794999999999</v>
      </c>
      <c r="R517" s="43">
        <f>VLOOKUP($D517,PORTE!$A$3:$Z$45,14,0)*$C517+VLOOKUP($E$2,PORTE!$A$3:$Z$45,14,0)*$E517</f>
        <v>251.65465</v>
      </c>
    </row>
    <row r="518" spans="1:18" s="1" customFormat="1" ht="13.5" customHeight="1" x14ac:dyDescent="0.25">
      <c r="A518" s="2" t="s">
        <v>1105</v>
      </c>
      <c r="B518" s="8" t="s">
        <v>1106</v>
      </c>
      <c r="C518" s="24">
        <v>0.1</v>
      </c>
      <c r="D518" s="4" t="s">
        <v>5</v>
      </c>
      <c r="E518" s="5" t="s">
        <v>268</v>
      </c>
      <c r="F518" s="43">
        <f>VLOOKUP($D518,PORTE!$A$3:$Z$45,2,0)*$C518+VLOOKUP($E$2,PORTE!$A$3:$Z$45,2,0)*$E518</f>
        <v>131.72750000000002</v>
      </c>
      <c r="G518" s="43">
        <f>VLOOKUP($D518,PORTE!$A$3:$Z$45,3,0)*$C518+VLOOKUP($E$2,PORTE!$A$3:$Z$45,3,0)*$E518</f>
        <v>137.67000000000002</v>
      </c>
      <c r="H518" s="43">
        <f>VLOOKUP($D518,PORTE!$A$3:$Z$45,4,0)*$C518+VLOOKUP($E$2,PORTE!$A$3:$Z$45,4,0)*$E518</f>
        <v>145.34795</v>
      </c>
      <c r="I518" s="43">
        <f>VLOOKUP($D518,PORTE!$A$3:$Z$45,5,0)*$C518+VLOOKUP($E$2,PORTE!$A$3:$Z$45,5,0)*$E518</f>
        <v>155.67245</v>
      </c>
      <c r="J518" s="43">
        <f>VLOOKUP($D518,PORTE!$A$3:$Z$45,6,0)*$C518+VLOOKUP($E$2,PORTE!$A$3:$Z$45,6,0)*$E518</f>
        <v>164.43305000000001</v>
      </c>
      <c r="K518" s="43">
        <f>VLOOKUP($D518,PORTE!$A$3:$Z$45,7,0)*$C518+VLOOKUP($E$2,PORTE!$A$3:$Z$45,7,0)*$E518</f>
        <v>173.84175000000002</v>
      </c>
      <c r="L518" s="43">
        <f>VLOOKUP($D518,PORTE!$A$3:$Z$45,8,0)*$C518+VLOOKUP($E$2,PORTE!$A$3:$Z$45,8,0)*$E518</f>
        <v>185.31674999999998</v>
      </c>
      <c r="M518" s="43">
        <f>VLOOKUP($D518,PORTE!$A$3:$Z$45,9,0)*$C518+VLOOKUP($E$2,PORTE!$A$3:$Z$45,9,0)*$E518</f>
        <v>203.56189999999998</v>
      </c>
      <c r="N518" s="43">
        <f>VLOOKUP($D518,PORTE!$A$3:$Z$45,10,0)*$C518+VLOOKUP($E$2,PORTE!$A$3:$Z$45,10,0)*$E518</f>
        <v>222.1516</v>
      </c>
      <c r="O518" s="43">
        <f>VLOOKUP($D518,PORTE!$A$3:$Z$45,11,0)*$C518+VLOOKUP($E$2,PORTE!$A$3:$Z$45,11,0)*$E518</f>
        <v>225.93665000000001</v>
      </c>
      <c r="P518" s="43">
        <f>VLOOKUP($D518,PORTE!$A$3:$Z$45,12,0)*$C518+VLOOKUP($E$2,PORTE!$A$3:$Z$45,12,0)*$E518</f>
        <v>235.03494999999998</v>
      </c>
      <c r="Q518" s="43">
        <f>VLOOKUP($D518,PORTE!$A$3:$Z$45,13,0)*$C518+VLOOKUP($E$2,PORTE!$A$3:$Z$45,13,0)*$E518</f>
        <v>242.22794999999999</v>
      </c>
      <c r="R518" s="43">
        <f>VLOOKUP($D518,PORTE!$A$3:$Z$45,14,0)*$C518+VLOOKUP($E$2,PORTE!$A$3:$Z$45,14,0)*$E518</f>
        <v>251.65465</v>
      </c>
    </row>
    <row r="519" spans="1:18" s="1" customFormat="1" ht="13.5" customHeight="1" x14ac:dyDescent="0.2">
      <c r="A519" s="7">
        <v>40319091</v>
      </c>
      <c r="B519" s="17" t="s">
        <v>1107</v>
      </c>
      <c r="C519" s="27">
        <v>0.1</v>
      </c>
      <c r="D519" s="2" t="s">
        <v>5</v>
      </c>
      <c r="E519" s="5">
        <v>10.098000000000001</v>
      </c>
      <c r="F519" s="43">
        <f>VLOOKUP($D519,PORTE!$A$3:$Z$45,2,0)*$C519+VLOOKUP($E$2,PORTE!$A$3:$Z$45,2,0)*$E519</f>
        <v>116.92700000000001</v>
      </c>
      <c r="G519" s="43">
        <f>VLOOKUP($D519,PORTE!$A$3:$Z$45,3,0)*$C519+VLOOKUP($E$2,PORTE!$A$3:$Z$45,3,0)*$E519</f>
        <v>122.22600000000001</v>
      </c>
      <c r="H519" s="43">
        <f>VLOOKUP($D519,PORTE!$A$3:$Z$45,4,0)*$C519+VLOOKUP($E$2,PORTE!$A$3:$Z$45,4,0)*$E519</f>
        <v>129.04166000000001</v>
      </c>
      <c r="I519" s="43">
        <f>VLOOKUP($D519,PORTE!$A$3:$Z$45,5,0)*$C519+VLOOKUP($E$2,PORTE!$A$3:$Z$45,5,0)*$E519</f>
        <v>138.20786000000001</v>
      </c>
      <c r="J519" s="43">
        <f>VLOOKUP($D519,PORTE!$A$3:$Z$45,6,0)*$C519+VLOOKUP($E$2,PORTE!$A$3:$Z$45,6,0)*$E519</f>
        <v>145.99034</v>
      </c>
      <c r="K519" s="43">
        <f>VLOOKUP($D519,PORTE!$A$3:$Z$45,7,0)*$C519+VLOOKUP($E$2,PORTE!$A$3:$Z$45,7,0)*$E519</f>
        <v>154.34370000000001</v>
      </c>
      <c r="L519" s="43">
        <f>VLOOKUP($D519,PORTE!$A$3:$Z$45,8,0)*$C519+VLOOKUP($E$2,PORTE!$A$3:$Z$45,8,0)*$E519</f>
        <v>164.5317</v>
      </c>
      <c r="M519" s="43">
        <f>VLOOKUP($D519,PORTE!$A$3:$Z$45,9,0)*$C519+VLOOKUP($E$2,PORTE!$A$3:$Z$45,9,0)*$E519</f>
        <v>180.73052000000001</v>
      </c>
      <c r="N519" s="43">
        <f>VLOOKUP($D519,PORTE!$A$3:$Z$45,10,0)*$C519+VLOOKUP($E$2,PORTE!$A$3:$Z$45,10,0)*$E519</f>
        <v>197.23528000000002</v>
      </c>
      <c r="O519" s="43">
        <f>VLOOKUP($D519,PORTE!$A$3:$Z$45,11,0)*$C519+VLOOKUP($E$2,PORTE!$A$3:$Z$45,11,0)*$E519</f>
        <v>200.59562000000003</v>
      </c>
      <c r="P519" s="43">
        <f>VLOOKUP($D519,PORTE!$A$3:$Z$45,12,0)*$C519+VLOOKUP($E$2,PORTE!$A$3:$Z$45,12,0)*$E519</f>
        <v>208.69006000000002</v>
      </c>
      <c r="Q519" s="43">
        <f>VLOOKUP($D519,PORTE!$A$3:$Z$45,13,0)*$C519+VLOOKUP($E$2,PORTE!$A$3:$Z$45,13,0)*$E519</f>
        <v>215.11086000000003</v>
      </c>
      <c r="R519" s="43">
        <f>VLOOKUP($D519,PORTE!$A$3:$Z$45,14,0)*$C519+VLOOKUP($E$2,PORTE!$A$3:$Z$45,14,0)*$E519</f>
        <v>223.48222000000004</v>
      </c>
    </row>
    <row r="520" spans="1:18" s="1" customFormat="1" ht="13.5" customHeight="1" x14ac:dyDescent="0.25">
      <c r="A520" s="7" t="s">
        <v>1108</v>
      </c>
      <c r="B520" s="3" t="s">
        <v>1109</v>
      </c>
      <c r="C520" s="25">
        <v>0.1</v>
      </c>
      <c r="D520" s="4" t="s">
        <v>5</v>
      </c>
      <c r="E520" s="5" t="s">
        <v>1079</v>
      </c>
      <c r="F520" s="43">
        <f>VLOOKUP($D520,PORTE!$A$3:$Z$45,2,0)*$C520+VLOOKUP($E$2,PORTE!$A$3:$Z$45,2,0)*$E520</f>
        <v>58.345999999999989</v>
      </c>
      <c r="G520" s="43">
        <f>VLOOKUP($D520,PORTE!$A$3:$Z$45,3,0)*$C520+VLOOKUP($E$2,PORTE!$A$3:$Z$45,3,0)*$E520</f>
        <v>61.097999999999992</v>
      </c>
      <c r="H520" s="43">
        <f>VLOOKUP($D520,PORTE!$A$3:$Z$45,4,0)*$C520+VLOOKUP($E$2,PORTE!$A$3:$Z$45,4,0)*$E520</f>
        <v>64.500679999999988</v>
      </c>
      <c r="I520" s="43">
        <f>VLOOKUP($D520,PORTE!$A$3:$Z$45,5,0)*$C520+VLOOKUP($E$2,PORTE!$A$3:$Z$45,5,0)*$E520</f>
        <v>69.082279999999997</v>
      </c>
      <c r="J520" s="43">
        <f>VLOOKUP($D520,PORTE!$A$3:$Z$45,6,0)*$C520+VLOOKUP($E$2,PORTE!$A$3:$Z$45,6,0)*$E520</f>
        <v>72.993319999999997</v>
      </c>
      <c r="K520" s="43">
        <f>VLOOKUP($D520,PORTE!$A$3:$Z$45,7,0)*$C520+VLOOKUP($E$2,PORTE!$A$3:$Z$45,7,0)*$E520</f>
        <v>77.169599999999988</v>
      </c>
      <c r="L520" s="43">
        <f>VLOOKUP($D520,PORTE!$A$3:$Z$45,8,0)*$C520+VLOOKUP($E$2,PORTE!$A$3:$Z$45,8,0)*$E520</f>
        <v>82.263599999999983</v>
      </c>
      <c r="M520" s="43">
        <f>VLOOKUP($D520,PORTE!$A$3:$Z$45,9,0)*$C520+VLOOKUP($E$2,PORTE!$A$3:$Z$45,9,0)*$E520</f>
        <v>90.362959999999987</v>
      </c>
      <c r="N520" s="43">
        <f>VLOOKUP($D520,PORTE!$A$3:$Z$45,10,0)*$C520+VLOOKUP($E$2,PORTE!$A$3:$Z$45,10,0)*$E520</f>
        <v>98.615439999999992</v>
      </c>
      <c r="O520" s="43">
        <f>VLOOKUP($D520,PORTE!$A$3:$Z$45,11,0)*$C520+VLOOKUP($E$2,PORTE!$A$3:$Z$45,11,0)*$E520</f>
        <v>100.29476</v>
      </c>
      <c r="P520" s="43">
        <f>VLOOKUP($D520,PORTE!$A$3:$Z$45,12,0)*$C520+VLOOKUP($E$2,PORTE!$A$3:$Z$45,12,0)*$E520</f>
        <v>104.41587999999997</v>
      </c>
      <c r="Q520" s="43">
        <f>VLOOKUP($D520,PORTE!$A$3:$Z$45,13,0)*$C520+VLOOKUP($E$2,PORTE!$A$3:$Z$45,13,0)*$E520</f>
        <v>107.78027999999999</v>
      </c>
      <c r="R520" s="43">
        <f>VLOOKUP($D520,PORTE!$A$3:$Z$45,14,0)*$C520+VLOOKUP($E$2,PORTE!$A$3:$Z$45,14,0)*$E520</f>
        <v>111.97456</v>
      </c>
    </row>
    <row r="521" spans="1:18" s="1" customFormat="1" ht="13.5" customHeight="1" x14ac:dyDescent="0.25">
      <c r="A521" s="7" t="s">
        <v>1110</v>
      </c>
      <c r="B521" s="3" t="s">
        <v>1111</v>
      </c>
      <c r="C521" s="25">
        <v>0.1</v>
      </c>
      <c r="D521" s="4" t="s">
        <v>5</v>
      </c>
      <c r="E521" s="5" t="s">
        <v>1079</v>
      </c>
      <c r="F521" s="43">
        <f>VLOOKUP($D521,PORTE!$A$3:$Z$45,2,0)*$C521+VLOOKUP($E$2,PORTE!$A$3:$Z$45,2,0)*$E521</f>
        <v>58.345999999999989</v>
      </c>
      <c r="G521" s="43">
        <f>VLOOKUP($D521,PORTE!$A$3:$Z$45,3,0)*$C521+VLOOKUP($E$2,PORTE!$A$3:$Z$45,3,0)*$E521</f>
        <v>61.097999999999992</v>
      </c>
      <c r="H521" s="43">
        <f>VLOOKUP($D521,PORTE!$A$3:$Z$45,4,0)*$C521+VLOOKUP($E$2,PORTE!$A$3:$Z$45,4,0)*$E521</f>
        <v>64.500679999999988</v>
      </c>
      <c r="I521" s="43">
        <f>VLOOKUP($D521,PORTE!$A$3:$Z$45,5,0)*$C521+VLOOKUP($E$2,PORTE!$A$3:$Z$45,5,0)*$E521</f>
        <v>69.082279999999997</v>
      </c>
      <c r="J521" s="43">
        <f>VLOOKUP($D521,PORTE!$A$3:$Z$45,6,0)*$C521+VLOOKUP($E$2,PORTE!$A$3:$Z$45,6,0)*$E521</f>
        <v>72.993319999999997</v>
      </c>
      <c r="K521" s="43">
        <f>VLOOKUP($D521,PORTE!$A$3:$Z$45,7,0)*$C521+VLOOKUP($E$2,PORTE!$A$3:$Z$45,7,0)*$E521</f>
        <v>77.169599999999988</v>
      </c>
      <c r="L521" s="43">
        <f>VLOOKUP($D521,PORTE!$A$3:$Z$45,8,0)*$C521+VLOOKUP($E$2,PORTE!$A$3:$Z$45,8,0)*$E521</f>
        <v>82.263599999999983</v>
      </c>
      <c r="M521" s="43">
        <f>VLOOKUP($D521,PORTE!$A$3:$Z$45,9,0)*$C521+VLOOKUP($E$2,PORTE!$A$3:$Z$45,9,0)*$E521</f>
        <v>90.362959999999987</v>
      </c>
      <c r="N521" s="43">
        <f>VLOOKUP($D521,PORTE!$A$3:$Z$45,10,0)*$C521+VLOOKUP($E$2,PORTE!$A$3:$Z$45,10,0)*$E521</f>
        <v>98.615439999999992</v>
      </c>
      <c r="O521" s="43">
        <f>VLOOKUP($D521,PORTE!$A$3:$Z$45,11,0)*$C521+VLOOKUP($E$2,PORTE!$A$3:$Z$45,11,0)*$E521</f>
        <v>100.29476</v>
      </c>
      <c r="P521" s="43">
        <f>VLOOKUP($D521,PORTE!$A$3:$Z$45,12,0)*$C521+VLOOKUP($E$2,PORTE!$A$3:$Z$45,12,0)*$E521</f>
        <v>104.41587999999997</v>
      </c>
      <c r="Q521" s="43">
        <f>VLOOKUP($D521,PORTE!$A$3:$Z$45,13,0)*$C521+VLOOKUP($E$2,PORTE!$A$3:$Z$45,13,0)*$E521</f>
        <v>107.78027999999999</v>
      </c>
      <c r="R521" s="43">
        <f>VLOOKUP($D521,PORTE!$A$3:$Z$45,14,0)*$C521+VLOOKUP($E$2,PORTE!$A$3:$Z$45,14,0)*$E521</f>
        <v>111.97456</v>
      </c>
    </row>
    <row r="522" spans="1:18" s="1" customFormat="1" ht="13.5" customHeight="1" x14ac:dyDescent="0.25">
      <c r="A522" s="7" t="s">
        <v>1112</v>
      </c>
      <c r="B522" s="3" t="s">
        <v>1113</v>
      </c>
      <c r="C522" s="25">
        <v>0.1</v>
      </c>
      <c r="D522" s="4" t="s">
        <v>5</v>
      </c>
      <c r="E522" s="5" t="s">
        <v>1079</v>
      </c>
      <c r="F522" s="43">
        <f>VLOOKUP($D522,PORTE!$A$3:$Z$45,2,0)*$C522+VLOOKUP($E$2,PORTE!$A$3:$Z$45,2,0)*$E522</f>
        <v>58.345999999999989</v>
      </c>
      <c r="G522" s="43">
        <f>VLOOKUP($D522,PORTE!$A$3:$Z$45,3,0)*$C522+VLOOKUP($E$2,PORTE!$A$3:$Z$45,3,0)*$E522</f>
        <v>61.097999999999992</v>
      </c>
      <c r="H522" s="43">
        <f>VLOOKUP($D522,PORTE!$A$3:$Z$45,4,0)*$C522+VLOOKUP($E$2,PORTE!$A$3:$Z$45,4,0)*$E522</f>
        <v>64.500679999999988</v>
      </c>
      <c r="I522" s="43">
        <f>VLOOKUP($D522,PORTE!$A$3:$Z$45,5,0)*$C522+VLOOKUP($E$2,PORTE!$A$3:$Z$45,5,0)*$E522</f>
        <v>69.082279999999997</v>
      </c>
      <c r="J522" s="43">
        <f>VLOOKUP($D522,PORTE!$A$3:$Z$45,6,0)*$C522+VLOOKUP($E$2,PORTE!$A$3:$Z$45,6,0)*$E522</f>
        <v>72.993319999999997</v>
      </c>
      <c r="K522" s="43">
        <f>VLOOKUP($D522,PORTE!$A$3:$Z$45,7,0)*$C522+VLOOKUP($E$2,PORTE!$A$3:$Z$45,7,0)*$E522</f>
        <v>77.169599999999988</v>
      </c>
      <c r="L522" s="43">
        <f>VLOOKUP($D522,PORTE!$A$3:$Z$45,8,0)*$C522+VLOOKUP($E$2,PORTE!$A$3:$Z$45,8,0)*$E522</f>
        <v>82.263599999999983</v>
      </c>
      <c r="M522" s="43">
        <f>VLOOKUP($D522,PORTE!$A$3:$Z$45,9,0)*$C522+VLOOKUP($E$2,PORTE!$A$3:$Z$45,9,0)*$E522</f>
        <v>90.362959999999987</v>
      </c>
      <c r="N522" s="43">
        <f>VLOOKUP($D522,PORTE!$A$3:$Z$45,10,0)*$C522+VLOOKUP($E$2,PORTE!$A$3:$Z$45,10,0)*$E522</f>
        <v>98.615439999999992</v>
      </c>
      <c r="O522" s="43">
        <f>VLOOKUP($D522,PORTE!$A$3:$Z$45,11,0)*$C522+VLOOKUP($E$2,PORTE!$A$3:$Z$45,11,0)*$E522</f>
        <v>100.29476</v>
      </c>
      <c r="P522" s="43">
        <f>VLOOKUP($D522,PORTE!$A$3:$Z$45,12,0)*$C522+VLOOKUP($E$2,PORTE!$A$3:$Z$45,12,0)*$E522</f>
        <v>104.41587999999997</v>
      </c>
      <c r="Q522" s="43">
        <f>VLOOKUP($D522,PORTE!$A$3:$Z$45,13,0)*$C522+VLOOKUP($E$2,PORTE!$A$3:$Z$45,13,0)*$E522</f>
        <v>107.78027999999999</v>
      </c>
      <c r="R522" s="43">
        <f>VLOOKUP($D522,PORTE!$A$3:$Z$45,14,0)*$C522+VLOOKUP($E$2,PORTE!$A$3:$Z$45,14,0)*$E522</f>
        <v>111.97456</v>
      </c>
    </row>
    <row r="523" spans="1:18" s="1" customFormat="1" ht="13.5" customHeight="1" x14ac:dyDescent="0.25">
      <c r="A523" s="7" t="s">
        <v>1114</v>
      </c>
      <c r="B523" s="3" t="s">
        <v>1115</v>
      </c>
      <c r="C523" s="25">
        <v>0.1</v>
      </c>
      <c r="D523" s="4" t="s">
        <v>5</v>
      </c>
      <c r="E523" s="5" t="s">
        <v>1079</v>
      </c>
      <c r="F523" s="43">
        <f>VLOOKUP($D523,PORTE!$A$3:$Z$45,2,0)*$C523+VLOOKUP($E$2,PORTE!$A$3:$Z$45,2,0)*$E523</f>
        <v>58.345999999999989</v>
      </c>
      <c r="G523" s="43">
        <f>VLOOKUP($D523,PORTE!$A$3:$Z$45,3,0)*$C523+VLOOKUP($E$2,PORTE!$A$3:$Z$45,3,0)*$E523</f>
        <v>61.097999999999992</v>
      </c>
      <c r="H523" s="43">
        <f>VLOOKUP($D523,PORTE!$A$3:$Z$45,4,0)*$C523+VLOOKUP($E$2,PORTE!$A$3:$Z$45,4,0)*$E523</f>
        <v>64.500679999999988</v>
      </c>
      <c r="I523" s="43">
        <f>VLOOKUP($D523,PORTE!$A$3:$Z$45,5,0)*$C523+VLOOKUP($E$2,PORTE!$A$3:$Z$45,5,0)*$E523</f>
        <v>69.082279999999997</v>
      </c>
      <c r="J523" s="43">
        <f>VLOOKUP($D523,PORTE!$A$3:$Z$45,6,0)*$C523+VLOOKUP($E$2,PORTE!$A$3:$Z$45,6,0)*$E523</f>
        <v>72.993319999999997</v>
      </c>
      <c r="K523" s="43">
        <f>VLOOKUP($D523,PORTE!$A$3:$Z$45,7,0)*$C523+VLOOKUP($E$2,PORTE!$A$3:$Z$45,7,0)*$E523</f>
        <v>77.169599999999988</v>
      </c>
      <c r="L523" s="43">
        <f>VLOOKUP($D523,PORTE!$A$3:$Z$45,8,0)*$C523+VLOOKUP($E$2,PORTE!$A$3:$Z$45,8,0)*$E523</f>
        <v>82.263599999999983</v>
      </c>
      <c r="M523" s="43">
        <f>VLOOKUP($D523,PORTE!$A$3:$Z$45,9,0)*$C523+VLOOKUP($E$2,PORTE!$A$3:$Z$45,9,0)*$E523</f>
        <v>90.362959999999987</v>
      </c>
      <c r="N523" s="43">
        <f>VLOOKUP($D523,PORTE!$A$3:$Z$45,10,0)*$C523+VLOOKUP($E$2,PORTE!$A$3:$Z$45,10,0)*$E523</f>
        <v>98.615439999999992</v>
      </c>
      <c r="O523" s="43">
        <f>VLOOKUP($D523,PORTE!$A$3:$Z$45,11,0)*$C523+VLOOKUP($E$2,PORTE!$A$3:$Z$45,11,0)*$E523</f>
        <v>100.29476</v>
      </c>
      <c r="P523" s="43">
        <f>VLOOKUP($D523,PORTE!$A$3:$Z$45,12,0)*$C523+VLOOKUP($E$2,PORTE!$A$3:$Z$45,12,0)*$E523</f>
        <v>104.41587999999997</v>
      </c>
      <c r="Q523" s="43">
        <f>VLOOKUP($D523,PORTE!$A$3:$Z$45,13,0)*$C523+VLOOKUP($E$2,PORTE!$A$3:$Z$45,13,0)*$E523</f>
        <v>107.78027999999999</v>
      </c>
      <c r="R523" s="43">
        <f>VLOOKUP($D523,PORTE!$A$3:$Z$45,14,0)*$C523+VLOOKUP($E$2,PORTE!$A$3:$Z$45,14,0)*$E523</f>
        <v>111.97456</v>
      </c>
    </row>
    <row r="524" spans="1:18" s="1" customFormat="1" ht="13.5" customHeight="1" x14ac:dyDescent="0.25">
      <c r="A524" s="7" t="s">
        <v>1116</v>
      </c>
      <c r="B524" s="3" t="s">
        <v>1117</v>
      </c>
      <c r="C524" s="25">
        <v>0.1</v>
      </c>
      <c r="D524" s="4" t="s">
        <v>5</v>
      </c>
      <c r="E524" s="5" t="s">
        <v>1118</v>
      </c>
      <c r="F524" s="43">
        <f>VLOOKUP($D524,PORTE!$A$3:$Z$45,2,0)*$C524+VLOOKUP($E$2,PORTE!$A$3:$Z$45,2,0)*$E524</f>
        <v>53.999000000000002</v>
      </c>
      <c r="G524" s="43">
        <f>VLOOKUP($D524,PORTE!$A$3:$Z$45,3,0)*$C524+VLOOKUP($E$2,PORTE!$A$3:$Z$45,3,0)*$E524</f>
        <v>56.561999999999998</v>
      </c>
      <c r="H524" s="43">
        <f>VLOOKUP($D524,PORTE!$A$3:$Z$45,4,0)*$C524+VLOOKUP($E$2,PORTE!$A$3:$Z$45,4,0)*$E524</f>
        <v>59.711420000000004</v>
      </c>
      <c r="I524" s="43">
        <f>VLOOKUP($D524,PORTE!$A$3:$Z$45,5,0)*$C524+VLOOKUP($E$2,PORTE!$A$3:$Z$45,5,0)*$E524</f>
        <v>63.952820000000003</v>
      </c>
      <c r="J524" s="43">
        <f>VLOOKUP($D524,PORTE!$A$3:$Z$45,6,0)*$C524+VLOOKUP($E$2,PORTE!$A$3:$Z$45,6,0)*$E524</f>
        <v>67.576580000000007</v>
      </c>
      <c r="K524" s="43">
        <f>VLOOKUP($D524,PORTE!$A$3:$Z$45,7,0)*$C524+VLOOKUP($E$2,PORTE!$A$3:$Z$45,7,0)*$E524</f>
        <v>71.442899999999995</v>
      </c>
      <c r="L524" s="43">
        <f>VLOOKUP($D524,PORTE!$A$3:$Z$45,8,0)*$C524+VLOOKUP($E$2,PORTE!$A$3:$Z$45,8,0)*$E524</f>
        <v>76.158900000000003</v>
      </c>
      <c r="M524" s="43">
        <f>VLOOKUP($D524,PORTE!$A$3:$Z$45,9,0)*$C524+VLOOKUP($E$2,PORTE!$A$3:$Z$45,9,0)*$E524</f>
        <v>83.657240000000002</v>
      </c>
      <c r="N524" s="43">
        <f>VLOOKUP($D524,PORTE!$A$3:$Z$45,10,0)*$C524+VLOOKUP($E$2,PORTE!$A$3:$Z$45,10,0)*$E524</f>
        <v>91.297359999999998</v>
      </c>
      <c r="O524" s="43">
        <f>VLOOKUP($D524,PORTE!$A$3:$Z$45,11,0)*$C524+VLOOKUP($E$2,PORTE!$A$3:$Z$45,11,0)*$E524</f>
        <v>92.851940000000013</v>
      </c>
      <c r="P524" s="43">
        <f>VLOOKUP($D524,PORTE!$A$3:$Z$45,12,0)*$C524+VLOOKUP($E$2,PORTE!$A$3:$Z$45,12,0)*$E524</f>
        <v>96.678219999999996</v>
      </c>
      <c r="Q524" s="43">
        <f>VLOOKUP($D524,PORTE!$A$3:$Z$45,13,0)*$C524+VLOOKUP($E$2,PORTE!$A$3:$Z$45,13,0)*$E524</f>
        <v>99.815820000000016</v>
      </c>
      <c r="R524" s="43">
        <f>VLOOKUP($D524,PORTE!$A$3:$Z$45,14,0)*$C524+VLOOKUP($E$2,PORTE!$A$3:$Z$45,14,0)*$E524</f>
        <v>103.70014</v>
      </c>
    </row>
    <row r="525" spans="1:18" s="1" customFormat="1" ht="13.5" customHeight="1" x14ac:dyDescent="0.25">
      <c r="A525" s="7" t="s">
        <v>1119</v>
      </c>
      <c r="B525" s="3" t="s">
        <v>1120</v>
      </c>
      <c r="C525" s="26">
        <v>1</v>
      </c>
      <c r="D525" s="4" t="s">
        <v>5</v>
      </c>
      <c r="E525" s="5">
        <v>30.47</v>
      </c>
      <c r="F525" s="43">
        <f>VLOOKUP($D525,PORTE!$A$3:$Z$45,2,0)*$C525+VLOOKUP($E$2,PORTE!$A$3:$Z$45,2,0)*$E525</f>
        <v>358.40499999999997</v>
      </c>
      <c r="G525" s="43">
        <f>VLOOKUP($D525,PORTE!$A$3:$Z$45,3,0)*$C525+VLOOKUP($E$2,PORTE!$A$3:$Z$45,3,0)*$E525</f>
        <v>376.14</v>
      </c>
      <c r="H525" s="43">
        <f>VLOOKUP($D525,PORTE!$A$3:$Z$45,4,0)*$C525+VLOOKUP($E$2,PORTE!$A$3:$Z$45,4,0)*$E525</f>
        <v>397.05489999999998</v>
      </c>
      <c r="I525" s="43">
        <f>VLOOKUP($D525,PORTE!$A$3:$Z$45,5,0)*$C525+VLOOKUP($E$2,PORTE!$A$3:$Z$45,5,0)*$E525</f>
        <v>425.25789999999995</v>
      </c>
      <c r="J525" s="43">
        <f>VLOOKUP($D525,PORTE!$A$3:$Z$45,6,0)*$C525+VLOOKUP($E$2,PORTE!$A$3:$Z$45,6,0)*$E525</f>
        <v>449.49509999999998</v>
      </c>
      <c r="K525" s="43">
        <f>VLOOKUP($D525,PORTE!$A$3:$Z$45,7,0)*$C525+VLOOKUP($E$2,PORTE!$A$3:$Z$45,7,0)*$E525</f>
        <v>475.21049999999997</v>
      </c>
      <c r="L525" s="43">
        <f>VLOOKUP($D525,PORTE!$A$3:$Z$45,8,0)*$C525+VLOOKUP($E$2,PORTE!$A$3:$Z$45,8,0)*$E525</f>
        <v>506.58049999999997</v>
      </c>
      <c r="M525" s="43">
        <f>VLOOKUP($D525,PORTE!$A$3:$Z$45,9,0)*$C525+VLOOKUP($E$2,PORTE!$A$3:$Z$45,9,0)*$E525</f>
        <v>556.45779999999991</v>
      </c>
      <c r="N525" s="43">
        <f>VLOOKUP($D525,PORTE!$A$3:$Z$45,10,0)*$C525+VLOOKUP($E$2,PORTE!$A$3:$Z$45,10,0)*$E525</f>
        <v>607.27919999999995</v>
      </c>
      <c r="O525" s="43">
        <f>VLOOKUP($D525,PORTE!$A$3:$Z$45,11,0)*$C525+VLOOKUP($E$2,PORTE!$A$3:$Z$45,11,0)*$E525</f>
        <v>617.61429999999996</v>
      </c>
      <c r="P525" s="43">
        <f>VLOOKUP($D525,PORTE!$A$3:$Z$45,12,0)*$C525+VLOOKUP($E$2,PORTE!$A$3:$Z$45,12,0)*$E525</f>
        <v>643.56089999999995</v>
      </c>
      <c r="Q525" s="43">
        <f>VLOOKUP($D525,PORTE!$A$3:$Z$45,13,0)*$C525+VLOOKUP($E$2,PORTE!$A$3:$Z$45,13,0)*$E525</f>
        <v>665.46289999999999</v>
      </c>
      <c r="R525" s="43">
        <f>VLOOKUP($D525,PORTE!$A$3:$Z$45,14,0)*$C525+VLOOKUP($E$2,PORTE!$A$3:$Z$45,14,0)*$E525</f>
        <v>691.35829999999999</v>
      </c>
    </row>
    <row r="526" spans="1:18" s="1" customFormat="1" ht="13.5" customHeight="1" x14ac:dyDescent="0.25">
      <c r="A526" s="7" t="s">
        <v>1121</v>
      </c>
      <c r="B526" s="3" t="s">
        <v>1122</v>
      </c>
      <c r="C526" s="27">
        <v>1</v>
      </c>
      <c r="D526" s="4" t="s">
        <v>5</v>
      </c>
      <c r="E526" s="5">
        <v>30.47</v>
      </c>
      <c r="F526" s="43">
        <f>VLOOKUP($D526,PORTE!$A$3:$Z$45,2,0)*$C526+VLOOKUP($E$2,PORTE!$A$3:$Z$45,2,0)*$E526</f>
        <v>358.40499999999997</v>
      </c>
      <c r="G526" s="43">
        <f>VLOOKUP($D526,PORTE!$A$3:$Z$45,3,0)*$C526+VLOOKUP($E$2,PORTE!$A$3:$Z$45,3,0)*$E526</f>
        <v>376.14</v>
      </c>
      <c r="H526" s="43">
        <f>VLOOKUP($D526,PORTE!$A$3:$Z$45,4,0)*$C526+VLOOKUP($E$2,PORTE!$A$3:$Z$45,4,0)*$E526</f>
        <v>397.05489999999998</v>
      </c>
      <c r="I526" s="43">
        <f>VLOOKUP($D526,PORTE!$A$3:$Z$45,5,0)*$C526+VLOOKUP($E$2,PORTE!$A$3:$Z$45,5,0)*$E526</f>
        <v>425.25789999999995</v>
      </c>
      <c r="J526" s="43">
        <f>VLOOKUP($D526,PORTE!$A$3:$Z$45,6,0)*$C526+VLOOKUP($E$2,PORTE!$A$3:$Z$45,6,0)*$E526</f>
        <v>449.49509999999998</v>
      </c>
      <c r="K526" s="43">
        <f>VLOOKUP($D526,PORTE!$A$3:$Z$45,7,0)*$C526+VLOOKUP($E$2,PORTE!$A$3:$Z$45,7,0)*$E526</f>
        <v>475.21049999999997</v>
      </c>
      <c r="L526" s="43">
        <f>VLOOKUP($D526,PORTE!$A$3:$Z$45,8,0)*$C526+VLOOKUP($E$2,PORTE!$A$3:$Z$45,8,0)*$E526</f>
        <v>506.58049999999997</v>
      </c>
      <c r="M526" s="43">
        <f>VLOOKUP($D526,PORTE!$A$3:$Z$45,9,0)*$C526+VLOOKUP($E$2,PORTE!$A$3:$Z$45,9,0)*$E526</f>
        <v>556.45779999999991</v>
      </c>
      <c r="N526" s="43">
        <f>VLOOKUP($D526,PORTE!$A$3:$Z$45,10,0)*$C526+VLOOKUP($E$2,PORTE!$A$3:$Z$45,10,0)*$E526</f>
        <v>607.27919999999995</v>
      </c>
      <c r="O526" s="43">
        <f>VLOOKUP($D526,PORTE!$A$3:$Z$45,11,0)*$C526+VLOOKUP($E$2,PORTE!$A$3:$Z$45,11,0)*$E526</f>
        <v>617.61429999999996</v>
      </c>
      <c r="P526" s="43">
        <f>VLOOKUP($D526,PORTE!$A$3:$Z$45,12,0)*$C526+VLOOKUP($E$2,PORTE!$A$3:$Z$45,12,0)*$E526</f>
        <v>643.56089999999995</v>
      </c>
      <c r="Q526" s="43">
        <f>VLOOKUP($D526,PORTE!$A$3:$Z$45,13,0)*$C526+VLOOKUP($E$2,PORTE!$A$3:$Z$45,13,0)*$E526</f>
        <v>665.46289999999999</v>
      </c>
      <c r="R526" s="43">
        <f>VLOOKUP($D526,PORTE!$A$3:$Z$45,14,0)*$C526+VLOOKUP($E$2,PORTE!$A$3:$Z$45,14,0)*$E526</f>
        <v>691.35829999999999</v>
      </c>
    </row>
    <row r="527" spans="1:18" s="1" customFormat="1" ht="13.5" customHeight="1" x14ac:dyDescent="0.25">
      <c r="A527" s="7" t="s">
        <v>1123</v>
      </c>
      <c r="B527" s="3" t="s">
        <v>1124</v>
      </c>
      <c r="C527" s="27">
        <v>1</v>
      </c>
      <c r="D527" s="4" t="s">
        <v>5</v>
      </c>
      <c r="E527" s="5">
        <v>47.53</v>
      </c>
      <c r="F527" s="43">
        <f>VLOOKUP($D527,PORTE!$A$3:$Z$45,2,0)*$C527+VLOOKUP($E$2,PORTE!$A$3:$Z$45,2,0)*$E527</f>
        <v>554.59500000000003</v>
      </c>
      <c r="G527" s="43">
        <f>VLOOKUP($D527,PORTE!$A$3:$Z$45,3,0)*$C527+VLOOKUP($E$2,PORTE!$A$3:$Z$45,3,0)*$E527</f>
        <v>580.86</v>
      </c>
      <c r="H527" s="43">
        <f>VLOOKUP($D527,PORTE!$A$3:$Z$45,4,0)*$C527+VLOOKUP($E$2,PORTE!$A$3:$Z$45,4,0)*$E527</f>
        <v>613.20510000000002</v>
      </c>
      <c r="I527" s="43">
        <f>VLOOKUP($D527,PORTE!$A$3:$Z$45,5,0)*$C527+VLOOKUP($E$2,PORTE!$A$3:$Z$45,5,0)*$E527</f>
        <v>656.76210000000003</v>
      </c>
      <c r="J527" s="43">
        <f>VLOOKUP($D527,PORTE!$A$3:$Z$45,6,0)*$C527+VLOOKUP($E$2,PORTE!$A$3:$Z$45,6,0)*$E527</f>
        <v>693.96490000000006</v>
      </c>
      <c r="K527" s="43">
        <f>VLOOKUP($D527,PORTE!$A$3:$Z$45,7,0)*$C527+VLOOKUP($E$2,PORTE!$A$3:$Z$45,7,0)*$E527</f>
        <v>733.66950000000008</v>
      </c>
      <c r="L527" s="43">
        <f>VLOOKUP($D527,PORTE!$A$3:$Z$45,8,0)*$C527+VLOOKUP($E$2,PORTE!$A$3:$Z$45,8,0)*$E527</f>
        <v>782.09949999999992</v>
      </c>
      <c r="M527" s="43">
        <f>VLOOKUP($D527,PORTE!$A$3:$Z$45,9,0)*$C527+VLOOKUP($E$2,PORTE!$A$3:$Z$45,9,0)*$E527</f>
        <v>859.10219999999993</v>
      </c>
      <c r="N527" s="43">
        <f>VLOOKUP($D527,PORTE!$A$3:$Z$45,10,0)*$C527+VLOOKUP($E$2,PORTE!$A$3:$Z$45,10,0)*$E527</f>
        <v>937.56079999999997</v>
      </c>
      <c r="O527" s="43">
        <f>VLOOKUP($D527,PORTE!$A$3:$Z$45,11,0)*$C527+VLOOKUP($E$2,PORTE!$A$3:$Z$45,11,0)*$E527</f>
        <v>953.52570000000003</v>
      </c>
      <c r="P527" s="43">
        <f>VLOOKUP($D527,PORTE!$A$3:$Z$45,12,0)*$C527+VLOOKUP($E$2,PORTE!$A$3:$Z$45,12,0)*$E527</f>
        <v>992.77909999999997</v>
      </c>
      <c r="Q527" s="43">
        <f>VLOOKUP($D527,PORTE!$A$3:$Z$45,13,0)*$C527+VLOOKUP($E$2,PORTE!$A$3:$Z$45,13,0)*$E527</f>
        <v>1024.9171000000001</v>
      </c>
      <c r="R527" s="43">
        <f>VLOOKUP($D527,PORTE!$A$3:$Z$45,14,0)*$C527+VLOOKUP($E$2,PORTE!$A$3:$Z$45,14,0)*$E527</f>
        <v>1064.8017</v>
      </c>
    </row>
    <row r="528" spans="1:18" s="1" customFormat="1" ht="13.5" customHeight="1" x14ac:dyDescent="0.25">
      <c r="A528" s="7" t="s">
        <v>1125</v>
      </c>
      <c r="B528" s="3" t="s">
        <v>1126</v>
      </c>
      <c r="C528" s="25">
        <v>0.01</v>
      </c>
      <c r="D528" s="4" t="s">
        <v>5</v>
      </c>
      <c r="E528" s="5" t="s">
        <v>77</v>
      </c>
      <c r="F528" s="43">
        <f>VLOOKUP($D528,PORTE!$A$3:$Z$45,2,0)*$C528+VLOOKUP($E$2,PORTE!$A$3:$Z$45,2,0)*$E528</f>
        <v>12.189499999999999</v>
      </c>
      <c r="G528" s="43">
        <f>VLOOKUP($D528,PORTE!$A$3:$Z$45,3,0)*$C528+VLOOKUP($E$2,PORTE!$A$3:$Z$45,3,0)*$E528</f>
        <v>12.741</v>
      </c>
      <c r="H528" s="43">
        <f>VLOOKUP($D528,PORTE!$A$3:$Z$45,4,0)*$C528+VLOOKUP($E$2,PORTE!$A$3:$Z$45,4,0)*$E528</f>
        <v>13.451509999999999</v>
      </c>
      <c r="I528" s="43">
        <f>VLOOKUP($D528,PORTE!$A$3:$Z$45,5,0)*$C528+VLOOKUP($E$2,PORTE!$A$3:$Z$45,5,0)*$E528</f>
        <v>14.40701</v>
      </c>
      <c r="J528" s="43">
        <f>VLOOKUP($D528,PORTE!$A$3:$Z$45,6,0)*$C528+VLOOKUP($E$2,PORTE!$A$3:$Z$45,6,0)*$E528</f>
        <v>15.21809</v>
      </c>
      <c r="K528" s="43">
        <f>VLOOKUP($D528,PORTE!$A$3:$Z$45,7,0)*$C528+VLOOKUP($E$2,PORTE!$A$3:$Z$45,7,0)*$E528</f>
        <v>16.088850000000001</v>
      </c>
      <c r="L528" s="43">
        <f>VLOOKUP($D528,PORTE!$A$3:$Z$45,8,0)*$C528+VLOOKUP($E$2,PORTE!$A$3:$Z$45,8,0)*$E528</f>
        <v>17.150849999999998</v>
      </c>
      <c r="M528" s="43">
        <f>VLOOKUP($D528,PORTE!$A$3:$Z$45,9,0)*$C528+VLOOKUP($E$2,PORTE!$A$3:$Z$45,9,0)*$E528</f>
        <v>18.839419999999997</v>
      </c>
      <c r="N528" s="43">
        <f>VLOOKUP($D528,PORTE!$A$3:$Z$45,10,0)*$C528+VLOOKUP($E$2,PORTE!$A$3:$Z$45,10,0)*$E528</f>
        <v>20.55988</v>
      </c>
      <c r="O528" s="43">
        <f>VLOOKUP($D528,PORTE!$A$3:$Z$45,11,0)*$C528+VLOOKUP($E$2,PORTE!$A$3:$Z$45,11,0)*$E528</f>
        <v>20.910170000000001</v>
      </c>
      <c r="P528" s="43">
        <f>VLOOKUP($D528,PORTE!$A$3:$Z$45,12,0)*$C528+VLOOKUP($E$2,PORTE!$A$3:$Z$45,12,0)*$E528</f>
        <v>21.753309999999995</v>
      </c>
      <c r="Q528" s="43">
        <f>VLOOKUP($D528,PORTE!$A$3:$Z$45,13,0)*$C528+VLOOKUP($E$2,PORTE!$A$3:$Z$45,13,0)*$E528</f>
        <v>22.421309999999998</v>
      </c>
      <c r="R528" s="43">
        <f>VLOOKUP($D528,PORTE!$A$3:$Z$45,14,0)*$C528+VLOOKUP($E$2,PORTE!$A$3:$Z$45,14,0)*$E528</f>
        <v>23.293869999999998</v>
      </c>
    </row>
    <row r="529" spans="1:18" s="1" customFormat="1" ht="13.5" customHeight="1" x14ac:dyDescent="0.25">
      <c r="A529" s="7" t="s">
        <v>1127</v>
      </c>
      <c r="B529" s="3" t="s">
        <v>1128</v>
      </c>
      <c r="C529" s="24">
        <v>0.1</v>
      </c>
      <c r="D529" s="4" t="s">
        <v>5</v>
      </c>
      <c r="E529" s="5" t="s">
        <v>62</v>
      </c>
      <c r="F529" s="43">
        <f>VLOOKUP($D529,PORTE!$A$3:$Z$45,2,0)*$C529+VLOOKUP($E$2,PORTE!$A$3:$Z$45,2,0)*$E529</f>
        <v>5.7909999999999995</v>
      </c>
      <c r="G529" s="43">
        <f>VLOOKUP($D529,PORTE!$A$3:$Z$45,3,0)*$C529+VLOOKUP($E$2,PORTE!$A$3:$Z$45,3,0)*$E529</f>
        <v>6.258</v>
      </c>
      <c r="H529" s="43">
        <f>VLOOKUP($D529,PORTE!$A$3:$Z$45,4,0)*$C529+VLOOKUP($E$2,PORTE!$A$3:$Z$45,4,0)*$E529</f>
        <v>6.5987799999999996</v>
      </c>
      <c r="I529" s="43">
        <f>VLOOKUP($D529,PORTE!$A$3:$Z$45,5,0)*$C529+VLOOKUP($E$2,PORTE!$A$3:$Z$45,5,0)*$E529</f>
        <v>7.06738</v>
      </c>
      <c r="J529" s="43">
        <f>VLOOKUP($D529,PORTE!$A$3:$Z$45,6,0)*$C529+VLOOKUP($E$2,PORTE!$A$3:$Z$45,6,0)*$E529</f>
        <v>7.5052199999999996</v>
      </c>
      <c r="K529" s="43">
        <f>VLOOKUP($D529,PORTE!$A$3:$Z$45,7,0)*$C529+VLOOKUP($E$2,PORTE!$A$3:$Z$45,7,0)*$E529</f>
        <v>7.9340999999999999</v>
      </c>
      <c r="L529" s="43">
        <f>VLOOKUP($D529,PORTE!$A$3:$Z$45,8,0)*$C529+VLOOKUP($E$2,PORTE!$A$3:$Z$45,8,0)*$E529</f>
        <v>8.4581</v>
      </c>
      <c r="M529" s="43">
        <f>VLOOKUP($D529,PORTE!$A$3:$Z$45,9,0)*$C529+VLOOKUP($E$2,PORTE!$A$3:$Z$45,9,0)*$E529</f>
        <v>9.2911599999999996</v>
      </c>
      <c r="N529" s="43">
        <f>VLOOKUP($D529,PORTE!$A$3:$Z$45,10,0)*$C529+VLOOKUP($E$2,PORTE!$A$3:$Z$45,10,0)*$E529</f>
        <v>10.140239999999999</v>
      </c>
      <c r="O529" s="43">
        <f>VLOOKUP($D529,PORTE!$A$3:$Z$45,11,0)*$C529+VLOOKUP($E$2,PORTE!$A$3:$Z$45,11,0)*$E529</f>
        <v>10.31146</v>
      </c>
      <c r="P529" s="43">
        <f>VLOOKUP($D529,PORTE!$A$3:$Z$45,12,0)*$C529+VLOOKUP($E$2,PORTE!$A$3:$Z$45,12,0)*$E529</f>
        <v>10.867979999999999</v>
      </c>
      <c r="Q529" s="43">
        <f>VLOOKUP($D529,PORTE!$A$3:$Z$45,13,0)*$C529+VLOOKUP($E$2,PORTE!$A$3:$Z$45,13,0)*$E529</f>
        <v>11.49038</v>
      </c>
      <c r="R529" s="43">
        <f>VLOOKUP($D529,PORTE!$A$3:$Z$45,14,0)*$C529+VLOOKUP($E$2,PORTE!$A$3:$Z$45,14,0)*$E529</f>
        <v>11.937260000000002</v>
      </c>
    </row>
    <row r="530" spans="1:18" s="1" customFormat="1" ht="13.5" customHeight="1" x14ac:dyDescent="0.25">
      <c r="A530" s="7" t="s">
        <v>1129</v>
      </c>
      <c r="B530" s="3" t="s">
        <v>1130</v>
      </c>
      <c r="C530" s="24">
        <v>0.1</v>
      </c>
      <c r="D530" s="4" t="s">
        <v>5</v>
      </c>
      <c r="E530" s="5" t="s">
        <v>39</v>
      </c>
      <c r="F530" s="43">
        <f>VLOOKUP($D530,PORTE!$A$3:$Z$45,2,0)*$C530+VLOOKUP($E$2,PORTE!$A$3:$Z$45,2,0)*$E530</f>
        <v>38.370499999999993</v>
      </c>
      <c r="G530" s="43">
        <f>VLOOKUP($D530,PORTE!$A$3:$Z$45,3,0)*$C530+VLOOKUP($E$2,PORTE!$A$3:$Z$45,3,0)*$E530</f>
        <v>40.253999999999998</v>
      </c>
      <c r="H530" s="43">
        <f>VLOOKUP($D530,PORTE!$A$3:$Z$45,4,0)*$C530+VLOOKUP($E$2,PORTE!$A$3:$Z$45,4,0)*$E530</f>
        <v>42.492890000000003</v>
      </c>
      <c r="I530" s="43">
        <f>VLOOKUP($D530,PORTE!$A$3:$Z$45,5,0)*$C530+VLOOKUP($E$2,PORTE!$A$3:$Z$45,5,0)*$E530</f>
        <v>45.511189999999999</v>
      </c>
      <c r="J530" s="43">
        <f>VLOOKUP($D530,PORTE!$A$3:$Z$45,6,0)*$C530+VLOOKUP($E$2,PORTE!$A$3:$Z$45,6,0)*$E530</f>
        <v>48.102110000000003</v>
      </c>
      <c r="K530" s="43">
        <f>VLOOKUP($D530,PORTE!$A$3:$Z$45,7,0)*$C530+VLOOKUP($E$2,PORTE!$A$3:$Z$45,7,0)*$E530</f>
        <v>50.854050000000001</v>
      </c>
      <c r="L530" s="43">
        <f>VLOOKUP($D530,PORTE!$A$3:$Z$45,8,0)*$C530+VLOOKUP($E$2,PORTE!$A$3:$Z$45,8,0)*$E530</f>
        <v>54.211049999999993</v>
      </c>
      <c r="M530" s="43">
        <f>VLOOKUP($D530,PORTE!$A$3:$Z$45,9,0)*$C530+VLOOKUP($E$2,PORTE!$A$3:$Z$45,9,0)*$E530</f>
        <v>59.548579999999994</v>
      </c>
      <c r="N530" s="43">
        <f>VLOOKUP($D530,PORTE!$A$3:$Z$45,10,0)*$C530+VLOOKUP($E$2,PORTE!$A$3:$Z$45,10,0)*$E530</f>
        <v>64.987120000000004</v>
      </c>
      <c r="O530" s="43">
        <f>VLOOKUP($D530,PORTE!$A$3:$Z$45,11,0)*$C530+VLOOKUP($E$2,PORTE!$A$3:$Z$45,11,0)*$E530</f>
        <v>66.093230000000005</v>
      </c>
      <c r="P530" s="43">
        <f>VLOOKUP($D530,PORTE!$A$3:$Z$45,12,0)*$C530+VLOOKUP($E$2,PORTE!$A$3:$Z$45,12,0)*$E530</f>
        <v>68.859489999999994</v>
      </c>
      <c r="Q530" s="43">
        <f>VLOOKUP($D530,PORTE!$A$3:$Z$45,13,0)*$C530+VLOOKUP($E$2,PORTE!$A$3:$Z$45,13,0)*$E530</f>
        <v>71.181690000000003</v>
      </c>
      <c r="R530" s="43">
        <f>VLOOKUP($D530,PORTE!$A$3:$Z$45,14,0)*$C530+VLOOKUP($E$2,PORTE!$A$3:$Z$45,14,0)*$E530</f>
        <v>73.951629999999994</v>
      </c>
    </row>
    <row r="531" spans="1:18" s="1" customFormat="1" ht="13.5" customHeight="1" x14ac:dyDescent="0.25">
      <c r="A531" s="7" t="s">
        <v>1131</v>
      </c>
      <c r="B531" s="3" t="s">
        <v>1132</v>
      </c>
      <c r="C531" s="25">
        <v>0.1</v>
      </c>
      <c r="D531" s="4" t="s">
        <v>5</v>
      </c>
      <c r="E531" s="5" t="s">
        <v>39</v>
      </c>
      <c r="F531" s="43">
        <f>VLOOKUP($D531,PORTE!$A$3:$Z$45,2,0)*$C531+VLOOKUP($E$2,PORTE!$A$3:$Z$45,2,0)*$E531</f>
        <v>38.370499999999993</v>
      </c>
      <c r="G531" s="43">
        <f>VLOOKUP($D531,PORTE!$A$3:$Z$45,3,0)*$C531+VLOOKUP($E$2,PORTE!$A$3:$Z$45,3,0)*$E531</f>
        <v>40.253999999999998</v>
      </c>
      <c r="H531" s="43">
        <f>VLOOKUP($D531,PORTE!$A$3:$Z$45,4,0)*$C531+VLOOKUP($E$2,PORTE!$A$3:$Z$45,4,0)*$E531</f>
        <v>42.492890000000003</v>
      </c>
      <c r="I531" s="43">
        <f>VLOOKUP($D531,PORTE!$A$3:$Z$45,5,0)*$C531+VLOOKUP($E$2,PORTE!$A$3:$Z$45,5,0)*$E531</f>
        <v>45.511189999999999</v>
      </c>
      <c r="J531" s="43">
        <f>VLOOKUP($D531,PORTE!$A$3:$Z$45,6,0)*$C531+VLOOKUP($E$2,PORTE!$A$3:$Z$45,6,0)*$E531</f>
        <v>48.102110000000003</v>
      </c>
      <c r="K531" s="43">
        <f>VLOOKUP($D531,PORTE!$A$3:$Z$45,7,0)*$C531+VLOOKUP($E$2,PORTE!$A$3:$Z$45,7,0)*$E531</f>
        <v>50.854050000000001</v>
      </c>
      <c r="L531" s="43">
        <f>VLOOKUP($D531,PORTE!$A$3:$Z$45,8,0)*$C531+VLOOKUP($E$2,PORTE!$A$3:$Z$45,8,0)*$E531</f>
        <v>54.211049999999993</v>
      </c>
      <c r="M531" s="43">
        <f>VLOOKUP($D531,PORTE!$A$3:$Z$45,9,0)*$C531+VLOOKUP($E$2,PORTE!$A$3:$Z$45,9,0)*$E531</f>
        <v>59.548579999999994</v>
      </c>
      <c r="N531" s="43">
        <f>VLOOKUP($D531,PORTE!$A$3:$Z$45,10,0)*$C531+VLOOKUP($E$2,PORTE!$A$3:$Z$45,10,0)*$E531</f>
        <v>64.987120000000004</v>
      </c>
      <c r="O531" s="43">
        <f>VLOOKUP($D531,PORTE!$A$3:$Z$45,11,0)*$C531+VLOOKUP($E$2,PORTE!$A$3:$Z$45,11,0)*$E531</f>
        <v>66.093230000000005</v>
      </c>
      <c r="P531" s="43">
        <f>VLOOKUP($D531,PORTE!$A$3:$Z$45,12,0)*$C531+VLOOKUP($E$2,PORTE!$A$3:$Z$45,12,0)*$E531</f>
        <v>68.859489999999994</v>
      </c>
      <c r="Q531" s="43">
        <f>VLOOKUP($D531,PORTE!$A$3:$Z$45,13,0)*$C531+VLOOKUP($E$2,PORTE!$A$3:$Z$45,13,0)*$E531</f>
        <v>71.181690000000003</v>
      </c>
      <c r="R531" s="43">
        <f>VLOOKUP($D531,PORTE!$A$3:$Z$45,14,0)*$C531+VLOOKUP($E$2,PORTE!$A$3:$Z$45,14,0)*$E531</f>
        <v>73.951629999999994</v>
      </c>
    </row>
    <row r="532" spans="1:18" s="1" customFormat="1" ht="13.5" customHeight="1" x14ac:dyDescent="0.25">
      <c r="A532" s="7" t="s">
        <v>1133</v>
      </c>
      <c r="B532" s="3" t="s">
        <v>1134</v>
      </c>
      <c r="C532" s="25">
        <v>0.1</v>
      </c>
      <c r="D532" s="4" t="s">
        <v>5</v>
      </c>
      <c r="E532" s="5" t="s">
        <v>80</v>
      </c>
      <c r="F532" s="43">
        <f>VLOOKUP($D532,PORTE!$A$3:$Z$45,2,0)*$C532+VLOOKUP($E$2,PORTE!$A$3:$Z$45,2,0)*$E532</f>
        <v>19.740500000000001</v>
      </c>
      <c r="G532" s="43">
        <f>VLOOKUP($D532,PORTE!$A$3:$Z$45,3,0)*$C532+VLOOKUP($E$2,PORTE!$A$3:$Z$45,3,0)*$E532</f>
        <v>20.814</v>
      </c>
      <c r="H532" s="43">
        <f>VLOOKUP($D532,PORTE!$A$3:$Z$45,4,0)*$C532+VLOOKUP($E$2,PORTE!$A$3:$Z$45,4,0)*$E532</f>
        <v>21.967490000000002</v>
      </c>
      <c r="I532" s="43">
        <f>VLOOKUP($D532,PORTE!$A$3:$Z$45,5,0)*$C532+VLOOKUP($E$2,PORTE!$A$3:$Z$45,5,0)*$E532</f>
        <v>23.527790000000003</v>
      </c>
      <c r="J532" s="43">
        <f>VLOOKUP($D532,PORTE!$A$3:$Z$45,6,0)*$C532+VLOOKUP($E$2,PORTE!$A$3:$Z$45,6,0)*$E532</f>
        <v>24.887510000000002</v>
      </c>
      <c r="K532" s="43">
        <f>VLOOKUP($D532,PORTE!$A$3:$Z$45,7,0)*$C532+VLOOKUP($E$2,PORTE!$A$3:$Z$45,7,0)*$E532</f>
        <v>26.311050000000002</v>
      </c>
      <c r="L532" s="43">
        <f>VLOOKUP($D532,PORTE!$A$3:$Z$45,8,0)*$C532+VLOOKUP($E$2,PORTE!$A$3:$Z$45,8,0)*$E532</f>
        <v>28.04805</v>
      </c>
      <c r="M532" s="43">
        <f>VLOOKUP($D532,PORTE!$A$3:$Z$45,9,0)*$C532+VLOOKUP($E$2,PORTE!$A$3:$Z$45,9,0)*$E532</f>
        <v>30.809779999999996</v>
      </c>
      <c r="N532" s="43">
        <f>VLOOKUP($D532,PORTE!$A$3:$Z$45,10,0)*$C532+VLOOKUP($E$2,PORTE!$A$3:$Z$45,10,0)*$E532</f>
        <v>33.623919999999998</v>
      </c>
      <c r="O532" s="43">
        <f>VLOOKUP($D532,PORTE!$A$3:$Z$45,11,0)*$C532+VLOOKUP($E$2,PORTE!$A$3:$Z$45,11,0)*$E532</f>
        <v>34.195430000000002</v>
      </c>
      <c r="P532" s="43">
        <f>VLOOKUP($D532,PORTE!$A$3:$Z$45,12,0)*$C532+VLOOKUP($E$2,PORTE!$A$3:$Z$45,12,0)*$E532</f>
        <v>35.698090000000001</v>
      </c>
      <c r="Q532" s="43">
        <f>VLOOKUP($D532,PORTE!$A$3:$Z$45,13,0)*$C532+VLOOKUP($E$2,PORTE!$A$3:$Z$45,13,0)*$E532</f>
        <v>37.048289999999994</v>
      </c>
      <c r="R532" s="43">
        <f>VLOOKUP($D532,PORTE!$A$3:$Z$45,14,0)*$C532+VLOOKUP($E$2,PORTE!$A$3:$Z$45,14,0)*$E532</f>
        <v>38.489829999999998</v>
      </c>
    </row>
    <row r="533" spans="1:18" s="1" customFormat="1" ht="13.5" customHeight="1" x14ac:dyDescent="0.25">
      <c r="A533" s="7" t="s">
        <v>1135</v>
      </c>
      <c r="B533" s="3" t="s">
        <v>1136</v>
      </c>
      <c r="C533" s="25">
        <v>0.1</v>
      </c>
      <c r="D533" s="4" t="s">
        <v>5</v>
      </c>
      <c r="E533" s="5">
        <v>3.7959999999999998</v>
      </c>
      <c r="F533" s="43">
        <f>VLOOKUP($D533,PORTE!$A$3:$Z$45,2,0)*$C533+VLOOKUP($E$2,PORTE!$A$3:$Z$45,2,0)*$E533</f>
        <v>44.453999999999994</v>
      </c>
      <c r="G533" s="43">
        <f>VLOOKUP($D533,PORTE!$A$3:$Z$45,3,0)*$C533+VLOOKUP($E$2,PORTE!$A$3:$Z$45,3,0)*$E533</f>
        <v>46.601999999999997</v>
      </c>
      <c r="H533" s="43">
        <f>VLOOKUP($D533,PORTE!$A$3:$Z$45,4,0)*$C533+VLOOKUP($E$2,PORTE!$A$3:$Z$45,4,0)*$E533</f>
        <v>49.195320000000002</v>
      </c>
      <c r="I533" s="43">
        <f>VLOOKUP($D533,PORTE!$A$3:$Z$45,5,0)*$C533+VLOOKUP($E$2,PORTE!$A$3:$Z$45,5,0)*$E533</f>
        <v>52.689719999999994</v>
      </c>
      <c r="J533" s="43">
        <f>VLOOKUP($D533,PORTE!$A$3:$Z$45,6,0)*$C533+VLOOKUP($E$2,PORTE!$A$3:$Z$45,6,0)*$E533</f>
        <v>55.682679999999998</v>
      </c>
      <c r="K533" s="43">
        <f>VLOOKUP($D533,PORTE!$A$3:$Z$45,7,0)*$C533+VLOOKUP($E$2,PORTE!$A$3:$Z$45,7,0)*$E533</f>
        <v>58.868400000000001</v>
      </c>
      <c r="L533" s="43">
        <f>VLOOKUP($D533,PORTE!$A$3:$Z$45,8,0)*$C533+VLOOKUP($E$2,PORTE!$A$3:$Z$45,8,0)*$E533</f>
        <v>62.75439999999999</v>
      </c>
      <c r="M533" s="43">
        <f>VLOOKUP($D533,PORTE!$A$3:$Z$45,9,0)*$C533+VLOOKUP($E$2,PORTE!$A$3:$Z$45,9,0)*$E533</f>
        <v>68.933039999999991</v>
      </c>
      <c r="N533" s="43">
        <f>VLOOKUP($D533,PORTE!$A$3:$Z$45,10,0)*$C533+VLOOKUP($E$2,PORTE!$A$3:$Z$45,10,0)*$E533</f>
        <v>75.228559999999987</v>
      </c>
      <c r="O533" s="43">
        <f>VLOOKUP($D533,PORTE!$A$3:$Z$45,11,0)*$C533+VLOOKUP($E$2,PORTE!$A$3:$Z$45,11,0)*$E533</f>
        <v>76.509240000000005</v>
      </c>
      <c r="P533" s="43">
        <f>VLOOKUP($D533,PORTE!$A$3:$Z$45,12,0)*$C533+VLOOKUP($E$2,PORTE!$A$3:$Z$45,12,0)*$E533</f>
        <v>79.688119999999984</v>
      </c>
      <c r="Q533" s="43">
        <f>VLOOKUP($D533,PORTE!$A$3:$Z$45,13,0)*$C533+VLOOKUP($E$2,PORTE!$A$3:$Z$45,13,0)*$E533</f>
        <v>82.327719999999999</v>
      </c>
      <c r="R533" s="43">
        <f>VLOOKUP($D533,PORTE!$A$3:$Z$45,14,0)*$C533+VLOOKUP($E$2,PORTE!$A$3:$Z$45,14,0)*$E533</f>
        <v>85.531439999999989</v>
      </c>
    </row>
    <row r="534" spans="1:18" s="1" customFormat="1" ht="13.5" customHeight="1" x14ac:dyDescent="0.25">
      <c r="A534" s="7" t="s">
        <v>1137</v>
      </c>
      <c r="B534" s="3" t="s">
        <v>1138</v>
      </c>
      <c r="C534" s="25">
        <v>0.1</v>
      </c>
      <c r="D534" s="4" t="s">
        <v>5</v>
      </c>
      <c r="E534" s="5">
        <v>1.2090000000000001</v>
      </c>
      <c r="F534" s="43">
        <f>VLOOKUP($D534,PORTE!$A$3:$Z$45,2,0)*$C534+VLOOKUP($E$2,PORTE!$A$3:$Z$45,2,0)*$E534</f>
        <v>14.703500000000002</v>
      </c>
      <c r="G534" s="43">
        <f>VLOOKUP($D534,PORTE!$A$3:$Z$45,3,0)*$C534+VLOOKUP($E$2,PORTE!$A$3:$Z$45,3,0)*$E534</f>
        <v>15.558000000000002</v>
      </c>
      <c r="H534" s="43">
        <f>VLOOKUP($D534,PORTE!$A$3:$Z$45,4,0)*$C534+VLOOKUP($E$2,PORTE!$A$3:$Z$45,4,0)*$E534</f>
        <v>16.418030000000002</v>
      </c>
      <c r="I534" s="43">
        <f>VLOOKUP($D534,PORTE!$A$3:$Z$45,5,0)*$C534+VLOOKUP($E$2,PORTE!$A$3:$Z$45,5,0)*$E534</f>
        <v>17.584130000000002</v>
      </c>
      <c r="J534" s="43">
        <f>VLOOKUP($D534,PORTE!$A$3:$Z$45,6,0)*$C534+VLOOKUP($E$2,PORTE!$A$3:$Z$45,6,0)*$E534</f>
        <v>18.610970000000002</v>
      </c>
      <c r="K534" s="43">
        <f>VLOOKUP($D534,PORTE!$A$3:$Z$45,7,0)*$C534+VLOOKUP($E$2,PORTE!$A$3:$Z$45,7,0)*$E534</f>
        <v>19.675350000000002</v>
      </c>
      <c r="L534" s="43">
        <f>VLOOKUP($D534,PORTE!$A$3:$Z$45,8,0)*$C534+VLOOKUP($E$2,PORTE!$A$3:$Z$45,8,0)*$E534</f>
        <v>20.974350000000001</v>
      </c>
      <c r="M534" s="43">
        <f>VLOOKUP($D534,PORTE!$A$3:$Z$45,9,0)*$C534+VLOOKUP($E$2,PORTE!$A$3:$Z$45,9,0)*$E534</f>
        <v>23.039659999999998</v>
      </c>
      <c r="N534" s="43">
        <f>VLOOKUP($D534,PORTE!$A$3:$Z$45,10,0)*$C534+VLOOKUP($E$2,PORTE!$A$3:$Z$45,10,0)*$E534</f>
        <v>25.14424</v>
      </c>
      <c r="O534" s="43">
        <f>VLOOKUP($D534,PORTE!$A$3:$Z$45,11,0)*$C534+VLOOKUP($E$2,PORTE!$A$3:$Z$45,11,0)*$E534</f>
        <v>25.571210000000001</v>
      </c>
      <c r="P534" s="43">
        <f>VLOOKUP($D534,PORTE!$A$3:$Z$45,12,0)*$C534+VLOOKUP($E$2,PORTE!$A$3:$Z$45,12,0)*$E534</f>
        <v>26.732230000000001</v>
      </c>
      <c r="Q534" s="43">
        <f>VLOOKUP($D534,PORTE!$A$3:$Z$45,13,0)*$C534+VLOOKUP($E$2,PORTE!$A$3:$Z$45,13,0)*$E534</f>
        <v>27.819630000000004</v>
      </c>
      <c r="R534" s="43">
        <f>VLOOKUP($D534,PORTE!$A$3:$Z$45,14,0)*$C534+VLOOKUP($E$2,PORTE!$A$3:$Z$45,14,0)*$E534</f>
        <v>28.902010000000004</v>
      </c>
    </row>
    <row r="535" spans="1:18" s="1" customFormat="1" ht="13.5" customHeight="1" x14ac:dyDescent="0.25">
      <c r="A535" s="2" t="s">
        <v>1139</v>
      </c>
      <c r="B535" s="18" t="s">
        <v>1140</v>
      </c>
      <c r="C535" s="24">
        <v>0.1</v>
      </c>
      <c r="D535" s="4" t="s">
        <v>5</v>
      </c>
      <c r="E535" s="5" t="s">
        <v>374</v>
      </c>
      <c r="F535" s="43">
        <f>VLOOKUP($D535,PORTE!$A$3:$Z$45,2,0)*$C535+VLOOKUP($E$2,PORTE!$A$3:$Z$45,2,0)*$E535</f>
        <v>37.646000000000001</v>
      </c>
      <c r="G535" s="43">
        <f>VLOOKUP($D535,PORTE!$A$3:$Z$45,3,0)*$C535+VLOOKUP($E$2,PORTE!$A$3:$Z$45,3,0)*$E535</f>
        <v>39.497999999999998</v>
      </c>
      <c r="H535" s="43">
        <f>VLOOKUP($D535,PORTE!$A$3:$Z$45,4,0)*$C535+VLOOKUP($E$2,PORTE!$A$3:$Z$45,4,0)*$E535</f>
        <v>41.694680000000005</v>
      </c>
      <c r="I535" s="43">
        <f>VLOOKUP($D535,PORTE!$A$3:$Z$45,5,0)*$C535+VLOOKUP($E$2,PORTE!$A$3:$Z$45,5,0)*$E535</f>
        <v>44.656280000000002</v>
      </c>
      <c r="J535" s="43">
        <f>VLOOKUP($D535,PORTE!$A$3:$Z$45,6,0)*$C535+VLOOKUP($E$2,PORTE!$A$3:$Z$45,6,0)*$E535</f>
        <v>47.199320000000007</v>
      </c>
      <c r="K535" s="43">
        <f>VLOOKUP($D535,PORTE!$A$3:$Z$45,7,0)*$C535+VLOOKUP($E$2,PORTE!$A$3:$Z$45,7,0)*$E535</f>
        <v>49.899600000000007</v>
      </c>
      <c r="L535" s="43">
        <f>VLOOKUP($D535,PORTE!$A$3:$Z$45,8,0)*$C535+VLOOKUP($E$2,PORTE!$A$3:$Z$45,8,0)*$E535</f>
        <v>53.193599999999996</v>
      </c>
      <c r="M535" s="43">
        <f>VLOOKUP($D535,PORTE!$A$3:$Z$45,9,0)*$C535+VLOOKUP($E$2,PORTE!$A$3:$Z$45,9,0)*$E535</f>
        <v>58.430959999999999</v>
      </c>
      <c r="N535" s="43">
        <f>VLOOKUP($D535,PORTE!$A$3:$Z$45,10,0)*$C535+VLOOKUP($E$2,PORTE!$A$3:$Z$45,10,0)*$E535</f>
        <v>63.767440000000001</v>
      </c>
      <c r="O535" s="43">
        <f>VLOOKUP($D535,PORTE!$A$3:$Z$45,11,0)*$C535+VLOOKUP($E$2,PORTE!$A$3:$Z$45,11,0)*$E535</f>
        <v>64.852760000000004</v>
      </c>
      <c r="P535" s="43">
        <f>VLOOKUP($D535,PORTE!$A$3:$Z$45,12,0)*$C535+VLOOKUP($E$2,PORTE!$A$3:$Z$45,12,0)*$E535</f>
        <v>67.569879999999998</v>
      </c>
      <c r="Q535" s="43">
        <f>VLOOKUP($D535,PORTE!$A$3:$Z$45,13,0)*$C535+VLOOKUP($E$2,PORTE!$A$3:$Z$45,13,0)*$E535</f>
        <v>69.854280000000003</v>
      </c>
      <c r="R535" s="43">
        <f>VLOOKUP($D535,PORTE!$A$3:$Z$45,14,0)*$C535+VLOOKUP($E$2,PORTE!$A$3:$Z$45,14,0)*$E535</f>
        <v>72.57256000000001</v>
      </c>
    </row>
    <row r="536" spans="1:18" s="1" customFormat="1" ht="13.5" customHeight="1" x14ac:dyDescent="0.25">
      <c r="A536" s="2" t="s">
        <v>1141</v>
      </c>
      <c r="B536" s="3" t="s">
        <v>1142</v>
      </c>
      <c r="C536" s="24">
        <v>0.1</v>
      </c>
      <c r="D536" s="4" t="s">
        <v>5</v>
      </c>
      <c r="E536" s="5">
        <v>2.6520000000000001</v>
      </c>
      <c r="F536" s="43">
        <f>VLOOKUP($D536,PORTE!$A$3:$Z$45,2,0)*$C536+VLOOKUP($E$2,PORTE!$A$3:$Z$45,2,0)*$E536</f>
        <v>31.298000000000002</v>
      </c>
      <c r="G536" s="43">
        <f>VLOOKUP($D536,PORTE!$A$3:$Z$45,3,0)*$C536+VLOOKUP($E$2,PORTE!$A$3:$Z$45,3,0)*$E536</f>
        <v>32.874000000000002</v>
      </c>
      <c r="H536" s="43">
        <f>VLOOKUP($D536,PORTE!$A$3:$Z$45,4,0)*$C536+VLOOKUP($E$2,PORTE!$A$3:$Z$45,4,0)*$E536</f>
        <v>34.700839999999999</v>
      </c>
      <c r="I536" s="43">
        <f>VLOOKUP($D536,PORTE!$A$3:$Z$45,5,0)*$C536+VLOOKUP($E$2,PORTE!$A$3:$Z$45,5,0)*$E536</f>
        <v>37.165640000000003</v>
      </c>
      <c r="J536" s="43">
        <f>VLOOKUP($D536,PORTE!$A$3:$Z$45,6,0)*$C536+VLOOKUP($E$2,PORTE!$A$3:$Z$45,6,0)*$E536</f>
        <v>39.289160000000003</v>
      </c>
      <c r="K536" s="43">
        <f>VLOOKUP($D536,PORTE!$A$3:$Z$45,7,0)*$C536+VLOOKUP($E$2,PORTE!$A$3:$Z$45,7,0)*$E536</f>
        <v>41.536800000000007</v>
      </c>
      <c r="L536" s="43">
        <f>VLOOKUP($D536,PORTE!$A$3:$Z$45,8,0)*$C536+VLOOKUP($E$2,PORTE!$A$3:$Z$45,8,0)*$E536</f>
        <v>44.278799999999997</v>
      </c>
      <c r="M536" s="43">
        <f>VLOOKUP($D536,PORTE!$A$3:$Z$45,9,0)*$C536+VLOOKUP($E$2,PORTE!$A$3:$Z$45,9,0)*$E536</f>
        <v>48.638479999999994</v>
      </c>
      <c r="N536" s="43">
        <f>VLOOKUP($D536,PORTE!$A$3:$Z$45,10,0)*$C536+VLOOKUP($E$2,PORTE!$A$3:$Z$45,10,0)*$E536</f>
        <v>53.080719999999999</v>
      </c>
      <c r="O536" s="43">
        <f>VLOOKUP($D536,PORTE!$A$3:$Z$45,11,0)*$C536+VLOOKUP($E$2,PORTE!$A$3:$Z$45,11,0)*$E536</f>
        <v>53.983880000000006</v>
      </c>
      <c r="P536" s="43">
        <f>VLOOKUP($D536,PORTE!$A$3:$Z$45,12,0)*$C536+VLOOKUP($E$2,PORTE!$A$3:$Z$45,12,0)*$E536</f>
        <v>56.270440000000001</v>
      </c>
      <c r="Q536" s="43">
        <f>VLOOKUP($D536,PORTE!$A$3:$Z$45,13,0)*$C536+VLOOKUP($E$2,PORTE!$A$3:$Z$45,13,0)*$E536</f>
        <v>58.223640000000003</v>
      </c>
      <c r="R536" s="43">
        <f>VLOOKUP($D536,PORTE!$A$3:$Z$45,14,0)*$C536+VLOOKUP($E$2,PORTE!$A$3:$Z$45,14,0)*$E536</f>
        <v>60.489280000000001</v>
      </c>
    </row>
    <row r="537" spans="1:18" s="1" customFormat="1" ht="13.5" customHeight="1" x14ac:dyDescent="0.25">
      <c r="A537" s="2" t="s">
        <v>1143</v>
      </c>
      <c r="B537" s="3" t="s">
        <v>1144</v>
      </c>
      <c r="C537" s="24">
        <v>0.1</v>
      </c>
      <c r="D537" s="4" t="s">
        <v>5</v>
      </c>
      <c r="E537" s="5">
        <v>2.262</v>
      </c>
      <c r="F537" s="43">
        <f>VLOOKUP($D537,PORTE!$A$3:$Z$45,2,0)*$C537+VLOOKUP($E$2,PORTE!$A$3:$Z$45,2,0)*$E537</f>
        <v>26.813000000000002</v>
      </c>
      <c r="G537" s="43">
        <f>VLOOKUP($D537,PORTE!$A$3:$Z$45,3,0)*$C537+VLOOKUP($E$2,PORTE!$A$3:$Z$45,3,0)*$E537</f>
        <v>28.193999999999999</v>
      </c>
      <c r="H537" s="43">
        <f>VLOOKUP($D537,PORTE!$A$3:$Z$45,4,0)*$C537+VLOOKUP($E$2,PORTE!$A$3:$Z$45,4,0)*$E537</f>
        <v>29.759540000000001</v>
      </c>
      <c r="I537" s="43">
        <f>VLOOKUP($D537,PORTE!$A$3:$Z$45,5,0)*$C537+VLOOKUP($E$2,PORTE!$A$3:$Z$45,5,0)*$E537</f>
        <v>31.873340000000002</v>
      </c>
      <c r="J537" s="43">
        <f>VLOOKUP($D537,PORTE!$A$3:$Z$45,6,0)*$C537+VLOOKUP($E$2,PORTE!$A$3:$Z$45,6,0)*$E537</f>
        <v>33.70046</v>
      </c>
      <c r="K537" s="43">
        <f>VLOOKUP($D537,PORTE!$A$3:$Z$45,7,0)*$C537+VLOOKUP($E$2,PORTE!$A$3:$Z$45,7,0)*$E537</f>
        <v>35.628300000000003</v>
      </c>
      <c r="L537" s="43">
        <f>VLOOKUP($D537,PORTE!$A$3:$Z$45,8,0)*$C537+VLOOKUP($E$2,PORTE!$A$3:$Z$45,8,0)*$E537</f>
        <v>37.980299999999993</v>
      </c>
      <c r="M537" s="43">
        <f>VLOOKUP($D537,PORTE!$A$3:$Z$45,9,0)*$C537+VLOOKUP($E$2,PORTE!$A$3:$Z$45,9,0)*$E537</f>
        <v>41.719879999999996</v>
      </c>
      <c r="N537" s="43">
        <f>VLOOKUP($D537,PORTE!$A$3:$Z$45,10,0)*$C537+VLOOKUP($E$2,PORTE!$A$3:$Z$45,10,0)*$E537</f>
        <v>45.530319999999996</v>
      </c>
      <c r="O537" s="43">
        <f>VLOOKUP($D537,PORTE!$A$3:$Z$45,11,0)*$C537+VLOOKUP($E$2,PORTE!$A$3:$Z$45,11,0)*$E537</f>
        <v>46.304780000000001</v>
      </c>
      <c r="P537" s="43">
        <f>VLOOKUP($D537,PORTE!$A$3:$Z$45,12,0)*$C537+VLOOKUP($E$2,PORTE!$A$3:$Z$45,12,0)*$E537</f>
        <v>48.287140000000001</v>
      </c>
      <c r="Q537" s="43">
        <f>VLOOKUP($D537,PORTE!$A$3:$Z$45,13,0)*$C537+VLOOKUP($E$2,PORTE!$A$3:$Z$45,13,0)*$E537</f>
        <v>50.006339999999994</v>
      </c>
      <c r="R537" s="43">
        <f>VLOOKUP($D537,PORTE!$A$3:$Z$45,14,0)*$C537+VLOOKUP($E$2,PORTE!$A$3:$Z$45,14,0)*$E537</f>
        <v>51.952179999999998</v>
      </c>
    </row>
    <row r="538" spans="1:18" s="1" customFormat="1" ht="13.5" customHeight="1" x14ac:dyDescent="0.25">
      <c r="A538" s="2" t="s">
        <v>1145</v>
      </c>
      <c r="B538" s="3" t="s">
        <v>1146</v>
      </c>
      <c r="C538" s="24">
        <v>0.01</v>
      </c>
      <c r="D538" s="4" t="s">
        <v>5</v>
      </c>
      <c r="E538" s="5" t="s">
        <v>33</v>
      </c>
      <c r="F538" s="43">
        <f>VLOOKUP($D538,PORTE!$A$3:$Z$45,2,0)*$C538+VLOOKUP($E$2,PORTE!$A$3:$Z$45,2,0)*$E538</f>
        <v>24.195499999999999</v>
      </c>
      <c r="G538" s="43">
        <f>VLOOKUP($D538,PORTE!$A$3:$Z$45,3,0)*$C538+VLOOKUP($E$2,PORTE!$A$3:$Z$45,3,0)*$E538</f>
        <v>25.269000000000002</v>
      </c>
      <c r="H538" s="43">
        <f>VLOOKUP($D538,PORTE!$A$3:$Z$45,4,0)*$C538+VLOOKUP($E$2,PORTE!$A$3:$Z$45,4,0)*$E538</f>
        <v>26.678989999999999</v>
      </c>
      <c r="I538" s="43">
        <f>VLOOKUP($D538,PORTE!$A$3:$Z$45,5,0)*$C538+VLOOKUP($E$2,PORTE!$A$3:$Z$45,5,0)*$E538</f>
        <v>28.574089999999998</v>
      </c>
      <c r="J538" s="43">
        <f>VLOOKUP($D538,PORTE!$A$3:$Z$45,6,0)*$C538+VLOOKUP($E$2,PORTE!$A$3:$Z$45,6,0)*$E538</f>
        <v>30.178609999999999</v>
      </c>
      <c r="K538" s="43">
        <f>VLOOKUP($D538,PORTE!$A$3:$Z$45,7,0)*$C538+VLOOKUP($E$2,PORTE!$A$3:$Z$45,7,0)*$E538</f>
        <v>31.905449999999998</v>
      </c>
      <c r="L538" s="43">
        <f>VLOOKUP($D538,PORTE!$A$3:$Z$45,8,0)*$C538+VLOOKUP($E$2,PORTE!$A$3:$Z$45,8,0)*$E538</f>
        <v>34.011449999999996</v>
      </c>
      <c r="M538" s="43">
        <f>VLOOKUP($D538,PORTE!$A$3:$Z$45,9,0)*$C538+VLOOKUP($E$2,PORTE!$A$3:$Z$45,9,0)*$E538</f>
        <v>37.359979999999993</v>
      </c>
      <c r="N538" s="43">
        <f>VLOOKUP($D538,PORTE!$A$3:$Z$45,10,0)*$C538+VLOOKUP($E$2,PORTE!$A$3:$Z$45,10,0)*$E538</f>
        <v>40.771719999999995</v>
      </c>
      <c r="O538" s="43">
        <f>VLOOKUP($D538,PORTE!$A$3:$Z$45,11,0)*$C538+VLOOKUP($E$2,PORTE!$A$3:$Z$45,11,0)*$E538</f>
        <v>41.466530000000006</v>
      </c>
      <c r="P538" s="43">
        <f>VLOOKUP($D538,PORTE!$A$3:$Z$45,12,0)*$C538+VLOOKUP($E$2,PORTE!$A$3:$Z$45,12,0)*$E538</f>
        <v>43.123989999999999</v>
      </c>
      <c r="Q538" s="43">
        <f>VLOOKUP($D538,PORTE!$A$3:$Z$45,13,0)*$C538+VLOOKUP($E$2,PORTE!$A$3:$Z$45,13,0)*$E538</f>
        <v>44.418390000000002</v>
      </c>
      <c r="R538" s="43">
        <f>VLOOKUP($D538,PORTE!$A$3:$Z$45,14,0)*$C538+VLOOKUP($E$2,PORTE!$A$3:$Z$45,14,0)*$E538</f>
        <v>46.147030000000001</v>
      </c>
    </row>
    <row r="539" spans="1:18" s="1" customFormat="1" ht="13.5" customHeight="1" x14ac:dyDescent="0.25">
      <c r="A539" s="2" t="s">
        <v>1147</v>
      </c>
      <c r="B539" s="3" t="s">
        <v>1148</v>
      </c>
      <c r="C539" s="24">
        <v>0.01</v>
      </c>
      <c r="D539" s="4" t="s">
        <v>5</v>
      </c>
      <c r="E539" s="5" t="s">
        <v>551</v>
      </c>
      <c r="F539" s="43">
        <f>VLOOKUP($D539,PORTE!$A$3:$Z$45,2,0)*$C539+VLOOKUP($E$2,PORTE!$A$3:$Z$45,2,0)*$E539</f>
        <v>6.2900000000000009</v>
      </c>
      <c r="G539" s="43">
        <f>VLOOKUP($D539,PORTE!$A$3:$Z$45,3,0)*$C539+VLOOKUP($E$2,PORTE!$A$3:$Z$45,3,0)*$E539</f>
        <v>6.5850000000000009</v>
      </c>
      <c r="H539" s="43">
        <f>VLOOKUP($D539,PORTE!$A$3:$Z$45,4,0)*$C539+VLOOKUP($E$2,PORTE!$A$3:$Z$45,4,0)*$E539</f>
        <v>6.9518000000000004</v>
      </c>
      <c r="I539" s="43">
        <f>VLOOKUP($D539,PORTE!$A$3:$Z$45,5,0)*$C539+VLOOKUP($E$2,PORTE!$A$3:$Z$45,5,0)*$E539</f>
        <v>7.4456000000000007</v>
      </c>
      <c r="J539" s="43">
        <f>VLOOKUP($D539,PORTE!$A$3:$Z$45,6,0)*$C539+VLOOKUP($E$2,PORTE!$A$3:$Z$45,6,0)*$E539</f>
        <v>7.8668000000000005</v>
      </c>
      <c r="K539" s="43">
        <f>VLOOKUP($D539,PORTE!$A$3:$Z$45,7,0)*$C539+VLOOKUP($E$2,PORTE!$A$3:$Z$45,7,0)*$E539</f>
        <v>8.3169000000000004</v>
      </c>
      <c r="L539" s="43">
        <f>VLOOKUP($D539,PORTE!$A$3:$Z$45,8,0)*$C539+VLOOKUP($E$2,PORTE!$A$3:$Z$45,8,0)*$E539</f>
        <v>8.8658999999999999</v>
      </c>
      <c r="M539" s="43">
        <f>VLOOKUP($D539,PORTE!$A$3:$Z$45,9,0)*$C539+VLOOKUP($E$2,PORTE!$A$3:$Z$45,9,0)*$E539</f>
        <v>9.7387999999999995</v>
      </c>
      <c r="N539" s="43">
        <f>VLOOKUP($D539,PORTE!$A$3:$Z$45,10,0)*$C539+VLOOKUP($E$2,PORTE!$A$3:$Z$45,10,0)*$E539</f>
        <v>10.6282</v>
      </c>
      <c r="O539" s="43">
        <f>VLOOKUP($D539,PORTE!$A$3:$Z$45,11,0)*$C539+VLOOKUP($E$2,PORTE!$A$3:$Z$45,11,0)*$E539</f>
        <v>10.809200000000002</v>
      </c>
      <c r="P539" s="43">
        <f>VLOOKUP($D539,PORTE!$A$3:$Z$45,12,0)*$C539+VLOOKUP($E$2,PORTE!$A$3:$Z$45,12,0)*$E539</f>
        <v>11.2522</v>
      </c>
      <c r="Q539" s="43">
        <f>VLOOKUP($D539,PORTE!$A$3:$Z$45,13,0)*$C539+VLOOKUP($E$2,PORTE!$A$3:$Z$45,13,0)*$E539</f>
        <v>11.612400000000001</v>
      </c>
      <c r="R539" s="43">
        <f>VLOOKUP($D539,PORTE!$A$3:$Z$45,14,0)*$C539+VLOOKUP($E$2,PORTE!$A$3:$Z$45,14,0)*$E539</f>
        <v>12.064300000000001</v>
      </c>
    </row>
    <row r="540" spans="1:18" s="1" customFormat="1" ht="13.5" customHeight="1" x14ac:dyDescent="0.25">
      <c r="A540" s="2">
        <v>40319466</v>
      </c>
      <c r="B540" s="9" t="s">
        <v>1149</v>
      </c>
      <c r="C540" s="27">
        <v>0.01</v>
      </c>
      <c r="D540" s="2" t="s">
        <v>5</v>
      </c>
      <c r="E540" s="5">
        <v>1.2030000000000001</v>
      </c>
      <c r="F540" s="43">
        <f>VLOOKUP($D540,PORTE!$A$3:$Z$45,2,0)*$C540+VLOOKUP($E$2,PORTE!$A$3:$Z$45,2,0)*$E540</f>
        <v>13.9145</v>
      </c>
      <c r="G540" s="43">
        <f>VLOOKUP($D540,PORTE!$A$3:$Z$45,3,0)*$C540+VLOOKUP($E$2,PORTE!$A$3:$Z$45,3,0)*$E540</f>
        <v>14.541</v>
      </c>
      <c r="H540" s="43">
        <f>VLOOKUP($D540,PORTE!$A$3:$Z$45,4,0)*$C540+VLOOKUP($E$2,PORTE!$A$3:$Z$45,4,0)*$E540</f>
        <v>15.35201</v>
      </c>
      <c r="I540" s="43">
        <f>VLOOKUP($D540,PORTE!$A$3:$Z$45,5,0)*$C540+VLOOKUP($E$2,PORTE!$A$3:$Z$45,5,0)*$E540</f>
        <v>16.442509999999999</v>
      </c>
      <c r="J540" s="43">
        <f>VLOOKUP($D540,PORTE!$A$3:$Z$45,6,0)*$C540+VLOOKUP($E$2,PORTE!$A$3:$Z$45,6,0)*$E540</f>
        <v>17.36759</v>
      </c>
      <c r="K540" s="43">
        <f>VLOOKUP($D540,PORTE!$A$3:$Z$45,7,0)*$C540+VLOOKUP($E$2,PORTE!$A$3:$Z$45,7,0)*$E540</f>
        <v>18.361350000000002</v>
      </c>
      <c r="L540" s="43">
        <f>VLOOKUP($D540,PORTE!$A$3:$Z$45,8,0)*$C540+VLOOKUP($E$2,PORTE!$A$3:$Z$45,8,0)*$E540</f>
        <v>19.573349999999998</v>
      </c>
      <c r="M540" s="43">
        <f>VLOOKUP($D540,PORTE!$A$3:$Z$45,9,0)*$C540+VLOOKUP($E$2,PORTE!$A$3:$Z$45,9,0)*$E540</f>
        <v>21.500419999999998</v>
      </c>
      <c r="N540" s="43">
        <f>VLOOKUP($D540,PORTE!$A$3:$Z$45,10,0)*$C540+VLOOKUP($E$2,PORTE!$A$3:$Z$45,10,0)*$E540</f>
        <v>23.46388</v>
      </c>
      <c r="O540" s="43">
        <f>VLOOKUP($D540,PORTE!$A$3:$Z$45,11,0)*$C540+VLOOKUP($E$2,PORTE!$A$3:$Z$45,11,0)*$E540</f>
        <v>23.863670000000003</v>
      </c>
      <c r="P540" s="43">
        <f>VLOOKUP($D540,PORTE!$A$3:$Z$45,12,0)*$C540+VLOOKUP($E$2,PORTE!$A$3:$Z$45,12,0)*$E540</f>
        <v>24.823809999999998</v>
      </c>
      <c r="Q540" s="43">
        <f>VLOOKUP($D540,PORTE!$A$3:$Z$45,13,0)*$C540+VLOOKUP($E$2,PORTE!$A$3:$Z$45,13,0)*$E540</f>
        <v>25.581810000000001</v>
      </c>
      <c r="R540" s="43">
        <f>VLOOKUP($D540,PORTE!$A$3:$Z$45,14,0)*$C540+VLOOKUP($E$2,PORTE!$A$3:$Z$45,14,0)*$E540</f>
        <v>26.577370000000002</v>
      </c>
    </row>
    <row r="541" spans="1:18" s="1" customFormat="1" ht="13.5" customHeight="1" x14ac:dyDescent="0.25">
      <c r="A541" s="2" t="s">
        <v>1150</v>
      </c>
      <c r="B541" s="3" t="s">
        <v>1151</v>
      </c>
      <c r="C541" s="24">
        <v>0.01</v>
      </c>
      <c r="D541" s="4" t="s">
        <v>5</v>
      </c>
      <c r="E541" s="5" t="s">
        <v>1152</v>
      </c>
      <c r="F541" s="43">
        <f>VLOOKUP($D541,PORTE!$A$3:$Z$45,2,0)*$C541+VLOOKUP($E$2,PORTE!$A$3:$Z$45,2,0)*$E541</f>
        <v>6.6004999999999994</v>
      </c>
      <c r="G541" s="43">
        <f>VLOOKUP($D541,PORTE!$A$3:$Z$45,3,0)*$C541+VLOOKUP($E$2,PORTE!$A$3:$Z$45,3,0)*$E541</f>
        <v>6.9089999999999998</v>
      </c>
      <c r="H541" s="43">
        <f>VLOOKUP($D541,PORTE!$A$3:$Z$45,4,0)*$C541+VLOOKUP($E$2,PORTE!$A$3:$Z$45,4,0)*$E541</f>
        <v>7.2938899999999993</v>
      </c>
      <c r="I541" s="43">
        <f>VLOOKUP($D541,PORTE!$A$3:$Z$45,5,0)*$C541+VLOOKUP($E$2,PORTE!$A$3:$Z$45,5,0)*$E541</f>
        <v>7.8119899999999998</v>
      </c>
      <c r="J541" s="43">
        <f>VLOOKUP($D541,PORTE!$A$3:$Z$45,6,0)*$C541+VLOOKUP($E$2,PORTE!$A$3:$Z$45,6,0)*$E541</f>
        <v>8.2537099999999999</v>
      </c>
      <c r="K541" s="43">
        <f>VLOOKUP($D541,PORTE!$A$3:$Z$45,7,0)*$C541+VLOOKUP($E$2,PORTE!$A$3:$Z$45,7,0)*$E541</f>
        <v>8.7259499999999992</v>
      </c>
      <c r="L541" s="43">
        <f>VLOOKUP($D541,PORTE!$A$3:$Z$45,8,0)*$C541+VLOOKUP($E$2,PORTE!$A$3:$Z$45,8,0)*$E541</f>
        <v>9.3019499999999979</v>
      </c>
      <c r="M541" s="43">
        <f>VLOOKUP($D541,PORTE!$A$3:$Z$45,9,0)*$C541+VLOOKUP($E$2,PORTE!$A$3:$Z$45,9,0)*$E541</f>
        <v>10.217779999999998</v>
      </c>
      <c r="N541" s="43">
        <f>VLOOKUP($D541,PORTE!$A$3:$Z$45,10,0)*$C541+VLOOKUP($E$2,PORTE!$A$3:$Z$45,10,0)*$E541</f>
        <v>11.150919999999999</v>
      </c>
      <c r="O541" s="43">
        <f>VLOOKUP($D541,PORTE!$A$3:$Z$45,11,0)*$C541+VLOOKUP($E$2,PORTE!$A$3:$Z$45,11,0)*$E541</f>
        <v>11.34083</v>
      </c>
      <c r="P541" s="43">
        <f>VLOOKUP($D541,PORTE!$A$3:$Z$45,12,0)*$C541+VLOOKUP($E$2,PORTE!$A$3:$Z$45,12,0)*$E541</f>
        <v>11.804889999999999</v>
      </c>
      <c r="Q541" s="43">
        <f>VLOOKUP($D541,PORTE!$A$3:$Z$45,13,0)*$C541+VLOOKUP($E$2,PORTE!$A$3:$Z$45,13,0)*$E541</f>
        <v>12.181289999999999</v>
      </c>
      <c r="R541" s="43">
        <f>VLOOKUP($D541,PORTE!$A$3:$Z$45,14,0)*$C541+VLOOKUP($E$2,PORTE!$A$3:$Z$45,14,0)*$E541</f>
        <v>12.655329999999999</v>
      </c>
    </row>
    <row r="542" spans="1:18" s="1" customFormat="1" ht="13.5" customHeight="1" x14ac:dyDescent="0.25">
      <c r="A542" s="2" t="s">
        <v>1153</v>
      </c>
      <c r="B542" s="3" t="s">
        <v>1154</v>
      </c>
      <c r="C542" s="24">
        <v>0.25</v>
      </c>
      <c r="D542" s="4" t="s">
        <v>5</v>
      </c>
      <c r="E542" s="5" t="s">
        <v>658</v>
      </c>
      <c r="F542" s="43">
        <f>VLOOKUP($D542,PORTE!$A$3:$Z$45,2,0)*$C542+VLOOKUP($E$2,PORTE!$A$3:$Z$45,2,0)*$E542</f>
        <v>208.79300000000001</v>
      </c>
      <c r="G542" s="43">
        <f>VLOOKUP($D542,PORTE!$A$3:$Z$45,3,0)*$C542+VLOOKUP($E$2,PORTE!$A$3:$Z$45,3,0)*$E542</f>
        <v>218.40899999999999</v>
      </c>
      <c r="H542" s="43">
        <f>VLOOKUP($D542,PORTE!$A$3:$Z$45,4,0)*$C542+VLOOKUP($E$2,PORTE!$A$3:$Z$45,4,0)*$E542</f>
        <v>230.58194</v>
      </c>
      <c r="I542" s="43">
        <f>VLOOKUP($D542,PORTE!$A$3:$Z$45,5,0)*$C542+VLOOKUP($E$2,PORTE!$A$3:$Z$45,5,0)*$E542</f>
        <v>246.96073999999999</v>
      </c>
      <c r="J542" s="43">
        <f>VLOOKUP($D542,PORTE!$A$3:$Z$45,6,0)*$C542+VLOOKUP($E$2,PORTE!$A$3:$Z$45,6,0)*$E542</f>
        <v>260.89705999999995</v>
      </c>
      <c r="K542" s="43">
        <f>VLOOKUP($D542,PORTE!$A$3:$Z$45,7,0)*$C542+VLOOKUP($E$2,PORTE!$A$3:$Z$45,7,0)*$E542</f>
        <v>275.82479999999998</v>
      </c>
      <c r="L542" s="43">
        <f>VLOOKUP($D542,PORTE!$A$3:$Z$45,8,0)*$C542+VLOOKUP($E$2,PORTE!$A$3:$Z$45,8,0)*$E542</f>
        <v>294.03179999999998</v>
      </c>
      <c r="M542" s="43">
        <f>VLOOKUP($D542,PORTE!$A$3:$Z$45,9,0)*$C542+VLOOKUP($E$2,PORTE!$A$3:$Z$45,9,0)*$E542</f>
        <v>322.98067999999995</v>
      </c>
      <c r="N542" s="43">
        <f>VLOOKUP($D542,PORTE!$A$3:$Z$45,10,0)*$C542+VLOOKUP($E$2,PORTE!$A$3:$Z$45,10,0)*$E542</f>
        <v>352.47651999999999</v>
      </c>
      <c r="O542" s="43">
        <f>VLOOKUP($D542,PORTE!$A$3:$Z$45,11,0)*$C542+VLOOKUP($E$2,PORTE!$A$3:$Z$45,11,0)*$E542</f>
        <v>358.48058000000003</v>
      </c>
      <c r="P542" s="43">
        <f>VLOOKUP($D542,PORTE!$A$3:$Z$45,12,0)*$C542+VLOOKUP($E$2,PORTE!$A$3:$Z$45,12,0)*$E542</f>
        <v>373.05153999999993</v>
      </c>
      <c r="Q542" s="43">
        <f>VLOOKUP($D542,PORTE!$A$3:$Z$45,13,0)*$C542+VLOOKUP($E$2,PORTE!$A$3:$Z$45,13,0)*$E542</f>
        <v>384.74574000000001</v>
      </c>
      <c r="R542" s="43">
        <f>VLOOKUP($D542,PORTE!$A$3:$Z$45,14,0)*$C542+VLOOKUP($E$2,PORTE!$A$3:$Z$45,14,0)*$E542</f>
        <v>399.71847999999994</v>
      </c>
    </row>
    <row r="543" spans="1:18" s="1" customFormat="1" ht="13.5" customHeight="1" x14ac:dyDescent="0.25">
      <c r="A543" s="2" t="s">
        <v>1155</v>
      </c>
      <c r="B543" s="3" t="s">
        <v>1156</v>
      </c>
      <c r="C543" s="24">
        <v>0.04</v>
      </c>
      <c r="D543" s="4" t="s">
        <v>5</v>
      </c>
      <c r="E543" s="5" t="s">
        <v>149</v>
      </c>
      <c r="F543" s="43">
        <f>VLOOKUP($D543,PORTE!$A$3:$Z$45,2,0)*$C543+VLOOKUP($E$2,PORTE!$A$3:$Z$45,2,0)*$E543</f>
        <v>21.02</v>
      </c>
      <c r="G543" s="43">
        <f>VLOOKUP($D543,PORTE!$A$3:$Z$45,3,0)*$C543+VLOOKUP($E$2,PORTE!$A$3:$Z$45,3,0)*$E543</f>
        <v>22.020000000000003</v>
      </c>
      <c r="H543" s="43">
        <f>VLOOKUP($D543,PORTE!$A$3:$Z$45,4,0)*$C543+VLOOKUP($E$2,PORTE!$A$3:$Z$45,4,0)*$E543</f>
        <v>23.246000000000002</v>
      </c>
      <c r="I543" s="43">
        <f>VLOOKUP($D543,PORTE!$A$3:$Z$45,5,0)*$C543+VLOOKUP($E$2,PORTE!$A$3:$Z$45,5,0)*$E543</f>
        <v>24.897200000000002</v>
      </c>
      <c r="J543" s="43">
        <f>VLOOKUP($D543,PORTE!$A$3:$Z$45,6,0)*$C543+VLOOKUP($E$2,PORTE!$A$3:$Z$45,6,0)*$E543</f>
        <v>26.308399999999999</v>
      </c>
      <c r="K543" s="43">
        <f>VLOOKUP($D543,PORTE!$A$3:$Z$45,7,0)*$C543+VLOOKUP($E$2,PORTE!$A$3:$Z$45,7,0)*$E543</f>
        <v>27.813600000000001</v>
      </c>
      <c r="L543" s="43">
        <f>VLOOKUP($D543,PORTE!$A$3:$Z$45,8,0)*$C543+VLOOKUP($E$2,PORTE!$A$3:$Z$45,8,0)*$E543</f>
        <v>29.649599999999996</v>
      </c>
      <c r="M543" s="43">
        <f>VLOOKUP($D543,PORTE!$A$3:$Z$45,9,0)*$C543+VLOOKUP($E$2,PORTE!$A$3:$Z$45,9,0)*$E543</f>
        <v>32.568799999999996</v>
      </c>
      <c r="N543" s="43">
        <f>VLOOKUP($D543,PORTE!$A$3:$Z$45,10,0)*$C543+VLOOKUP($E$2,PORTE!$A$3:$Z$45,10,0)*$E543</f>
        <v>35.543199999999999</v>
      </c>
      <c r="O543" s="43">
        <f>VLOOKUP($D543,PORTE!$A$3:$Z$45,11,0)*$C543+VLOOKUP($E$2,PORTE!$A$3:$Z$45,11,0)*$E543</f>
        <v>36.148400000000002</v>
      </c>
      <c r="P543" s="43">
        <f>VLOOKUP($D543,PORTE!$A$3:$Z$45,12,0)*$C543+VLOOKUP($E$2,PORTE!$A$3:$Z$45,12,0)*$E543</f>
        <v>37.639599999999994</v>
      </c>
      <c r="Q543" s="43">
        <f>VLOOKUP($D543,PORTE!$A$3:$Z$45,13,0)*$C543+VLOOKUP($E$2,PORTE!$A$3:$Z$45,13,0)*$E543</f>
        <v>38.864400000000003</v>
      </c>
      <c r="R543" s="43">
        <f>VLOOKUP($D543,PORTE!$A$3:$Z$45,14,0)*$C543+VLOOKUP($E$2,PORTE!$A$3:$Z$45,14,0)*$E543</f>
        <v>40.376800000000003</v>
      </c>
    </row>
    <row r="544" spans="1:18" s="1" customFormat="1" ht="13.5" customHeight="1" x14ac:dyDescent="0.25">
      <c r="A544" s="2" t="s">
        <v>1157</v>
      </c>
      <c r="B544" s="3" t="s">
        <v>1158</v>
      </c>
      <c r="C544" s="24">
        <v>0.04</v>
      </c>
      <c r="D544" s="4" t="s">
        <v>5</v>
      </c>
      <c r="E544" s="5" t="s">
        <v>122</v>
      </c>
      <c r="F544" s="43">
        <f>VLOOKUP($D544,PORTE!$A$3:$Z$45,2,0)*$C544+VLOOKUP($E$2,PORTE!$A$3:$Z$45,2,0)*$E544</f>
        <v>4.7705000000000002</v>
      </c>
      <c r="G544" s="43">
        <f>VLOOKUP($D544,PORTE!$A$3:$Z$45,3,0)*$C544+VLOOKUP($E$2,PORTE!$A$3:$Z$45,3,0)*$E544</f>
        <v>5.0640000000000001</v>
      </c>
      <c r="H544" s="43">
        <f>VLOOKUP($D544,PORTE!$A$3:$Z$45,4,0)*$C544+VLOOKUP($E$2,PORTE!$A$3:$Z$45,4,0)*$E544</f>
        <v>5.3432900000000005</v>
      </c>
      <c r="I544" s="43">
        <f>VLOOKUP($D544,PORTE!$A$3:$Z$45,5,0)*$C544+VLOOKUP($E$2,PORTE!$A$3:$Z$45,5,0)*$E544</f>
        <v>5.7227899999999998</v>
      </c>
      <c r="J544" s="43">
        <f>VLOOKUP($D544,PORTE!$A$3:$Z$45,6,0)*$C544+VLOOKUP($E$2,PORTE!$A$3:$Z$45,6,0)*$E544</f>
        <v>6.0601100000000008</v>
      </c>
      <c r="K544" s="43">
        <f>VLOOKUP($D544,PORTE!$A$3:$Z$45,7,0)*$C544+VLOOKUP($E$2,PORTE!$A$3:$Z$45,7,0)*$E544</f>
        <v>6.40665</v>
      </c>
      <c r="L544" s="43">
        <f>VLOOKUP($D544,PORTE!$A$3:$Z$45,8,0)*$C544+VLOOKUP($E$2,PORTE!$A$3:$Z$45,8,0)*$E544</f>
        <v>6.82965</v>
      </c>
      <c r="M544" s="43">
        <f>VLOOKUP($D544,PORTE!$A$3:$Z$45,9,0)*$C544+VLOOKUP($E$2,PORTE!$A$3:$Z$45,9,0)*$E544</f>
        <v>7.5021799999999992</v>
      </c>
      <c r="N544" s="43">
        <f>VLOOKUP($D544,PORTE!$A$3:$Z$45,10,0)*$C544+VLOOKUP($E$2,PORTE!$A$3:$Z$45,10,0)*$E544</f>
        <v>8.187520000000001</v>
      </c>
      <c r="O544" s="43">
        <f>VLOOKUP($D544,PORTE!$A$3:$Z$45,11,0)*$C544+VLOOKUP($E$2,PORTE!$A$3:$Z$45,11,0)*$E544</f>
        <v>8.3264300000000002</v>
      </c>
      <c r="P544" s="43">
        <f>VLOOKUP($D544,PORTE!$A$3:$Z$45,12,0)*$C544+VLOOKUP($E$2,PORTE!$A$3:$Z$45,12,0)*$E544</f>
        <v>8.7154899999999991</v>
      </c>
      <c r="Q544" s="43">
        <f>VLOOKUP($D544,PORTE!$A$3:$Z$45,13,0)*$C544+VLOOKUP($E$2,PORTE!$A$3:$Z$45,13,0)*$E544</f>
        <v>9.0924899999999997</v>
      </c>
      <c r="R544" s="43">
        <f>VLOOKUP($D544,PORTE!$A$3:$Z$45,14,0)*$C544+VLOOKUP($E$2,PORTE!$A$3:$Z$45,14,0)*$E544</f>
        <v>9.4462299999999999</v>
      </c>
    </row>
    <row r="545" spans="1:18" s="1" customFormat="1" ht="13.5" customHeight="1" x14ac:dyDescent="0.25">
      <c r="A545" s="2" t="s">
        <v>1159</v>
      </c>
      <c r="B545" s="3" t="s">
        <v>1160</v>
      </c>
      <c r="C545" s="27">
        <v>1</v>
      </c>
      <c r="D545" s="2" t="s">
        <v>564</v>
      </c>
      <c r="E545" s="5" t="s">
        <v>1062</v>
      </c>
      <c r="F545" s="43">
        <f>VLOOKUP($D545,PORTE!$A$3:$Z$45,2,0)*$C545+VLOOKUP($E$2,PORTE!$A$3:$Z$45,2,0)*$E545</f>
        <v>262.11</v>
      </c>
      <c r="G545" s="43">
        <f>VLOOKUP($D545,PORTE!$A$3:$Z$45,3,0)*$C545+VLOOKUP($E$2,PORTE!$A$3:$Z$45,3,0)*$E545</f>
        <v>286.18</v>
      </c>
      <c r="H545" s="43">
        <f>VLOOKUP($D545,PORTE!$A$3:$Z$45,4,0)*$C545+VLOOKUP($E$2,PORTE!$A$3:$Z$45,4,0)*$E545</f>
        <v>302.50380000000001</v>
      </c>
      <c r="I545" s="43">
        <f>VLOOKUP($D545,PORTE!$A$3:$Z$45,5,0)*$C545+VLOOKUP($E$2,PORTE!$A$3:$Z$45,5,0)*$E545</f>
        <v>323.96980000000002</v>
      </c>
      <c r="J545" s="43">
        <f>VLOOKUP($D545,PORTE!$A$3:$Z$45,6,0)*$C545+VLOOKUP($E$2,PORTE!$A$3:$Z$45,6,0)*$E545</f>
        <v>342.09620000000001</v>
      </c>
      <c r="K545" s="43">
        <f>VLOOKUP($D545,PORTE!$A$3:$Z$45,7,0)*$C545+VLOOKUP($E$2,PORTE!$A$3:$Z$45,7,0)*$E545</f>
        <v>361.65100000000001</v>
      </c>
      <c r="L545" s="43">
        <f>VLOOKUP($D545,PORTE!$A$3:$Z$45,8,0)*$C545+VLOOKUP($E$2,PORTE!$A$3:$Z$45,8,0)*$E545</f>
        <v>385.51099999999997</v>
      </c>
      <c r="M545" s="43">
        <f>VLOOKUP($D545,PORTE!$A$3:$Z$45,9,0)*$C545+VLOOKUP($E$2,PORTE!$A$3:$Z$45,9,0)*$E545</f>
        <v>423.5136</v>
      </c>
      <c r="N545" s="43">
        <f>VLOOKUP($D545,PORTE!$A$3:$Z$45,10,0)*$C545+VLOOKUP($E$2,PORTE!$A$3:$Z$45,10,0)*$E545</f>
        <v>462.20040000000006</v>
      </c>
      <c r="O545" s="43">
        <f>VLOOKUP($D545,PORTE!$A$3:$Z$45,11,0)*$C545+VLOOKUP($E$2,PORTE!$A$3:$Z$45,11,0)*$E545</f>
        <v>470.01660000000004</v>
      </c>
      <c r="P545" s="43">
        <f>VLOOKUP($D545,PORTE!$A$3:$Z$45,12,0)*$C545+VLOOKUP($E$2,PORTE!$A$3:$Z$45,12,0)*$E545</f>
        <v>496.43579999999997</v>
      </c>
      <c r="Q545" s="43">
        <f>VLOOKUP($D545,PORTE!$A$3:$Z$45,13,0)*$C545+VLOOKUP($E$2,PORTE!$A$3:$Z$45,13,0)*$E545</f>
        <v>570.70980000000009</v>
      </c>
      <c r="R545" s="43">
        <f>VLOOKUP($D545,PORTE!$A$3:$Z$45,14,0)*$C545+VLOOKUP($E$2,PORTE!$A$3:$Z$45,14,0)*$E545</f>
        <v>643.87459999999999</v>
      </c>
    </row>
    <row r="546" spans="1:18" s="1" customFormat="1" ht="13.5" customHeight="1" x14ac:dyDescent="0.25">
      <c r="A546" s="2" t="s">
        <v>1161</v>
      </c>
      <c r="B546" s="3" t="s">
        <v>1162</v>
      </c>
      <c r="C546" s="27">
        <v>1</v>
      </c>
      <c r="D546" s="2" t="s">
        <v>250</v>
      </c>
      <c r="E546" s="5" t="s">
        <v>925</v>
      </c>
      <c r="F546" s="43">
        <f>VLOOKUP($D546,PORTE!$A$3:$Z$45,2,0)*$C546+VLOOKUP($E$2,PORTE!$A$3:$Z$45,2,0)*$E546</f>
        <v>287.98500000000001</v>
      </c>
      <c r="G546" s="43">
        <f>VLOOKUP($D546,PORTE!$A$3:$Z$45,3,0)*$C546+VLOOKUP($E$2,PORTE!$A$3:$Z$45,3,0)*$E546</f>
        <v>325.68</v>
      </c>
      <c r="H546" s="43">
        <f>VLOOKUP($D546,PORTE!$A$3:$Z$45,4,0)*$C546+VLOOKUP($E$2,PORTE!$A$3:$Z$45,4,0)*$E546</f>
        <v>344.3313</v>
      </c>
      <c r="I546" s="43">
        <f>VLOOKUP($D546,PORTE!$A$3:$Z$45,5,0)*$C546+VLOOKUP($E$2,PORTE!$A$3:$Z$45,5,0)*$E546</f>
        <v>368.75229999999999</v>
      </c>
      <c r="J546" s="43">
        <f>VLOOKUP($D546,PORTE!$A$3:$Z$45,6,0)*$C546+VLOOKUP($E$2,PORTE!$A$3:$Z$45,6,0)*$E546</f>
        <v>389.33870000000002</v>
      </c>
      <c r="K546" s="43">
        <f>VLOOKUP($D546,PORTE!$A$3:$Z$45,7,0)*$C546+VLOOKUP($E$2,PORTE!$A$3:$Z$45,7,0)*$E546</f>
        <v>411.56850000000003</v>
      </c>
      <c r="L546" s="43">
        <f>VLOOKUP($D546,PORTE!$A$3:$Z$45,8,0)*$C546+VLOOKUP($E$2,PORTE!$A$3:$Z$45,8,0)*$E546</f>
        <v>438.71850000000001</v>
      </c>
      <c r="M546" s="43">
        <f>VLOOKUP($D546,PORTE!$A$3:$Z$45,9,0)*$C546+VLOOKUP($E$2,PORTE!$A$3:$Z$45,9,0)*$E546</f>
        <v>481.99860000000001</v>
      </c>
      <c r="N546" s="43">
        <f>VLOOKUP($D546,PORTE!$A$3:$Z$45,10,0)*$C546+VLOOKUP($E$2,PORTE!$A$3:$Z$45,10,0)*$E546</f>
        <v>526.04040000000009</v>
      </c>
      <c r="O546" s="43">
        <f>VLOOKUP($D546,PORTE!$A$3:$Z$45,11,0)*$C546+VLOOKUP($E$2,PORTE!$A$3:$Z$45,11,0)*$E546</f>
        <v>534.91910000000007</v>
      </c>
      <c r="P546" s="43">
        <f>VLOOKUP($D546,PORTE!$A$3:$Z$45,12,0)*$C546+VLOOKUP($E$2,PORTE!$A$3:$Z$45,12,0)*$E546</f>
        <v>618.07330000000002</v>
      </c>
      <c r="Q546" s="43">
        <f>VLOOKUP($D546,PORTE!$A$3:$Z$45,13,0)*$C546+VLOOKUP($E$2,PORTE!$A$3:$Z$45,13,0)*$E546</f>
        <v>763.8873000000001</v>
      </c>
      <c r="R546" s="43">
        <f>VLOOKUP($D546,PORTE!$A$3:$Z$45,14,0)*$C546+VLOOKUP($E$2,PORTE!$A$3:$Z$45,14,0)*$E546</f>
        <v>952.61710000000005</v>
      </c>
    </row>
    <row r="547" spans="1:18" s="1" customFormat="1" ht="13.5" customHeight="1" x14ac:dyDescent="0.25">
      <c r="A547" s="2">
        <v>40321800</v>
      </c>
      <c r="B547" s="9" t="s">
        <v>1163</v>
      </c>
      <c r="C547" s="24">
        <v>0.5</v>
      </c>
      <c r="D547" s="4" t="s">
        <v>5</v>
      </c>
      <c r="E547" s="5">
        <v>28.988</v>
      </c>
      <c r="F547" s="43">
        <f>VLOOKUP($D547,PORTE!$A$3:$Z$45,2,0)*$C547+VLOOKUP($E$2,PORTE!$A$3:$Z$45,2,0)*$E547</f>
        <v>337.36199999999997</v>
      </c>
      <c r="G547" s="43">
        <f>VLOOKUP($D547,PORTE!$A$3:$Z$45,3,0)*$C547+VLOOKUP($E$2,PORTE!$A$3:$Z$45,3,0)*$E547</f>
        <v>353.10599999999999</v>
      </c>
      <c r="H547" s="43">
        <f>VLOOKUP($D547,PORTE!$A$3:$Z$45,4,0)*$C547+VLOOKUP($E$2,PORTE!$A$3:$Z$45,4,0)*$E547</f>
        <v>372.77796000000001</v>
      </c>
      <c r="I547" s="43">
        <f>VLOOKUP($D547,PORTE!$A$3:$Z$45,5,0)*$C547+VLOOKUP($E$2,PORTE!$A$3:$Z$45,5,0)*$E547</f>
        <v>399.25716</v>
      </c>
      <c r="J547" s="43">
        <f>VLOOKUP($D547,PORTE!$A$3:$Z$45,6,0)*$C547+VLOOKUP($E$2,PORTE!$A$3:$Z$45,6,0)*$E547</f>
        <v>421.82803999999999</v>
      </c>
      <c r="K547" s="43">
        <f>VLOOKUP($D547,PORTE!$A$3:$Z$45,7,0)*$C547+VLOOKUP($E$2,PORTE!$A$3:$Z$45,7,0)*$E547</f>
        <v>445.96320000000003</v>
      </c>
      <c r="L547" s="43">
        <f>VLOOKUP($D547,PORTE!$A$3:$Z$45,8,0)*$C547+VLOOKUP($E$2,PORTE!$A$3:$Z$45,8,0)*$E547</f>
        <v>475.40119999999996</v>
      </c>
      <c r="M547" s="43">
        <f>VLOOKUP($D547,PORTE!$A$3:$Z$45,9,0)*$C547+VLOOKUP($E$2,PORTE!$A$3:$Z$45,9,0)*$E547</f>
        <v>522.20712000000003</v>
      </c>
      <c r="N547" s="43">
        <f>VLOOKUP($D547,PORTE!$A$3:$Z$45,10,0)*$C547+VLOOKUP($E$2,PORTE!$A$3:$Z$45,10,0)*$E547</f>
        <v>569.89768000000004</v>
      </c>
      <c r="O547" s="43">
        <f>VLOOKUP($D547,PORTE!$A$3:$Z$45,11,0)*$C547+VLOOKUP($E$2,PORTE!$A$3:$Z$45,11,0)*$E547</f>
        <v>579.60372000000007</v>
      </c>
      <c r="P547" s="43">
        <f>VLOOKUP($D547,PORTE!$A$3:$Z$45,12,0)*$C547+VLOOKUP($E$2,PORTE!$A$3:$Z$45,12,0)*$E547</f>
        <v>603.30435999999986</v>
      </c>
      <c r="Q547" s="43">
        <f>VLOOKUP($D547,PORTE!$A$3:$Z$45,13,0)*$C547+VLOOKUP($E$2,PORTE!$A$3:$Z$45,13,0)*$E547</f>
        <v>622.50716</v>
      </c>
      <c r="R547" s="43">
        <f>VLOOKUP($D547,PORTE!$A$3:$Z$45,14,0)*$C547+VLOOKUP($E$2,PORTE!$A$3:$Z$45,14,0)*$E547</f>
        <v>646.73231999999996</v>
      </c>
    </row>
    <row r="548" spans="1:18" s="1" customFormat="1" ht="13.5" customHeight="1" x14ac:dyDescent="0.25">
      <c r="A548" s="2" t="s">
        <v>1164</v>
      </c>
      <c r="B548" s="3" t="s">
        <v>1165</v>
      </c>
      <c r="C548" s="24">
        <v>0.04</v>
      </c>
      <c r="D548" s="4" t="s">
        <v>5</v>
      </c>
      <c r="E548" s="5" t="s">
        <v>92</v>
      </c>
      <c r="F548" s="43">
        <f>VLOOKUP($D548,PORTE!$A$3:$Z$45,2,0)*$C548+VLOOKUP($E$2,PORTE!$A$3:$Z$45,2,0)*$E548</f>
        <v>16.88</v>
      </c>
      <c r="G548" s="43">
        <f>VLOOKUP($D548,PORTE!$A$3:$Z$45,3,0)*$C548+VLOOKUP($E$2,PORTE!$A$3:$Z$45,3,0)*$E548</f>
        <v>17.700000000000003</v>
      </c>
      <c r="H548" s="43">
        <f>VLOOKUP($D548,PORTE!$A$3:$Z$45,4,0)*$C548+VLOOKUP($E$2,PORTE!$A$3:$Z$45,4,0)*$E548</f>
        <v>18.684799999999999</v>
      </c>
      <c r="I548" s="43">
        <f>VLOOKUP($D548,PORTE!$A$3:$Z$45,5,0)*$C548+VLOOKUP($E$2,PORTE!$A$3:$Z$45,5,0)*$E548</f>
        <v>20.012</v>
      </c>
      <c r="J548" s="43">
        <f>VLOOKUP($D548,PORTE!$A$3:$Z$45,6,0)*$C548+VLOOKUP($E$2,PORTE!$A$3:$Z$45,6,0)*$E548</f>
        <v>21.1496</v>
      </c>
      <c r="K548" s="43">
        <f>VLOOKUP($D548,PORTE!$A$3:$Z$45,7,0)*$C548+VLOOKUP($E$2,PORTE!$A$3:$Z$45,7,0)*$E548</f>
        <v>22.3596</v>
      </c>
      <c r="L548" s="43">
        <f>VLOOKUP($D548,PORTE!$A$3:$Z$45,8,0)*$C548+VLOOKUP($E$2,PORTE!$A$3:$Z$45,8,0)*$E548</f>
        <v>23.835599999999996</v>
      </c>
      <c r="M548" s="43">
        <f>VLOOKUP($D548,PORTE!$A$3:$Z$45,9,0)*$C548+VLOOKUP($E$2,PORTE!$A$3:$Z$45,9,0)*$E548</f>
        <v>26.182399999999998</v>
      </c>
      <c r="N548" s="43">
        <f>VLOOKUP($D548,PORTE!$A$3:$Z$45,10,0)*$C548+VLOOKUP($E$2,PORTE!$A$3:$Z$45,10,0)*$E548</f>
        <v>28.573599999999999</v>
      </c>
      <c r="O548" s="43">
        <f>VLOOKUP($D548,PORTE!$A$3:$Z$45,11,0)*$C548+VLOOKUP($E$2,PORTE!$A$3:$Z$45,11,0)*$E548</f>
        <v>29.06</v>
      </c>
      <c r="P548" s="43">
        <f>VLOOKUP($D548,PORTE!$A$3:$Z$45,12,0)*$C548+VLOOKUP($E$2,PORTE!$A$3:$Z$45,12,0)*$E548</f>
        <v>30.270399999999999</v>
      </c>
      <c r="Q548" s="43">
        <f>VLOOKUP($D548,PORTE!$A$3:$Z$45,13,0)*$C548+VLOOKUP($E$2,PORTE!$A$3:$Z$45,13,0)*$E548</f>
        <v>31.279199999999999</v>
      </c>
      <c r="R548" s="43">
        <f>VLOOKUP($D548,PORTE!$A$3:$Z$45,14,0)*$C548+VLOOKUP($E$2,PORTE!$A$3:$Z$45,14,0)*$E548</f>
        <v>32.496400000000001</v>
      </c>
    </row>
    <row r="549" spans="1:18" s="1" customFormat="1" ht="13.5" customHeight="1" x14ac:dyDescent="0.25">
      <c r="A549" s="2">
        <v>40321819</v>
      </c>
      <c r="B549" s="9" t="s">
        <v>1166</v>
      </c>
      <c r="C549" s="24">
        <v>0.25</v>
      </c>
      <c r="D549" s="4" t="s">
        <v>5</v>
      </c>
      <c r="E549" s="5">
        <v>23.452999999999999</v>
      </c>
      <c r="F549" s="43">
        <f>VLOOKUP($D549,PORTE!$A$3:$Z$45,2,0)*$C549+VLOOKUP($E$2,PORTE!$A$3:$Z$45,2,0)*$E549</f>
        <v>271.70949999999999</v>
      </c>
      <c r="G549" s="43">
        <f>VLOOKUP($D549,PORTE!$A$3:$Z$45,3,0)*$C549+VLOOKUP($E$2,PORTE!$A$3:$Z$45,3,0)*$E549</f>
        <v>284.06099999999998</v>
      </c>
      <c r="H549" s="43">
        <f>VLOOKUP($D549,PORTE!$A$3:$Z$45,4,0)*$C549+VLOOKUP($E$2,PORTE!$A$3:$Z$45,4,0)*$E549</f>
        <v>299.89950999999996</v>
      </c>
      <c r="I549" s="43">
        <f>VLOOKUP($D549,PORTE!$A$3:$Z$45,5,0)*$C549+VLOOKUP($E$2,PORTE!$A$3:$Z$45,5,0)*$E549</f>
        <v>321.20220999999998</v>
      </c>
      <c r="J549" s="43">
        <f>VLOOKUP($D549,PORTE!$A$3:$Z$45,6,0)*$C549+VLOOKUP($E$2,PORTE!$A$3:$Z$45,6,0)*$E549</f>
        <v>339.29648999999995</v>
      </c>
      <c r="K549" s="43">
        <f>VLOOKUP($D549,PORTE!$A$3:$Z$45,7,0)*$C549+VLOOKUP($E$2,PORTE!$A$3:$Z$45,7,0)*$E549</f>
        <v>358.71044999999998</v>
      </c>
      <c r="L549" s="43">
        <f>VLOOKUP($D549,PORTE!$A$3:$Z$45,8,0)*$C549+VLOOKUP($E$2,PORTE!$A$3:$Z$45,8,0)*$E549</f>
        <v>382.38844999999998</v>
      </c>
      <c r="M549" s="43">
        <f>VLOOKUP($D549,PORTE!$A$3:$Z$45,9,0)*$C549+VLOOKUP($E$2,PORTE!$A$3:$Z$45,9,0)*$E549</f>
        <v>420.03621999999996</v>
      </c>
      <c r="N549" s="43">
        <f>VLOOKUP($D549,PORTE!$A$3:$Z$45,10,0)*$C549+VLOOKUP($E$2,PORTE!$A$3:$Z$45,10,0)*$E549</f>
        <v>458.39508000000001</v>
      </c>
      <c r="O549" s="43">
        <f>VLOOKUP($D549,PORTE!$A$3:$Z$45,11,0)*$C549+VLOOKUP($E$2,PORTE!$A$3:$Z$45,11,0)*$E549</f>
        <v>466.20457000000005</v>
      </c>
      <c r="P549" s="43">
        <f>VLOOKUP($D549,PORTE!$A$3:$Z$45,12,0)*$C549+VLOOKUP($E$2,PORTE!$A$3:$Z$45,12,0)*$E549</f>
        <v>485.04290999999995</v>
      </c>
      <c r="Q549" s="43">
        <f>VLOOKUP($D549,PORTE!$A$3:$Z$45,13,0)*$C549+VLOOKUP($E$2,PORTE!$A$3:$Z$45,13,0)*$E549</f>
        <v>500.01970999999998</v>
      </c>
      <c r="R549" s="43">
        <f>VLOOKUP($D549,PORTE!$A$3:$Z$45,14,0)*$C549+VLOOKUP($E$2,PORTE!$A$3:$Z$45,14,0)*$E549</f>
        <v>519.47866999999997</v>
      </c>
    </row>
    <row r="550" spans="1:18" s="1" customFormat="1" ht="13.5" customHeight="1" x14ac:dyDescent="0.25">
      <c r="A550" s="2" t="s">
        <v>1167</v>
      </c>
      <c r="B550" s="3" t="s">
        <v>1168</v>
      </c>
      <c r="C550" s="24">
        <v>0.01</v>
      </c>
      <c r="D550" s="4" t="s">
        <v>5</v>
      </c>
      <c r="E550" s="5" t="s">
        <v>1169</v>
      </c>
      <c r="F550" s="43">
        <f>VLOOKUP($D550,PORTE!$A$3:$Z$45,2,0)*$C550+VLOOKUP($E$2,PORTE!$A$3:$Z$45,2,0)*$E550</f>
        <v>25.034999999999997</v>
      </c>
      <c r="G550" s="43">
        <f>VLOOKUP($D550,PORTE!$A$3:$Z$45,3,0)*$C550+VLOOKUP($E$2,PORTE!$A$3:$Z$45,3,0)*$E550</f>
        <v>26.145</v>
      </c>
      <c r="H550" s="43">
        <f>VLOOKUP($D550,PORTE!$A$3:$Z$45,4,0)*$C550+VLOOKUP($E$2,PORTE!$A$3:$Z$45,4,0)*$E550</f>
        <v>27.603899999999999</v>
      </c>
      <c r="I550" s="43">
        <f>VLOOKUP($D550,PORTE!$A$3:$Z$45,5,0)*$C550+VLOOKUP($E$2,PORTE!$A$3:$Z$45,5,0)*$E550</f>
        <v>29.564699999999998</v>
      </c>
      <c r="J550" s="43">
        <f>VLOOKUP($D550,PORTE!$A$3:$Z$45,6,0)*$C550+VLOOKUP($E$2,PORTE!$A$3:$Z$45,6,0)*$E550</f>
        <v>31.224699999999999</v>
      </c>
      <c r="K550" s="43">
        <f>VLOOKUP($D550,PORTE!$A$3:$Z$45,7,0)*$C550+VLOOKUP($E$2,PORTE!$A$3:$Z$45,7,0)*$E550</f>
        <v>33.011400000000002</v>
      </c>
      <c r="L550" s="43">
        <f>VLOOKUP($D550,PORTE!$A$3:$Z$45,8,0)*$C550+VLOOKUP($E$2,PORTE!$A$3:$Z$45,8,0)*$E550</f>
        <v>35.190399999999997</v>
      </c>
      <c r="M550" s="43">
        <f>VLOOKUP($D550,PORTE!$A$3:$Z$45,9,0)*$C550+VLOOKUP($E$2,PORTE!$A$3:$Z$45,9,0)*$E550</f>
        <v>38.654999999999994</v>
      </c>
      <c r="N550" s="43">
        <f>VLOOKUP($D550,PORTE!$A$3:$Z$45,10,0)*$C550+VLOOKUP($E$2,PORTE!$A$3:$Z$45,10,0)*$E550</f>
        <v>42.184999999999995</v>
      </c>
      <c r="O550" s="43">
        <f>VLOOKUP($D550,PORTE!$A$3:$Z$45,11,0)*$C550+VLOOKUP($E$2,PORTE!$A$3:$Z$45,11,0)*$E550</f>
        <v>42.9039</v>
      </c>
      <c r="P550" s="43">
        <f>VLOOKUP($D550,PORTE!$A$3:$Z$45,12,0)*$C550+VLOOKUP($E$2,PORTE!$A$3:$Z$45,12,0)*$E550</f>
        <v>44.618299999999998</v>
      </c>
      <c r="Q550" s="43">
        <f>VLOOKUP($D550,PORTE!$A$3:$Z$45,13,0)*$C550+VLOOKUP($E$2,PORTE!$A$3:$Z$45,13,0)*$E550</f>
        <v>45.956499999999998</v>
      </c>
      <c r="R550" s="43">
        <f>VLOOKUP($D550,PORTE!$A$3:$Z$45,14,0)*$C550+VLOOKUP($E$2,PORTE!$A$3:$Z$45,14,0)*$E550</f>
        <v>47.744999999999997</v>
      </c>
    </row>
    <row r="551" spans="1:18" s="1" customFormat="1" ht="13.5" customHeight="1" x14ac:dyDescent="0.25">
      <c r="A551" s="2" t="s">
        <v>1170</v>
      </c>
      <c r="B551" s="3" t="s">
        <v>1171</v>
      </c>
      <c r="C551" s="24">
        <v>0.1</v>
      </c>
      <c r="D551" s="4" t="s">
        <v>5</v>
      </c>
      <c r="E551" s="5" t="s">
        <v>33</v>
      </c>
      <c r="F551" s="43">
        <f>VLOOKUP($D551,PORTE!$A$3:$Z$45,2,0)*$C551+VLOOKUP($E$2,PORTE!$A$3:$Z$45,2,0)*$E551</f>
        <v>24.915500000000002</v>
      </c>
      <c r="G551" s="43">
        <f>VLOOKUP($D551,PORTE!$A$3:$Z$45,3,0)*$C551+VLOOKUP($E$2,PORTE!$A$3:$Z$45,3,0)*$E551</f>
        <v>26.214000000000002</v>
      </c>
      <c r="H551" s="43">
        <f>VLOOKUP($D551,PORTE!$A$3:$Z$45,4,0)*$C551+VLOOKUP($E$2,PORTE!$A$3:$Z$45,4,0)*$E551</f>
        <v>27.668990000000001</v>
      </c>
      <c r="I551" s="43">
        <f>VLOOKUP($D551,PORTE!$A$3:$Z$45,5,0)*$C551+VLOOKUP($E$2,PORTE!$A$3:$Z$45,5,0)*$E551</f>
        <v>29.63429</v>
      </c>
      <c r="J551" s="43">
        <f>VLOOKUP($D551,PORTE!$A$3:$Z$45,6,0)*$C551+VLOOKUP($E$2,PORTE!$A$3:$Z$45,6,0)*$E551</f>
        <v>31.336010000000002</v>
      </c>
      <c r="K551" s="43">
        <f>VLOOKUP($D551,PORTE!$A$3:$Z$45,7,0)*$C551+VLOOKUP($E$2,PORTE!$A$3:$Z$45,7,0)*$E551</f>
        <v>33.128549999999997</v>
      </c>
      <c r="L551" s="43">
        <f>VLOOKUP($D551,PORTE!$A$3:$Z$45,8,0)*$C551+VLOOKUP($E$2,PORTE!$A$3:$Z$45,8,0)*$E551</f>
        <v>35.315549999999995</v>
      </c>
      <c r="M551" s="43">
        <f>VLOOKUP($D551,PORTE!$A$3:$Z$45,9,0)*$C551+VLOOKUP($E$2,PORTE!$A$3:$Z$45,9,0)*$E551</f>
        <v>38.792779999999993</v>
      </c>
      <c r="N551" s="43">
        <f>VLOOKUP($D551,PORTE!$A$3:$Z$45,10,0)*$C551+VLOOKUP($E$2,PORTE!$A$3:$Z$45,10,0)*$E551</f>
        <v>42.335919999999994</v>
      </c>
      <c r="O551" s="43">
        <f>VLOOKUP($D551,PORTE!$A$3:$Z$45,11,0)*$C551+VLOOKUP($E$2,PORTE!$A$3:$Z$45,11,0)*$E551</f>
        <v>43.055930000000004</v>
      </c>
      <c r="P551" s="43">
        <f>VLOOKUP($D551,PORTE!$A$3:$Z$45,12,0)*$C551+VLOOKUP($E$2,PORTE!$A$3:$Z$45,12,0)*$E551</f>
        <v>44.909590000000001</v>
      </c>
      <c r="Q551" s="43">
        <f>VLOOKUP($D551,PORTE!$A$3:$Z$45,13,0)*$C551+VLOOKUP($E$2,PORTE!$A$3:$Z$45,13,0)*$E551</f>
        <v>46.529790000000006</v>
      </c>
      <c r="R551" s="43">
        <f>VLOOKUP($D551,PORTE!$A$3:$Z$45,14,0)*$C551+VLOOKUP($E$2,PORTE!$A$3:$Z$45,14,0)*$E551</f>
        <v>48.340330000000002</v>
      </c>
    </row>
    <row r="552" spans="1:18" s="1" customFormat="1" ht="13.5" customHeight="1" x14ac:dyDescent="0.25">
      <c r="A552" s="2" t="s">
        <v>1172</v>
      </c>
      <c r="B552" s="3" t="s">
        <v>1173</v>
      </c>
      <c r="C552" s="24">
        <v>0.1</v>
      </c>
      <c r="D552" s="4" t="s">
        <v>5</v>
      </c>
      <c r="E552" s="5" t="s">
        <v>33</v>
      </c>
      <c r="F552" s="43">
        <f>VLOOKUP($D552,PORTE!$A$3:$Z$45,2,0)*$C552+VLOOKUP($E$2,PORTE!$A$3:$Z$45,2,0)*$E552</f>
        <v>24.915500000000002</v>
      </c>
      <c r="G552" s="43">
        <f>VLOOKUP($D552,PORTE!$A$3:$Z$45,3,0)*$C552+VLOOKUP($E$2,PORTE!$A$3:$Z$45,3,0)*$E552</f>
        <v>26.214000000000002</v>
      </c>
      <c r="H552" s="43">
        <f>VLOOKUP($D552,PORTE!$A$3:$Z$45,4,0)*$C552+VLOOKUP($E$2,PORTE!$A$3:$Z$45,4,0)*$E552</f>
        <v>27.668990000000001</v>
      </c>
      <c r="I552" s="43">
        <f>VLOOKUP($D552,PORTE!$A$3:$Z$45,5,0)*$C552+VLOOKUP($E$2,PORTE!$A$3:$Z$45,5,0)*$E552</f>
        <v>29.63429</v>
      </c>
      <c r="J552" s="43">
        <f>VLOOKUP($D552,PORTE!$A$3:$Z$45,6,0)*$C552+VLOOKUP($E$2,PORTE!$A$3:$Z$45,6,0)*$E552</f>
        <v>31.336010000000002</v>
      </c>
      <c r="K552" s="43">
        <f>VLOOKUP($D552,PORTE!$A$3:$Z$45,7,0)*$C552+VLOOKUP($E$2,PORTE!$A$3:$Z$45,7,0)*$E552</f>
        <v>33.128549999999997</v>
      </c>
      <c r="L552" s="43">
        <f>VLOOKUP($D552,PORTE!$A$3:$Z$45,8,0)*$C552+VLOOKUP($E$2,PORTE!$A$3:$Z$45,8,0)*$E552</f>
        <v>35.315549999999995</v>
      </c>
      <c r="M552" s="43">
        <f>VLOOKUP($D552,PORTE!$A$3:$Z$45,9,0)*$C552+VLOOKUP($E$2,PORTE!$A$3:$Z$45,9,0)*$E552</f>
        <v>38.792779999999993</v>
      </c>
      <c r="N552" s="43">
        <f>VLOOKUP($D552,PORTE!$A$3:$Z$45,10,0)*$C552+VLOOKUP($E$2,PORTE!$A$3:$Z$45,10,0)*$E552</f>
        <v>42.335919999999994</v>
      </c>
      <c r="O552" s="43">
        <f>VLOOKUP($D552,PORTE!$A$3:$Z$45,11,0)*$C552+VLOOKUP($E$2,PORTE!$A$3:$Z$45,11,0)*$E552</f>
        <v>43.055930000000004</v>
      </c>
      <c r="P552" s="43">
        <f>VLOOKUP($D552,PORTE!$A$3:$Z$45,12,0)*$C552+VLOOKUP($E$2,PORTE!$A$3:$Z$45,12,0)*$E552</f>
        <v>44.909590000000001</v>
      </c>
      <c r="Q552" s="43">
        <f>VLOOKUP($D552,PORTE!$A$3:$Z$45,13,0)*$C552+VLOOKUP($E$2,PORTE!$A$3:$Z$45,13,0)*$E552</f>
        <v>46.529790000000006</v>
      </c>
      <c r="R552" s="43">
        <f>VLOOKUP($D552,PORTE!$A$3:$Z$45,14,0)*$C552+VLOOKUP($E$2,PORTE!$A$3:$Z$45,14,0)*$E552</f>
        <v>48.340330000000002</v>
      </c>
    </row>
    <row r="553" spans="1:18" s="1" customFormat="1" ht="13.5" customHeight="1" x14ac:dyDescent="0.25">
      <c r="A553" s="2" t="s">
        <v>1174</v>
      </c>
      <c r="B553" s="3" t="s">
        <v>1175</v>
      </c>
      <c r="C553" s="24">
        <v>0.01</v>
      </c>
      <c r="D553" s="4" t="s">
        <v>5</v>
      </c>
      <c r="E553" s="5" t="s">
        <v>99</v>
      </c>
      <c r="F553" s="43">
        <f>VLOOKUP($D553,PORTE!$A$3:$Z$45,2,0)*$C553+VLOOKUP($E$2,PORTE!$A$3:$Z$45,2,0)*$E553</f>
        <v>8.36</v>
      </c>
      <c r="G553" s="43">
        <f>VLOOKUP($D553,PORTE!$A$3:$Z$45,3,0)*$C553+VLOOKUP($E$2,PORTE!$A$3:$Z$45,3,0)*$E553</f>
        <v>8.745000000000001</v>
      </c>
      <c r="H553" s="43">
        <f>VLOOKUP($D553,PORTE!$A$3:$Z$45,4,0)*$C553+VLOOKUP($E$2,PORTE!$A$3:$Z$45,4,0)*$E553</f>
        <v>9.2323999999999984</v>
      </c>
      <c r="I553" s="43">
        <f>VLOOKUP($D553,PORTE!$A$3:$Z$45,5,0)*$C553+VLOOKUP($E$2,PORTE!$A$3:$Z$45,5,0)*$E553</f>
        <v>9.8882000000000012</v>
      </c>
      <c r="J553" s="43">
        <f>VLOOKUP($D553,PORTE!$A$3:$Z$45,6,0)*$C553+VLOOKUP($E$2,PORTE!$A$3:$Z$45,6,0)*$E553</f>
        <v>10.446200000000001</v>
      </c>
      <c r="K553" s="43">
        <f>VLOOKUP($D553,PORTE!$A$3:$Z$45,7,0)*$C553+VLOOKUP($E$2,PORTE!$A$3:$Z$45,7,0)*$E553</f>
        <v>11.043899999999999</v>
      </c>
      <c r="L553" s="43">
        <f>VLOOKUP($D553,PORTE!$A$3:$Z$45,8,0)*$C553+VLOOKUP($E$2,PORTE!$A$3:$Z$45,8,0)*$E553</f>
        <v>11.772899999999998</v>
      </c>
      <c r="M553" s="43">
        <f>VLOOKUP($D553,PORTE!$A$3:$Z$45,9,0)*$C553+VLOOKUP($E$2,PORTE!$A$3:$Z$45,9,0)*$E553</f>
        <v>12.931999999999999</v>
      </c>
      <c r="N553" s="43">
        <f>VLOOKUP($D553,PORTE!$A$3:$Z$45,10,0)*$C553+VLOOKUP($E$2,PORTE!$A$3:$Z$45,10,0)*$E553</f>
        <v>14.113</v>
      </c>
      <c r="O553" s="43">
        <f>VLOOKUP($D553,PORTE!$A$3:$Z$45,11,0)*$C553+VLOOKUP($E$2,PORTE!$A$3:$Z$45,11,0)*$E553</f>
        <v>14.353400000000001</v>
      </c>
      <c r="P553" s="43">
        <f>VLOOKUP($D553,PORTE!$A$3:$Z$45,12,0)*$C553+VLOOKUP($E$2,PORTE!$A$3:$Z$45,12,0)*$E553</f>
        <v>14.936799999999998</v>
      </c>
      <c r="Q553" s="43">
        <f>VLOOKUP($D553,PORTE!$A$3:$Z$45,13,0)*$C553+VLOOKUP($E$2,PORTE!$A$3:$Z$45,13,0)*$E553</f>
        <v>15.404999999999999</v>
      </c>
      <c r="R553" s="43">
        <f>VLOOKUP($D553,PORTE!$A$3:$Z$45,14,0)*$C553+VLOOKUP($E$2,PORTE!$A$3:$Z$45,14,0)*$E553</f>
        <v>16.0045</v>
      </c>
    </row>
    <row r="554" spans="1:18" s="1" customFormat="1" ht="13.5" customHeight="1" x14ac:dyDescent="0.25">
      <c r="A554" s="2" t="s">
        <v>1176</v>
      </c>
      <c r="B554" s="3" t="s">
        <v>1177</v>
      </c>
      <c r="C554" s="24">
        <v>0.01</v>
      </c>
      <c r="D554" s="4" t="s">
        <v>5</v>
      </c>
      <c r="E554" s="5" t="s">
        <v>99</v>
      </c>
      <c r="F554" s="43">
        <f>VLOOKUP($D554,PORTE!$A$3:$Z$45,2,0)*$C554+VLOOKUP($E$2,PORTE!$A$3:$Z$45,2,0)*$E554</f>
        <v>8.36</v>
      </c>
      <c r="G554" s="43">
        <f>VLOOKUP($D554,PORTE!$A$3:$Z$45,3,0)*$C554+VLOOKUP($E$2,PORTE!$A$3:$Z$45,3,0)*$E554</f>
        <v>8.745000000000001</v>
      </c>
      <c r="H554" s="43">
        <f>VLOOKUP($D554,PORTE!$A$3:$Z$45,4,0)*$C554+VLOOKUP($E$2,PORTE!$A$3:$Z$45,4,0)*$E554</f>
        <v>9.2323999999999984</v>
      </c>
      <c r="I554" s="43">
        <f>VLOOKUP($D554,PORTE!$A$3:$Z$45,5,0)*$C554+VLOOKUP($E$2,PORTE!$A$3:$Z$45,5,0)*$E554</f>
        <v>9.8882000000000012</v>
      </c>
      <c r="J554" s="43">
        <f>VLOOKUP($D554,PORTE!$A$3:$Z$45,6,0)*$C554+VLOOKUP($E$2,PORTE!$A$3:$Z$45,6,0)*$E554</f>
        <v>10.446200000000001</v>
      </c>
      <c r="K554" s="43">
        <f>VLOOKUP($D554,PORTE!$A$3:$Z$45,7,0)*$C554+VLOOKUP($E$2,PORTE!$A$3:$Z$45,7,0)*$E554</f>
        <v>11.043899999999999</v>
      </c>
      <c r="L554" s="43">
        <f>VLOOKUP($D554,PORTE!$A$3:$Z$45,8,0)*$C554+VLOOKUP($E$2,PORTE!$A$3:$Z$45,8,0)*$E554</f>
        <v>11.772899999999998</v>
      </c>
      <c r="M554" s="43">
        <f>VLOOKUP($D554,PORTE!$A$3:$Z$45,9,0)*$C554+VLOOKUP($E$2,PORTE!$A$3:$Z$45,9,0)*$E554</f>
        <v>12.931999999999999</v>
      </c>
      <c r="N554" s="43">
        <f>VLOOKUP($D554,PORTE!$A$3:$Z$45,10,0)*$C554+VLOOKUP($E$2,PORTE!$A$3:$Z$45,10,0)*$E554</f>
        <v>14.113</v>
      </c>
      <c r="O554" s="43">
        <f>VLOOKUP($D554,PORTE!$A$3:$Z$45,11,0)*$C554+VLOOKUP($E$2,PORTE!$A$3:$Z$45,11,0)*$E554</f>
        <v>14.353400000000001</v>
      </c>
      <c r="P554" s="43">
        <f>VLOOKUP($D554,PORTE!$A$3:$Z$45,12,0)*$C554+VLOOKUP($E$2,PORTE!$A$3:$Z$45,12,0)*$E554</f>
        <v>14.936799999999998</v>
      </c>
      <c r="Q554" s="43">
        <f>VLOOKUP($D554,PORTE!$A$3:$Z$45,13,0)*$C554+VLOOKUP($E$2,PORTE!$A$3:$Z$45,13,0)*$E554</f>
        <v>15.404999999999999</v>
      </c>
      <c r="R554" s="43">
        <f>VLOOKUP($D554,PORTE!$A$3:$Z$45,14,0)*$C554+VLOOKUP($E$2,PORTE!$A$3:$Z$45,14,0)*$E554</f>
        <v>16.0045</v>
      </c>
    </row>
    <row r="555" spans="1:18" s="1" customFormat="1" ht="13.5" customHeight="1" x14ac:dyDescent="0.25">
      <c r="A555" s="2" t="s">
        <v>1178</v>
      </c>
      <c r="B555" s="3" t="s">
        <v>1179</v>
      </c>
      <c r="C555" s="24">
        <v>0.1</v>
      </c>
      <c r="D555" s="4" t="s">
        <v>5</v>
      </c>
      <c r="E555" s="5" t="s">
        <v>39</v>
      </c>
      <c r="F555" s="43">
        <f>VLOOKUP($D555,PORTE!$A$3:$Z$45,2,0)*$C555+VLOOKUP($E$2,PORTE!$A$3:$Z$45,2,0)*$E555</f>
        <v>38.370499999999993</v>
      </c>
      <c r="G555" s="43">
        <f>VLOOKUP($D555,PORTE!$A$3:$Z$45,3,0)*$C555+VLOOKUP($E$2,PORTE!$A$3:$Z$45,3,0)*$E555</f>
        <v>40.253999999999998</v>
      </c>
      <c r="H555" s="43">
        <f>VLOOKUP($D555,PORTE!$A$3:$Z$45,4,0)*$C555+VLOOKUP($E$2,PORTE!$A$3:$Z$45,4,0)*$E555</f>
        <v>42.492890000000003</v>
      </c>
      <c r="I555" s="43">
        <f>VLOOKUP($D555,PORTE!$A$3:$Z$45,5,0)*$C555+VLOOKUP($E$2,PORTE!$A$3:$Z$45,5,0)*$E555</f>
        <v>45.511189999999999</v>
      </c>
      <c r="J555" s="43">
        <f>VLOOKUP($D555,PORTE!$A$3:$Z$45,6,0)*$C555+VLOOKUP($E$2,PORTE!$A$3:$Z$45,6,0)*$E555</f>
        <v>48.102110000000003</v>
      </c>
      <c r="K555" s="43">
        <f>VLOOKUP($D555,PORTE!$A$3:$Z$45,7,0)*$C555+VLOOKUP($E$2,PORTE!$A$3:$Z$45,7,0)*$E555</f>
        <v>50.854050000000001</v>
      </c>
      <c r="L555" s="43">
        <f>VLOOKUP($D555,PORTE!$A$3:$Z$45,8,0)*$C555+VLOOKUP($E$2,PORTE!$A$3:$Z$45,8,0)*$E555</f>
        <v>54.211049999999993</v>
      </c>
      <c r="M555" s="43">
        <f>VLOOKUP($D555,PORTE!$A$3:$Z$45,9,0)*$C555+VLOOKUP($E$2,PORTE!$A$3:$Z$45,9,0)*$E555</f>
        <v>59.548579999999994</v>
      </c>
      <c r="N555" s="43">
        <f>VLOOKUP($D555,PORTE!$A$3:$Z$45,10,0)*$C555+VLOOKUP($E$2,PORTE!$A$3:$Z$45,10,0)*$E555</f>
        <v>64.987120000000004</v>
      </c>
      <c r="O555" s="43">
        <f>VLOOKUP($D555,PORTE!$A$3:$Z$45,11,0)*$C555+VLOOKUP($E$2,PORTE!$A$3:$Z$45,11,0)*$E555</f>
        <v>66.093230000000005</v>
      </c>
      <c r="P555" s="43">
        <f>VLOOKUP($D555,PORTE!$A$3:$Z$45,12,0)*$C555+VLOOKUP($E$2,PORTE!$A$3:$Z$45,12,0)*$E555</f>
        <v>68.859489999999994</v>
      </c>
      <c r="Q555" s="43">
        <f>VLOOKUP($D555,PORTE!$A$3:$Z$45,13,0)*$C555+VLOOKUP($E$2,PORTE!$A$3:$Z$45,13,0)*$E555</f>
        <v>71.181690000000003</v>
      </c>
      <c r="R555" s="43">
        <f>VLOOKUP($D555,PORTE!$A$3:$Z$45,14,0)*$C555+VLOOKUP($E$2,PORTE!$A$3:$Z$45,14,0)*$E555</f>
        <v>73.951629999999994</v>
      </c>
    </row>
    <row r="556" spans="1:18" s="1" customFormat="1" ht="13.5" customHeight="1" x14ac:dyDescent="0.25">
      <c r="A556" s="2" t="s">
        <v>1180</v>
      </c>
      <c r="B556" s="3" t="s">
        <v>1181</v>
      </c>
      <c r="C556" s="24">
        <v>0.1</v>
      </c>
      <c r="D556" s="4" t="s">
        <v>5</v>
      </c>
      <c r="E556" s="5" t="s">
        <v>39</v>
      </c>
      <c r="F556" s="43">
        <f>VLOOKUP($D556,PORTE!$A$3:$Z$45,2,0)*$C556+VLOOKUP($E$2,PORTE!$A$3:$Z$45,2,0)*$E556</f>
        <v>38.370499999999993</v>
      </c>
      <c r="G556" s="43">
        <f>VLOOKUP($D556,PORTE!$A$3:$Z$45,3,0)*$C556+VLOOKUP($E$2,PORTE!$A$3:$Z$45,3,0)*$E556</f>
        <v>40.253999999999998</v>
      </c>
      <c r="H556" s="43">
        <f>VLOOKUP($D556,PORTE!$A$3:$Z$45,4,0)*$C556+VLOOKUP($E$2,PORTE!$A$3:$Z$45,4,0)*$E556</f>
        <v>42.492890000000003</v>
      </c>
      <c r="I556" s="43">
        <f>VLOOKUP($D556,PORTE!$A$3:$Z$45,5,0)*$C556+VLOOKUP($E$2,PORTE!$A$3:$Z$45,5,0)*$E556</f>
        <v>45.511189999999999</v>
      </c>
      <c r="J556" s="43">
        <f>VLOOKUP($D556,PORTE!$A$3:$Z$45,6,0)*$C556+VLOOKUP($E$2,PORTE!$A$3:$Z$45,6,0)*$E556</f>
        <v>48.102110000000003</v>
      </c>
      <c r="K556" s="43">
        <f>VLOOKUP($D556,PORTE!$A$3:$Z$45,7,0)*$C556+VLOOKUP($E$2,PORTE!$A$3:$Z$45,7,0)*$E556</f>
        <v>50.854050000000001</v>
      </c>
      <c r="L556" s="43">
        <f>VLOOKUP($D556,PORTE!$A$3:$Z$45,8,0)*$C556+VLOOKUP($E$2,PORTE!$A$3:$Z$45,8,0)*$E556</f>
        <v>54.211049999999993</v>
      </c>
      <c r="M556" s="43">
        <f>VLOOKUP($D556,PORTE!$A$3:$Z$45,9,0)*$C556+VLOOKUP($E$2,PORTE!$A$3:$Z$45,9,0)*$E556</f>
        <v>59.548579999999994</v>
      </c>
      <c r="N556" s="43">
        <f>VLOOKUP($D556,PORTE!$A$3:$Z$45,10,0)*$C556+VLOOKUP($E$2,PORTE!$A$3:$Z$45,10,0)*$E556</f>
        <v>64.987120000000004</v>
      </c>
      <c r="O556" s="43">
        <f>VLOOKUP($D556,PORTE!$A$3:$Z$45,11,0)*$C556+VLOOKUP($E$2,PORTE!$A$3:$Z$45,11,0)*$E556</f>
        <v>66.093230000000005</v>
      </c>
      <c r="P556" s="43">
        <f>VLOOKUP($D556,PORTE!$A$3:$Z$45,12,0)*$C556+VLOOKUP($E$2,PORTE!$A$3:$Z$45,12,0)*$E556</f>
        <v>68.859489999999994</v>
      </c>
      <c r="Q556" s="43">
        <f>VLOOKUP($D556,PORTE!$A$3:$Z$45,13,0)*$C556+VLOOKUP($E$2,PORTE!$A$3:$Z$45,13,0)*$E556</f>
        <v>71.181690000000003</v>
      </c>
      <c r="R556" s="43">
        <f>VLOOKUP($D556,PORTE!$A$3:$Z$45,14,0)*$C556+VLOOKUP($E$2,PORTE!$A$3:$Z$45,14,0)*$E556</f>
        <v>73.951629999999994</v>
      </c>
    </row>
    <row r="557" spans="1:18" s="1" customFormat="1" ht="13.5" customHeight="1" x14ac:dyDescent="0.25">
      <c r="A557" s="2" t="s">
        <v>1182</v>
      </c>
      <c r="B557" s="3" t="s">
        <v>1183</v>
      </c>
      <c r="C557" s="24">
        <v>0.01</v>
      </c>
      <c r="D557" s="4" t="s">
        <v>5</v>
      </c>
      <c r="E557" s="5" t="s">
        <v>99</v>
      </c>
      <c r="F557" s="43">
        <f>VLOOKUP($D557,PORTE!$A$3:$Z$45,2,0)*$C557+VLOOKUP($E$2,PORTE!$A$3:$Z$45,2,0)*$E557</f>
        <v>8.36</v>
      </c>
      <c r="G557" s="43">
        <f>VLOOKUP($D557,PORTE!$A$3:$Z$45,3,0)*$C557+VLOOKUP($E$2,PORTE!$A$3:$Z$45,3,0)*$E557</f>
        <v>8.745000000000001</v>
      </c>
      <c r="H557" s="43">
        <f>VLOOKUP($D557,PORTE!$A$3:$Z$45,4,0)*$C557+VLOOKUP($E$2,PORTE!$A$3:$Z$45,4,0)*$E557</f>
        <v>9.2323999999999984</v>
      </c>
      <c r="I557" s="43">
        <f>VLOOKUP($D557,PORTE!$A$3:$Z$45,5,0)*$C557+VLOOKUP($E$2,PORTE!$A$3:$Z$45,5,0)*$E557</f>
        <v>9.8882000000000012</v>
      </c>
      <c r="J557" s="43">
        <f>VLOOKUP($D557,PORTE!$A$3:$Z$45,6,0)*$C557+VLOOKUP($E$2,PORTE!$A$3:$Z$45,6,0)*$E557</f>
        <v>10.446200000000001</v>
      </c>
      <c r="K557" s="43">
        <f>VLOOKUP($D557,PORTE!$A$3:$Z$45,7,0)*$C557+VLOOKUP($E$2,PORTE!$A$3:$Z$45,7,0)*$E557</f>
        <v>11.043899999999999</v>
      </c>
      <c r="L557" s="43">
        <f>VLOOKUP($D557,PORTE!$A$3:$Z$45,8,0)*$C557+VLOOKUP($E$2,PORTE!$A$3:$Z$45,8,0)*$E557</f>
        <v>11.772899999999998</v>
      </c>
      <c r="M557" s="43">
        <f>VLOOKUP($D557,PORTE!$A$3:$Z$45,9,0)*$C557+VLOOKUP($E$2,PORTE!$A$3:$Z$45,9,0)*$E557</f>
        <v>12.931999999999999</v>
      </c>
      <c r="N557" s="43">
        <f>VLOOKUP($D557,PORTE!$A$3:$Z$45,10,0)*$C557+VLOOKUP($E$2,PORTE!$A$3:$Z$45,10,0)*$E557</f>
        <v>14.113</v>
      </c>
      <c r="O557" s="43">
        <f>VLOOKUP($D557,PORTE!$A$3:$Z$45,11,0)*$C557+VLOOKUP($E$2,PORTE!$A$3:$Z$45,11,0)*$E557</f>
        <v>14.353400000000001</v>
      </c>
      <c r="P557" s="43">
        <f>VLOOKUP($D557,PORTE!$A$3:$Z$45,12,0)*$C557+VLOOKUP($E$2,PORTE!$A$3:$Z$45,12,0)*$E557</f>
        <v>14.936799999999998</v>
      </c>
      <c r="Q557" s="43">
        <f>VLOOKUP($D557,PORTE!$A$3:$Z$45,13,0)*$C557+VLOOKUP($E$2,PORTE!$A$3:$Z$45,13,0)*$E557</f>
        <v>15.404999999999999</v>
      </c>
      <c r="R557" s="43">
        <f>VLOOKUP($D557,PORTE!$A$3:$Z$45,14,0)*$C557+VLOOKUP($E$2,PORTE!$A$3:$Z$45,14,0)*$E557</f>
        <v>16.0045</v>
      </c>
    </row>
    <row r="558" spans="1:18" s="1" customFormat="1" ht="13.5" customHeight="1" x14ac:dyDescent="0.25">
      <c r="A558" s="2" t="s">
        <v>1184</v>
      </c>
      <c r="B558" s="3" t="s">
        <v>1185</v>
      </c>
      <c r="C558" s="24">
        <v>0.01</v>
      </c>
      <c r="D558" s="4" t="s">
        <v>5</v>
      </c>
      <c r="E558" s="5" t="s">
        <v>99</v>
      </c>
      <c r="F558" s="43">
        <f>VLOOKUP($D558,PORTE!$A$3:$Z$45,2,0)*$C558+VLOOKUP($E$2,PORTE!$A$3:$Z$45,2,0)*$E558</f>
        <v>8.36</v>
      </c>
      <c r="G558" s="43">
        <f>VLOOKUP($D558,PORTE!$A$3:$Z$45,3,0)*$C558+VLOOKUP($E$2,PORTE!$A$3:$Z$45,3,0)*$E558</f>
        <v>8.745000000000001</v>
      </c>
      <c r="H558" s="43">
        <f>VLOOKUP($D558,PORTE!$A$3:$Z$45,4,0)*$C558+VLOOKUP($E$2,PORTE!$A$3:$Z$45,4,0)*$E558</f>
        <v>9.2323999999999984</v>
      </c>
      <c r="I558" s="43">
        <f>VLOOKUP($D558,PORTE!$A$3:$Z$45,5,0)*$C558+VLOOKUP($E$2,PORTE!$A$3:$Z$45,5,0)*$E558</f>
        <v>9.8882000000000012</v>
      </c>
      <c r="J558" s="43">
        <f>VLOOKUP($D558,PORTE!$A$3:$Z$45,6,0)*$C558+VLOOKUP($E$2,PORTE!$A$3:$Z$45,6,0)*$E558</f>
        <v>10.446200000000001</v>
      </c>
      <c r="K558" s="43">
        <f>VLOOKUP($D558,PORTE!$A$3:$Z$45,7,0)*$C558+VLOOKUP($E$2,PORTE!$A$3:$Z$45,7,0)*$E558</f>
        <v>11.043899999999999</v>
      </c>
      <c r="L558" s="43">
        <f>VLOOKUP($D558,PORTE!$A$3:$Z$45,8,0)*$C558+VLOOKUP($E$2,PORTE!$A$3:$Z$45,8,0)*$E558</f>
        <v>11.772899999999998</v>
      </c>
      <c r="M558" s="43">
        <f>VLOOKUP($D558,PORTE!$A$3:$Z$45,9,0)*$C558+VLOOKUP($E$2,PORTE!$A$3:$Z$45,9,0)*$E558</f>
        <v>12.931999999999999</v>
      </c>
      <c r="N558" s="43">
        <f>VLOOKUP($D558,PORTE!$A$3:$Z$45,10,0)*$C558+VLOOKUP($E$2,PORTE!$A$3:$Z$45,10,0)*$E558</f>
        <v>14.113</v>
      </c>
      <c r="O558" s="43">
        <f>VLOOKUP($D558,PORTE!$A$3:$Z$45,11,0)*$C558+VLOOKUP($E$2,PORTE!$A$3:$Z$45,11,0)*$E558</f>
        <v>14.353400000000001</v>
      </c>
      <c r="P558" s="43">
        <f>VLOOKUP($D558,PORTE!$A$3:$Z$45,12,0)*$C558+VLOOKUP($E$2,PORTE!$A$3:$Z$45,12,0)*$E558</f>
        <v>14.936799999999998</v>
      </c>
      <c r="Q558" s="43">
        <f>VLOOKUP($D558,PORTE!$A$3:$Z$45,13,0)*$C558+VLOOKUP($E$2,PORTE!$A$3:$Z$45,13,0)*$E558</f>
        <v>15.404999999999999</v>
      </c>
      <c r="R558" s="43">
        <f>VLOOKUP($D558,PORTE!$A$3:$Z$45,14,0)*$C558+VLOOKUP($E$2,PORTE!$A$3:$Z$45,14,0)*$E558</f>
        <v>16.0045</v>
      </c>
    </row>
    <row r="559" spans="1:18" s="1" customFormat="1" ht="13.5" customHeight="1" x14ac:dyDescent="0.25">
      <c r="A559" s="2" t="s">
        <v>1186</v>
      </c>
      <c r="B559" s="3" t="s">
        <v>1187</v>
      </c>
      <c r="C559" s="24">
        <v>0.04</v>
      </c>
      <c r="D559" s="4" t="s">
        <v>5</v>
      </c>
      <c r="E559" s="5" t="s">
        <v>92</v>
      </c>
      <c r="F559" s="43">
        <f>VLOOKUP($D559,PORTE!$A$3:$Z$45,2,0)*$C559+VLOOKUP($E$2,PORTE!$A$3:$Z$45,2,0)*$E559</f>
        <v>16.88</v>
      </c>
      <c r="G559" s="43">
        <f>VLOOKUP($D559,PORTE!$A$3:$Z$45,3,0)*$C559+VLOOKUP($E$2,PORTE!$A$3:$Z$45,3,0)*$E559</f>
        <v>17.700000000000003</v>
      </c>
      <c r="H559" s="43">
        <f>VLOOKUP($D559,PORTE!$A$3:$Z$45,4,0)*$C559+VLOOKUP($E$2,PORTE!$A$3:$Z$45,4,0)*$E559</f>
        <v>18.684799999999999</v>
      </c>
      <c r="I559" s="43">
        <f>VLOOKUP($D559,PORTE!$A$3:$Z$45,5,0)*$C559+VLOOKUP($E$2,PORTE!$A$3:$Z$45,5,0)*$E559</f>
        <v>20.012</v>
      </c>
      <c r="J559" s="43">
        <f>VLOOKUP($D559,PORTE!$A$3:$Z$45,6,0)*$C559+VLOOKUP($E$2,PORTE!$A$3:$Z$45,6,0)*$E559</f>
        <v>21.1496</v>
      </c>
      <c r="K559" s="43">
        <f>VLOOKUP($D559,PORTE!$A$3:$Z$45,7,0)*$C559+VLOOKUP($E$2,PORTE!$A$3:$Z$45,7,0)*$E559</f>
        <v>22.3596</v>
      </c>
      <c r="L559" s="43">
        <f>VLOOKUP($D559,PORTE!$A$3:$Z$45,8,0)*$C559+VLOOKUP($E$2,PORTE!$A$3:$Z$45,8,0)*$E559</f>
        <v>23.835599999999996</v>
      </c>
      <c r="M559" s="43">
        <f>VLOOKUP($D559,PORTE!$A$3:$Z$45,9,0)*$C559+VLOOKUP($E$2,PORTE!$A$3:$Z$45,9,0)*$E559</f>
        <v>26.182399999999998</v>
      </c>
      <c r="N559" s="43">
        <f>VLOOKUP($D559,PORTE!$A$3:$Z$45,10,0)*$C559+VLOOKUP($E$2,PORTE!$A$3:$Z$45,10,0)*$E559</f>
        <v>28.573599999999999</v>
      </c>
      <c r="O559" s="43">
        <f>VLOOKUP($D559,PORTE!$A$3:$Z$45,11,0)*$C559+VLOOKUP($E$2,PORTE!$A$3:$Z$45,11,0)*$E559</f>
        <v>29.06</v>
      </c>
      <c r="P559" s="43">
        <f>VLOOKUP($D559,PORTE!$A$3:$Z$45,12,0)*$C559+VLOOKUP($E$2,PORTE!$A$3:$Z$45,12,0)*$E559</f>
        <v>30.270399999999999</v>
      </c>
      <c r="Q559" s="43">
        <f>VLOOKUP($D559,PORTE!$A$3:$Z$45,13,0)*$C559+VLOOKUP($E$2,PORTE!$A$3:$Z$45,13,0)*$E559</f>
        <v>31.279199999999999</v>
      </c>
      <c r="R559" s="43">
        <f>VLOOKUP($D559,PORTE!$A$3:$Z$45,14,0)*$C559+VLOOKUP($E$2,PORTE!$A$3:$Z$45,14,0)*$E559</f>
        <v>32.496400000000001</v>
      </c>
    </row>
    <row r="560" spans="1:18" s="1" customFormat="1" ht="13.5" customHeight="1" x14ac:dyDescent="0.25">
      <c r="A560" s="2" t="s">
        <v>1188</v>
      </c>
      <c r="B560" s="3" t="s">
        <v>1189</v>
      </c>
      <c r="C560" s="24">
        <v>0.01</v>
      </c>
      <c r="D560" s="4" t="s">
        <v>5</v>
      </c>
      <c r="E560" s="5" t="s">
        <v>551</v>
      </c>
      <c r="F560" s="43">
        <f>VLOOKUP($D560,PORTE!$A$3:$Z$45,2,0)*$C560+VLOOKUP($E$2,PORTE!$A$3:$Z$45,2,0)*$E560</f>
        <v>6.2900000000000009</v>
      </c>
      <c r="G560" s="43">
        <f>VLOOKUP($D560,PORTE!$A$3:$Z$45,3,0)*$C560+VLOOKUP($E$2,PORTE!$A$3:$Z$45,3,0)*$E560</f>
        <v>6.5850000000000009</v>
      </c>
      <c r="H560" s="43">
        <f>VLOOKUP($D560,PORTE!$A$3:$Z$45,4,0)*$C560+VLOOKUP($E$2,PORTE!$A$3:$Z$45,4,0)*$E560</f>
        <v>6.9518000000000004</v>
      </c>
      <c r="I560" s="43">
        <f>VLOOKUP($D560,PORTE!$A$3:$Z$45,5,0)*$C560+VLOOKUP($E$2,PORTE!$A$3:$Z$45,5,0)*$E560</f>
        <v>7.4456000000000007</v>
      </c>
      <c r="J560" s="43">
        <f>VLOOKUP($D560,PORTE!$A$3:$Z$45,6,0)*$C560+VLOOKUP($E$2,PORTE!$A$3:$Z$45,6,0)*$E560</f>
        <v>7.8668000000000005</v>
      </c>
      <c r="K560" s="43">
        <f>VLOOKUP($D560,PORTE!$A$3:$Z$45,7,0)*$C560+VLOOKUP($E$2,PORTE!$A$3:$Z$45,7,0)*$E560</f>
        <v>8.3169000000000004</v>
      </c>
      <c r="L560" s="43">
        <f>VLOOKUP($D560,PORTE!$A$3:$Z$45,8,0)*$C560+VLOOKUP($E$2,PORTE!$A$3:$Z$45,8,0)*$E560</f>
        <v>8.8658999999999999</v>
      </c>
      <c r="M560" s="43">
        <f>VLOOKUP($D560,PORTE!$A$3:$Z$45,9,0)*$C560+VLOOKUP($E$2,PORTE!$A$3:$Z$45,9,0)*$E560</f>
        <v>9.7387999999999995</v>
      </c>
      <c r="N560" s="43">
        <f>VLOOKUP($D560,PORTE!$A$3:$Z$45,10,0)*$C560+VLOOKUP($E$2,PORTE!$A$3:$Z$45,10,0)*$E560</f>
        <v>10.6282</v>
      </c>
      <c r="O560" s="43">
        <f>VLOOKUP($D560,PORTE!$A$3:$Z$45,11,0)*$C560+VLOOKUP($E$2,PORTE!$A$3:$Z$45,11,0)*$E560</f>
        <v>10.809200000000002</v>
      </c>
      <c r="P560" s="43">
        <f>VLOOKUP($D560,PORTE!$A$3:$Z$45,12,0)*$C560+VLOOKUP($E$2,PORTE!$A$3:$Z$45,12,0)*$E560</f>
        <v>11.2522</v>
      </c>
      <c r="Q560" s="43">
        <f>VLOOKUP($D560,PORTE!$A$3:$Z$45,13,0)*$C560+VLOOKUP($E$2,PORTE!$A$3:$Z$45,13,0)*$E560</f>
        <v>11.612400000000001</v>
      </c>
      <c r="R560" s="43">
        <f>VLOOKUP($D560,PORTE!$A$3:$Z$45,14,0)*$C560+VLOOKUP($E$2,PORTE!$A$3:$Z$45,14,0)*$E560</f>
        <v>12.064300000000001</v>
      </c>
    </row>
    <row r="561" spans="1:18" s="1" customFormat="1" ht="13.5" customHeight="1" x14ac:dyDescent="0.25">
      <c r="A561" s="2" t="s">
        <v>1190</v>
      </c>
      <c r="B561" s="3" t="s">
        <v>1191</v>
      </c>
      <c r="C561" s="24">
        <v>0.01</v>
      </c>
      <c r="D561" s="4" t="s">
        <v>5</v>
      </c>
      <c r="E561" s="5" t="s">
        <v>122</v>
      </c>
      <c r="F561" s="43">
        <f>VLOOKUP($D561,PORTE!$A$3:$Z$45,2,0)*$C561+VLOOKUP($E$2,PORTE!$A$3:$Z$45,2,0)*$E561</f>
        <v>4.5305</v>
      </c>
      <c r="G561" s="43">
        <f>VLOOKUP($D561,PORTE!$A$3:$Z$45,3,0)*$C561+VLOOKUP($E$2,PORTE!$A$3:$Z$45,3,0)*$E561</f>
        <v>4.7490000000000006</v>
      </c>
      <c r="H561" s="43">
        <f>VLOOKUP($D561,PORTE!$A$3:$Z$45,4,0)*$C561+VLOOKUP($E$2,PORTE!$A$3:$Z$45,4,0)*$E561</f>
        <v>5.0132900000000005</v>
      </c>
      <c r="I561" s="43">
        <f>VLOOKUP($D561,PORTE!$A$3:$Z$45,5,0)*$C561+VLOOKUP($E$2,PORTE!$A$3:$Z$45,5,0)*$E561</f>
        <v>5.3693900000000001</v>
      </c>
      <c r="J561" s="43">
        <f>VLOOKUP($D561,PORTE!$A$3:$Z$45,6,0)*$C561+VLOOKUP($E$2,PORTE!$A$3:$Z$45,6,0)*$E561</f>
        <v>5.6743100000000002</v>
      </c>
      <c r="K561" s="43">
        <f>VLOOKUP($D561,PORTE!$A$3:$Z$45,7,0)*$C561+VLOOKUP($E$2,PORTE!$A$3:$Z$45,7,0)*$E561</f>
        <v>5.9989500000000007</v>
      </c>
      <c r="L561" s="43">
        <f>VLOOKUP($D561,PORTE!$A$3:$Z$45,8,0)*$C561+VLOOKUP($E$2,PORTE!$A$3:$Z$45,8,0)*$E561</f>
        <v>6.3949499999999997</v>
      </c>
      <c r="M561" s="43">
        <f>VLOOKUP($D561,PORTE!$A$3:$Z$45,9,0)*$C561+VLOOKUP($E$2,PORTE!$A$3:$Z$45,9,0)*$E561</f>
        <v>7.0245799999999994</v>
      </c>
      <c r="N561" s="43">
        <f>VLOOKUP($D561,PORTE!$A$3:$Z$45,10,0)*$C561+VLOOKUP($E$2,PORTE!$A$3:$Z$45,10,0)*$E561</f>
        <v>7.6661200000000003</v>
      </c>
      <c r="O561" s="43">
        <f>VLOOKUP($D561,PORTE!$A$3:$Z$45,11,0)*$C561+VLOOKUP($E$2,PORTE!$A$3:$Z$45,11,0)*$E561</f>
        <v>7.7966300000000004</v>
      </c>
      <c r="P561" s="43">
        <f>VLOOKUP($D561,PORTE!$A$3:$Z$45,12,0)*$C561+VLOOKUP($E$2,PORTE!$A$3:$Z$45,12,0)*$E561</f>
        <v>8.1202899999999989</v>
      </c>
      <c r="Q561" s="43">
        <f>VLOOKUP($D561,PORTE!$A$3:$Z$45,13,0)*$C561+VLOOKUP($E$2,PORTE!$A$3:$Z$45,13,0)*$E561</f>
        <v>8.3886900000000004</v>
      </c>
      <c r="R561" s="43">
        <f>VLOOKUP($D561,PORTE!$A$3:$Z$45,14,0)*$C561+VLOOKUP($E$2,PORTE!$A$3:$Z$45,14,0)*$E561</f>
        <v>8.7151300000000003</v>
      </c>
    </row>
    <row r="562" spans="1:18" s="1" customFormat="1" ht="13.5" customHeight="1" x14ac:dyDescent="0.25">
      <c r="A562" s="2" t="s">
        <v>1192</v>
      </c>
      <c r="B562" s="3" t="s">
        <v>1193</v>
      </c>
      <c r="C562" s="24">
        <v>0.01</v>
      </c>
      <c r="D562" s="4" t="s">
        <v>5</v>
      </c>
      <c r="E562" s="5" t="s">
        <v>99</v>
      </c>
      <c r="F562" s="43">
        <f>VLOOKUP($D562,PORTE!$A$3:$Z$45,2,0)*$C562+VLOOKUP($E$2,PORTE!$A$3:$Z$45,2,0)*$E562</f>
        <v>8.36</v>
      </c>
      <c r="G562" s="43">
        <f>VLOOKUP($D562,PORTE!$A$3:$Z$45,3,0)*$C562+VLOOKUP($E$2,PORTE!$A$3:$Z$45,3,0)*$E562</f>
        <v>8.745000000000001</v>
      </c>
      <c r="H562" s="43">
        <f>VLOOKUP($D562,PORTE!$A$3:$Z$45,4,0)*$C562+VLOOKUP($E$2,PORTE!$A$3:$Z$45,4,0)*$E562</f>
        <v>9.2323999999999984</v>
      </c>
      <c r="I562" s="43">
        <f>VLOOKUP($D562,PORTE!$A$3:$Z$45,5,0)*$C562+VLOOKUP($E$2,PORTE!$A$3:$Z$45,5,0)*$E562</f>
        <v>9.8882000000000012</v>
      </c>
      <c r="J562" s="43">
        <f>VLOOKUP($D562,PORTE!$A$3:$Z$45,6,0)*$C562+VLOOKUP($E$2,PORTE!$A$3:$Z$45,6,0)*$E562</f>
        <v>10.446200000000001</v>
      </c>
      <c r="K562" s="43">
        <f>VLOOKUP($D562,PORTE!$A$3:$Z$45,7,0)*$C562+VLOOKUP($E$2,PORTE!$A$3:$Z$45,7,0)*$E562</f>
        <v>11.043899999999999</v>
      </c>
      <c r="L562" s="43">
        <f>VLOOKUP($D562,PORTE!$A$3:$Z$45,8,0)*$C562+VLOOKUP($E$2,PORTE!$A$3:$Z$45,8,0)*$E562</f>
        <v>11.772899999999998</v>
      </c>
      <c r="M562" s="43">
        <f>VLOOKUP($D562,PORTE!$A$3:$Z$45,9,0)*$C562+VLOOKUP($E$2,PORTE!$A$3:$Z$45,9,0)*$E562</f>
        <v>12.931999999999999</v>
      </c>
      <c r="N562" s="43">
        <f>VLOOKUP($D562,PORTE!$A$3:$Z$45,10,0)*$C562+VLOOKUP($E$2,PORTE!$A$3:$Z$45,10,0)*$E562</f>
        <v>14.113</v>
      </c>
      <c r="O562" s="43">
        <f>VLOOKUP($D562,PORTE!$A$3:$Z$45,11,0)*$C562+VLOOKUP($E$2,PORTE!$A$3:$Z$45,11,0)*$E562</f>
        <v>14.353400000000001</v>
      </c>
      <c r="P562" s="43">
        <f>VLOOKUP($D562,PORTE!$A$3:$Z$45,12,0)*$C562+VLOOKUP($E$2,PORTE!$A$3:$Z$45,12,0)*$E562</f>
        <v>14.936799999999998</v>
      </c>
      <c r="Q562" s="43">
        <f>VLOOKUP($D562,PORTE!$A$3:$Z$45,13,0)*$C562+VLOOKUP($E$2,PORTE!$A$3:$Z$45,13,0)*$E562</f>
        <v>15.404999999999999</v>
      </c>
      <c r="R562" s="43">
        <f>VLOOKUP($D562,PORTE!$A$3:$Z$45,14,0)*$C562+VLOOKUP($E$2,PORTE!$A$3:$Z$45,14,0)*$E562</f>
        <v>16.0045</v>
      </c>
    </row>
    <row r="563" spans="1:18" s="1" customFormat="1" ht="13.5" customHeight="1" x14ac:dyDescent="0.25">
      <c r="A563" s="2" t="s">
        <v>1194</v>
      </c>
      <c r="B563" s="3" t="s">
        <v>1195</v>
      </c>
      <c r="C563" s="24">
        <v>0.04</v>
      </c>
      <c r="D563" s="4" t="s">
        <v>5</v>
      </c>
      <c r="E563" s="5" t="s">
        <v>99</v>
      </c>
      <c r="F563" s="43">
        <f>VLOOKUP($D563,PORTE!$A$3:$Z$45,2,0)*$C563+VLOOKUP($E$2,PORTE!$A$3:$Z$45,2,0)*$E563</f>
        <v>8.6</v>
      </c>
      <c r="G563" s="43">
        <f>VLOOKUP($D563,PORTE!$A$3:$Z$45,3,0)*$C563+VLOOKUP($E$2,PORTE!$A$3:$Z$45,3,0)*$E563</f>
        <v>9.06</v>
      </c>
      <c r="H563" s="43">
        <f>VLOOKUP($D563,PORTE!$A$3:$Z$45,4,0)*$C563+VLOOKUP($E$2,PORTE!$A$3:$Z$45,4,0)*$E563</f>
        <v>9.5623999999999985</v>
      </c>
      <c r="I563" s="43">
        <f>VLOOKUP($D563,PORTE!$A$3:$Z$45,5,0)*$C563+VLOOKUP($E$2,PORTE!$A$3:$Z$45,5,0)*$E563</f>
        <v>10.2416</v>
      </c>
      <c r="J563" s="43">
        <f>VLOOKUP($D563,PORTE!$A$3:$Z$45,6,0)*$C563+VLOOKUP($E$2,PORTE!$A$3:$Z$45,6,0)*$E563</f>
        <v>10.832000000000001</v>
      </c>
      <c r="K563" s="43">
        <f>VLOOKUP($D563,PORTE!$A$3:$Z$45,7,0)*$C563+VLOOKUP($E$2,PORTE!$A$3:$Z$45,7,0)*$E563</f>
        <v>11.451599999999999</v>
      </c>
      <c r="L563" s="43">
        <f>VLOOKUP($D563,PORTE!$A$3:$Z$45,8,0)*$C563+VLOOKUP($E$2,PORTE!$A$3:$Z$45,8,0)*$E563</f>
        <v>12.207599999999998</v>
      </c>
      <c r="M563" s="43">
        <f>VLOOKUP($D563,PORTE!$A$3:$Z$45,9,0)*$C563+VLOOKUP($E$2,PORTE!$A$3:$Z$45,9,0)*$E563</f>
        <v>13.409599999999998</v>
      </c>
      <c r="N563" s="43">
        <f>VLOOKUP($D563,PORTE!$A$3:$Z$45,10,0)*$C563+VLOOKUP($E$2,PORTE!$A$3:$Z$45,10,0)*$E563</f>
        <v>14.634399999999999</v>
      </c>
      <c r="O563" s="43">
        <f>VLOOKUP($D563,PORTE!$A$3:$Z$45,11,0)*$C563+VLOOKUP($E$2,PORTE!$A$3:$Z$45,11,0)*$E563</f>
        <v>14.8832</v>
      </c>
      <c r="P563" s="43">
        <f>VLOOKUP($D563,PORTE!$A$3:$Z$45,12,0)*$C563+VLOOKUP($E$2,PORTE!$A$3:$Z$45,12,0)*$E563</f>
        <v>15.531999999999998</v>
      </c>
      <c r="Q563" s="43">
        <f>VLOOKUP($D563,PORTE!$A$3:$Z$45,13,0)*$C563+VLOOKUP($E$2,PORTE!$A$3:$Z$45,13,0)*$E563</f>
        <v>16.108799999999999</v>
      </c>
      <c r="R563" s="43">
        <f>VLOOKUP($D563,PORTE!$A$3:$Z$45,14,0)*$C563+VLOOKUP($E$2,PORTE!$A$3:$Z$45,14,0)*$E563</f>
        <v>16.735599999999998</v>
      </c>
    </row>
    <row r="564" spans="1:18" s="1" customFormat="1" ht="13.5" customHeight="1" x14ac:dyDescent="0.25">
      <c r="A564" s="2" t="s">
        <v>1196</v>
      </c>
      <c r="B564" s="3" t="s">
        <v>1197</v>
      </c>
      <c r="C564" s="24">
        <v>0.01</v>
      </c>
      <c r="D564" s="4" t="s">
        <v>5</v>
      </c>
      <c r="E564" s="5" t="s">
        <v>99</v>
      </c>
      <c r="F564" s="43">
        <f>VLOOKUP($D564,PORTE!$A$3:$Z$45,2,0)*$C564+VLOOKUP($E$2,PORTE!$A$3:$Z$45,2,0)*$E564</f>
        <v>8.36</v>
      </c>
      <c r="G564" s="43">
        <f>VLOOKUP($D564,PORTE!$A$3:$Z$45,3,0)*$C564+VLOOKUP($E$2,PORTE!$A$3:$Z$45,3,0)*$E564</f>
        <v>8.745000000000001</v>
      </c>
      <c r="H564" s="43">
        <f>VLOOKUP($D564,PORTE!$A$3:$Z$45,4,0)*$C564+VLOOKUP($E$2,PORTE!$A$3:$Z$45,4,0)*$E564</f>
        <v>9.2323999999999984</v>
      </c>
      <c r="I564" s="43">
        <f>VLOOKUP($D564,PORTE!$A$3:$Z$45,5,0)*$C564+VLOOKUP($E$2,PORTE!$A$3:$Z$45,5,0)*$E564</f>
        <v>9.8882000000000012</v>
      </c>
      <c r="J564" s="43">
        <f>VLOOKUP($D564,PORTE!$A$3:$Z$45,6,0)*$C564+VLOOKUP($E$2,PORTE!$A$3:$Z$45,6,0)*$E564</f>
        <v>10.446200000000001</v>
      </c>
      <c r="K564" s="43">
        <f>VLOOKUP($D564,PORTE!$A$3:$Z$45,7,0)*$C564+VLOOKUP($E$2,PORTE!$A$3:$Z$45,7,0)*$E564</f>
        <v>11.043899999999999</v>
      </c>
      <c r="L564" s="43">
        <f>VLOOKUP($D564,PORTE!$A$3:$Z$45,8,0)*$C564+VLOOKUP($E$2,PORTE!$A$3:$Z$45,8,0)*$E564</f>
        <v>11.772899999999998</v>
      </c>
      <c r="M564" s="43">
        <f>VLOOKUP($D564,PORTE!$A$3:$Z$45,9,0)*$C564+VLOOKUP($E$2,PORTE!$A$3:$Z$45,9,0)*$E564</f>
        <v>12.931999999999999</v>
      </c>
      <c r="N564" s="43">
        <f>VLOOKUP($D564,PORTE!$A$3:$Z$45,10,0)*$C564+VLOOKUP($E$2,PORTE!$A$3:$Z$45,10,0)*$E564</f>
        <v>14.113</v>
      </c>
      <c r="O564" s="43">
        <f>VLOOKUP($D564,PORTE!$A$3:$Z$45,11,0)*$C564+VLOOKUP($E$2,PORTE!$A$3:$Z$45,11,0)*$E564</f>
        <v>14.353400000000001</v>
      </c>
      <c r="P564" s="43">
        <f>VLOOKUP($D564,PORTE!$A$3:$Z$45,12,0)*$C564+VLOOKUP($E$2,PORTE!$A$3:$Z$45,12,0)*$E564</f>
        <v>14.936799999999998</v>
      </c>
      <c r="Q564" s="43">
        <f>VLOOKUP($D564,PORTE!$A$3:$Z$45,13,0)*$C564+VLOOKUP($E$2,PORTE!$A$3:$Z$45,13,0)*$E564</f>
        <v>15.404999999999999</v>
      </c>
      <c r="R564" s="43">
        <f>VLOOKUP($D564,PORTE!$A$3:$Z$45,14,0)*$C564+VLOOKUP($E$2,PORTE!$A$3:$Z$45,14,0)*$E564</f>
        <v>16.0045</v>
      </c>
    </row>
    <row r="565" spans="1:18" s="1" customFormat="1" ht="13.5" customHeight="1" x14ac:dyDescent="0.25">
      <c r="A565" s="2" t="s">
        <v>1198</v>
      </c>
      <c r="B565" s="3" t="s">
        <v>1199</v>
      </c>
      <c r="C565" s="24">
        <v>0.01</v>
      </c>
      <c r="D565" s="4" t="s">
        <v>5</v>
      </c>
      <c r="E565" s="5" t="s">
        <v>99</v>
      </c>
      <c r="F565" s="43">
        <f>VLOOKUP($D565,PORTE!$A$3:$Z$45,2,0)*$C565+VLOOKUP($E$2,PORTE!$A$3:$Z$45,2,0)*$E565</f>
        <v>8.36</v>
      </c>
      <c r="G565" s="43">
        <f>VLOOKUP($D565,PORTE!$A$3:$Z$45,3,0)*$C565+VLOOKUP($E$2,PORTE!$A$3:$Z$45,3,0)*$E565</f>
        <v>8.745000000000001</v>
      </c>
      <c r="H565" s="43">
        <f>VLOOKUP($D565,PORTE!$A$3:$Z$45,4,0)*$C565+VLOOKUP($E$2,PORTE!$A$3:$Z$45,4,0)*$E565</f>
        <v>9.2323999999999984</v>
      </c>
      <c r="I565" s="43">
        <f>VLOOKUP($D565,PORTE!$A$3:$Z$45,5,0)*$C565+VLOOKUP($E$2,PORTE!$A$3:$Z$45,5,0)*$E565</f>
        <v>9.8882000000000012</v>
      </c>
      <c r="J565" s="43">
        <f>VLOOKUP($D565,PORTE!$A$3:$Z$45,6,0)*$C565+VLOOKUP($E$2,PORTE!$A$3:$Z$45,6,0)*$E565</f>
        <v>10.446200000000001</v>
      </c>
      <c r="K565" s="43">
        <f>VLOOKUP($D565,PORTE!$A$3:$Z$45,7,0)*$C565+VLOOKUP($E$2,PORTE!$A$3:$Z$45,7,0)*$E565</f>
        <v>11.043899999999999</v>
      </c>
      <c r="L565" s="43">
        <f>VLOOKUP($D565,PORTE!$A$3:$Z$45,8,0)*$C565+VLOOKUP($E$2,PORTE!$A$3:$Z$45,8,0)*$E565</f>
        <v>11.772899999999998</v>
      </c>
      <c r="M565" s="43">
        <f>VLOOKUP($D565,PORTE!$A$3:$Z$45,9,0)*$C565+VLOOKUP($E$2,PORTE!$A$3:$Z$45,9,0)*$E565</f>
        <v>12.931999999999999</v>
      </c>
      <c r="N565" s="43">
        <f>VLOOKUP($D565,PORTE!$A$3:$Z$45,10,0)*$C565+VLOOKUP($E$2,PORTE!$A$3:$Z$45,10,0)*$E565</f>
        <v>14.113</v>
      </c>
      <c r="O565" s="43">
        <f>VLOOKUP($D565,PORTE!$A$3:$Z$45,11,0)*$C565+VLOOKUP($E$2,PORTE!$A$3:$Z$45,11,0)*$E565</f>
        <v>14.353400000000001</v>
      </c>
      <c r="P565" s="43">
        <f>VLOOKUP($D565,PORTE!$A$3:$Z$45,12,0)*$C565+VLOOKUP($E$2,PORTE!$A$3:$Z$45,12,0)*$E565</f>
        <v>14.936799999999998</v>
      </c>
      <c r="Q565" s="43">
        <f>VLOOKUP($D565,PORTE!$A$3:$Z$45,13,0)*$C565+VLOOKUP($E$2,PORTE!$A$3:$Z$45,13,0)*$E565</f>
        <v>15.404999999999999</v>
      </c>
      <c r="R565" s="43">
        <f>VLOOKUP($D565,PORTE!$A$3:$Z$45,14,0)*$C565+VLOOKUP($E$2,PORTE!$A$3:$Z$45,14,0)*$E565</f>
        <v>16.0045</v>
      </c>
    </row>
    <row r="566" spans="1:18" s="1" customFormat="1" ht="13.5" customHeight="1" x14ac:dyDescent="0.25">
      <c r="A566" s="2" t="s">
        <v>1200</v>
      </c>
      <c r="B566" s="3" t="s">
        <v>1201</v>
      </c>
      <c r="C566" s="24">
        <v>0.01</v>
      </c>
      <c r="D566" s="4" t="s">
        <v>5</v>
      </c>
      <c r="E566" s="5" t="s">
        <v>164</v>
      </c>
      <c r="F566" s="43">
        <f>VLOOKUP($D566,PORTE!$A$3:$Z$45,2,0)*$C566+VLOOKUP($E$2,PORTE!$A$3:$Z$45,2,0)*$E566</f>
        <v>7.0145</v>
      </c>
      <c r="G566" s="43">
        <f>VLOOKUP($D566,PORTE!$A$3:$Z$45,3,0)*$C566+VLOOKUP($E$2,PORTE!$A$3:$Z$45,3,0)*$E566</f>
        <v>7.3410000000000002</v>
      </c>
      <c r="H566" s="43">
        <f>VLOOKUP($D566,PORTE!$A$3:$Z$45,4,0)*$C566+VLOOKUP($E$2,PORTE!$A$3:$Z$45,4,0)*$E566</f>
        <v>7.7500099999999996</v>
      </c>
      <c r="I566" s="43">
        <f>VLOOKUP($D566,PORTE!$A$3:$Z$45,5,0)*$C566+VLOOKUP($E$2,PORTE!$A$3:$Z$45,5,0)*$E566</f>
        <v>8.3005100000000009</v>
      </c>
      <c r="J566" s="43">
        <f>VLOOKUP($D566,PORTE!$A$3:$Z$45,6,0)*$C566+VLOOKUP($E$2,PORTE!$A$3:$Z$45,6,0)*$E566</f>
        <v>8.7695900000000009</v>
      </c>
      <c r="K566" s="43">
        <f>VLOOKUP($D566,PORTE!$A$3:$Z$45,7,0)*$C566+VLOOKUP($E$2,PORTE!$A$3:$Z$45,7,0)*$E566</f>
        <v>9.27135</v>
      </c>
      <c r="L566" s="43">
        <f>VLOOKUP($D566,PORTE!$A$3:$Z$45,8,0)*$C566+VLOOKUP($E$2,PORTE!$A$3:$Z$45,8,0)*$E566</f>
        <v>9.8833499999999983</v>
      </c>
      <c r="M566" s="43">
        <f>VLOOKUP($D566,PORTE!$A$3:$Z$45,9,0)*$C566+VLOOKUP($E$2,PORTE!$A$3:$Z$45,9,0)*$E566</f>
        <v>10.856419999999998</v>
      </c>
      <c r="N566" s="43">
        <f>VLOOKUP($D566,PORTE!$A$3:$Z$45,10,0)*$C566+VLOOKUP($E$2,PORTE!$A$3:$Z$45,10,0)*$E566</f>
        <v>11.84788</v>
      </c>
      <c r="O566" s="43">
        <f>VLOOKUP($D566,PORTE!$A$3:$Z$45,11,0)*$C566+VLOOKUP($E$2,PORTE!$A$3:$Z$45,11,0)*$E566</f>
        <v>12.049670000000001</v>
      </c>
      <c r="P566" s="43">
        <f>VLOOKUP($D566,PORTE!$A$3:$Z$45,12,0)*$C566+VLOOKUP($E$2,PORTE!$A$3:$Z$45,12,0)*$E566</f>
        <v>12.541809999999998</v>
      </c>
      <c r="Q566" s="43">
        <f>VLOOKUP($D566,PORTE!$A$3:$Z$45,13,0)*$C566+VLOOKUP($E$2,PORTE!$A$3:$Z$45,13,0)*$E566</f>
        <v>12.93981</v>
      </c>
      <c r="R566" s="43">
        <f>VLOOKUP($D566,PORTE!$A$3:$Z$45,14,0)*$C566+VLOOKUP($E$2,PORTE!$A$3:$Z$45,14,0)*$E566</f>
        <v>13.44337</v>
      </c>
    </row>
    <row r="567" spans="1:18" s="1" customFormat="1" ht="13.5" customHeight="1" x14ac:dyDescent="0.25">
      <c r="A567" s="2">
        <v>40310728</v>
      </c>
      <c r="B567" s="3" t="s">
        <v>1202</v>
      </c>
      <c r="C567" s="24">
        <v>0.04</v>
      </c>
      <c r="D567" s="4" t="s">
        <v>5</v>
      </c>
      <c r="E567" s="5">
        <v>3.8860000000000001</v>
      </c>
      <c r="F567" s="43">
        <f>VLOOKUP($D567,PORTE!$A$3:$Z$45,2,0)*$C567+VLOOKUP($E$2,PORTE!$A$3:$Z$45,2,0)*$E567</f>
        <v>45.009</v>
      </c>
      <c r="G567" s="43">
        <f>VLOOKUP($D567,PORTE!$A$3:$Z$45,3,0)*$C567+VLOOKUP($E$2,PORTE!$A$3:$Z$45,3,0)*$E567</f>
        <v>47.052000000000007</v>
      </c>
      <c r="H567" s="43">
        <f>VLOOKUP($D567,PORTE!$A$3:$Z$45,4,0)*$C567+VLOOKUP($E$2,PORTE!$A$3:$Z$45,4,0)*$E567</f>
        <v>49.675620000000002</v>
      </c>
      <c r="I567" s="43">
        <f>VLOOKUP($D567,PORTE!$A$3:$Z$45,5,0)*$C567+VLOOKUP($E$2,PORTE!$A$3:$Z$45,5,0)*$E567</f>
        <v>53.204220000000007</v>
      </c>
      <c r="J567" s="43">
        <f>VLOOKUP($D567,PORTE!$A$3:$Z$45,6,0)*$C567+VLOOKUP($E$2,PORTE!$A$3:$Z$45,6,0)*$E567</f>
        <v>56.200780000000002</v>
      </c>
      <c r="K567" s="43">
        <f>VLOOKUP($D567,PORTE!$A$3:$Z$45,7,0)*$C567+VLOOKUP($E$2,PORTE!$A$3:$Z$45,7,0)*$E567</f>
        <v>59.416499999999999</v>
      </c>
      <c r="L567" s="43">
        <f>VLOOKUP($D567,PORTE!$A$3:$Z$45,8,0)*$C567+VLOOKUP($E$2,PORTE!$A$3:$Z$45,8,0)*$E567</f>
        <v>63.338499999999996</v>
      </c>
      <c r="M567" s="43">
        <f>VLOOKUP($D567,PORTE!$A$3:$Z$45,9,0)*$C567+VLOOKUP($E$2,PORTE!$A$3:$Z$45,9,0)*$E567</f>
        <v>69.574439999999996</v>
      </c>
      <c r="N567" s="43">
        <f>VLOOKUP($D567,PORTE!$A$3:$Z$45,10,0)*$C567+VLOOKUP($E$2,PORTE!$A$3:$Z$45,10,0)*$E567</f>
        <v>75.928160000000005</v>
      </c>
      <c r="O567" s="43">
        <f>VLOOKUP($D567,PORTE!$A$3:$Z$45,11,0)*$C567+VLOOKUP($E$2,PORTE!$A$3:$Z$45,11,0)*$E567</f>
        <v>77.221740000000011</v>
      </c>
      <c r="P567" s="43">
        <f>VLOOKUP($D567,PORTE!$A$3:$Z$45,12,0)*$C567+VLOOKUP($E$2,PORTE!$A$3:$Z$45,12,0)*$E567</f>
        <v>80.340019999999996</v>
      </c>
      <c r="Q567" s="43">
        <f>VLOOKUP($D567,PORTE!$A$3:$Z$45,13,0)*$C567+VLOOKUP($E$2,PORTE!$A$3:$Z$45,13,0)*$E567</f>
        <v>82.816420000000008</v>
      </c>
      <c r="R567" s="43">
        <f>VLOOKUP($D567,PORTE!$A$3:$Z$45,14,0)*$C567+VLOOKUP($E$2,PORTE!$A$3:$Z$45,14,0)*$E567</f>
        <v>86.03934000000001</v>
      </c>
    </row>
    <row r="568" spans="1:18" s="1" customFormat="1" ht="13.5" customHeight="1" x14ac:dyDescent="0.25">
      <c r="A568" s="2" t="s">
        <v>1203</v>
      </c>
      <c r="B568" s="3" t="s">
        <v>1204</v>
      </c>
      <c r="C568" s="24">
        <v>0.04</v>
      </c>
      <c r="D568" s="4" t="s">
        <v>5</v>
      </c>
      <c r="E568" s="5" t="s">
        <v>45</v>
      </c>
      <c r="F568" s="43">
        <f>VLOOKUP($D568,PORTE!$A$3:$Z$45,2,0)*$C568+VLOOKUP($E$2,PORTE!$A$3:$Z$45,2,0)*$E568</f>
        <v>8.2894999999999985</v>
      </c>
      <c r="G568" s="43">
        <f>VLOOKUP($D568,PORTE!$A$3:$Z$45,3,0)*$C568+VLOOKUP($E$2,PORTE!$A$3:$Z$45,3,0)*$E568</f>
        <v>8.7359999999999989</v>
      </c>
      <c r="H568" s="43">
        <f>VLOOKUP($D568,PORTE!$A$3:$Z$45,4,0)*$C568+VLOOKUP($E$2,PORTE!$A$3:$Z$45,4,0)*$E568</f>
        <v>9.2203099999999996</v>
      </c>
      <c r="I568" s="43">
        <f>VLOOKUP($D568,PORTE!$A$3:$Z$45,5,0)*$C568+VLOOKUP($E$2,PORTE!$A$3:$Z$45,5,0)*$E568</f>
        <v>9.8752099999999992</v>
      </c>
      <c r="J568" s="43">
        <f>VLOOKUP($D568,PORTE!$A$3:$Z$45,6,0)*$C568+VLOOKUP($E$2,PORTE!$A$3:$Z$45,6,0)*$E568</f>
        <v>10.445089999999999</v>
      </c>
      <c r="K568" s="43">
        <f>VLOOKUP($D568,PORTE!$A$3:$Z$45,7,0)*$C568+VLOOKUP($E$2,PORTE!$A$3:$Z$45,7,0)*$E568</f>
        <v>11.042549999999999</v>
      </c>
      <c r="L568" s="43">
        <f>VLOOKUP($D568,PORTE!$A$3:$Z$45,8,0)*$C568+VLOOKUP($E$2,PORTE!$A$3:$Z$45,8,0)*$E568</f>
        <v>11.771549999999998</v>
      </c>
      <c r="M568" s="43">
        <f>VLOOKUP($D568,PORTE!$A$3:$Z$45,9,0)*$C568+VLOOKUP($E$2,PORTE!$A$3:$Z$45,9,0)*$E568</f>
        <v>12.930619999999998</v>
      </c>
      <c r="N568" s="43">
        <f>VLOOKUP($D568,PORTE!$A$3:$Z$45,10,0)*$C568+VLOOKUP($E$2,PORTE!$A$3:$Z$45,10,0)*$E568</f>
        <v>14.111679999999998</v>
      </c>
      <c r="O568" s="43">
        <f>VLOOKUP($D568,PORTE!$A$3:$Z$45,11,0)*$C568+VLOOKUP($E$2,PORTE!$A$3:$Z$45,11,0)*$E568</f>
        <v>14.351570000000001</v>
      </c>
      <c r="P568" s="43">
        <f>VLOOKUP($D568,PORTE!$A$3:$Z$45,12,0)*$C568+VLOOKUP($E$2,PORTE!$A$3:$Z$45,12,0)*$E568</f>
        <v>14.979309999999998</v>
      </c>
      <c r="Q568" s="43">
        <f>VLOOKUP($D568,PORTE!$A$3:$Z$45,13,0)*$C568+VLOOKUP($E$2,PORTE!$A$3:$Z$45,13,0)*$E568</f>
        <v>15.539909999999999</v>
      </c>
      <c r="R568" s="43">
        <f>VLOOKUP($D568,PORTE!$A$3:$Z$45,14,0)*$C568+VLOOKUP($E$2,PORTE!$A$3:$Z$45,14,0)*$E568</f>
        <v>16.144570000000002</v>
      </c>
    </row>
    <row r="569" spans="1:18" s="1" customFormat="1" ht="13.5" customHeight="1" x14ac:dyDescent="0.25">
      <c r="A569" s="2" t="s">
        <v>1205</v>
      </c>
      <c r="B569" s="3" t="s">
        <v>1206</v>
      </c>
      <c r="C569" s="24">
        <v>0.25</v>
      </c>
      <c r="D569" s="4" t="s">
        <v>5</v>
      </c>
      <c r="E569" s="5" t="s">
        <v>326</v>
      </c>
      <c r="F569" s="43">
        <f>VLOOKUP($D569,PORTE!$A$3:$Z$45,2,0)*$C569+VLOOKUP($E$2,PORTE!$A$3:$Z$45,2,0)*$E569</f>
        <v>78.59</v>
      </c>
      <c r="G569" s="43">
        <f>VLOOKUP($D569,PORTE!$A$3:$Z$45,3,0)*$C569+VLOOKUP($E$2,PORTE!$A$3:$Z$45,3,0)*$E569</f>
        <v>82.545000000000002</v>
      </c>
      <c r="H569" s="43">
        <f>VLOOKUP($D569,PORTE!$A$3:$Z$45,4,0)*$C569+VLOOKUP($E$2,PORTE!$A$3:$Z$45,4,0)*$E569</f>
        <v>87.132199999999997</v>
      </c>
      <c r="I569" s="43">
        <f>VLOOKUP($D569,PORTE!$A$3:$Z$45,5,0)*$C569+VLOOKUP($E$2,PORTE!$A$3:$Z$45,5,0)*$E569</f>
        <v>93.32119999999999</v>
      </c>
      <c r="J569" s="43">
        <f>VLOOKUP($D569,PORTE!$A$3:$Z$45,6,0)*$C569+VLOOKUP($E$2,PORTE!$A$3:$Z$45,6,0)*$E569</f>
        <v>98.652799999999999</v>
      </c>
      <c r="K569" s="43">
        <f>VLOOKUP($D569,PORTE!$A$3:$Z$45,7,0)*$C569+VLOOKUP($E$2,PORTE!$A$3:$Z$45,7,0)*$E569</f>
        <v>104.29649999999999</v>
      </c>
      <c r="L569" s="43">
        <f>VLOOKUP($D569,PORTE!$A$3:$Z$45,8,0)*$C569+VLOOKUP($E$2,PORTE!$A$3:$Z$45,8,0)*$E569</f>
        <v>111.1815</v>
      </c>
      <c r="M569" s="43">
        <f>VLOOKUP($D569,PORTE!$A$3:$Z$45,9,0)*$C569+VLOOKUP($E$2,PORTE!$A$3:$Z$45,9,0)*$E569</f>
        <v>122.1284</v>
      </c>
      <c r="N569" s="43">
        <f>VLOOKUP($D569,PORTE!$A$3:$Z$45,10,0)*$C569+VLOOKUP($E$2,PORTE!$A$3:$Z$45,10,0)*$E569</f>
        <v>133.2826</v>
      </c>
      <c r="O569" s="43">
        <f>VLOOKUP($D569,PORTE!$A$3:$Z$45,11,0)*$C569+VLOOKUP($E$2,PORTE!$A$3:$Z$45,11,0)*$E569</f>
        <v>135.5504</v>
      </c>
      <c r="P569" s="43">
        <f>VLOOKUP($D569,PORTE!$A$3:$Z$45,12,0)*$C569+VLOOKUP($E$2,PORTE!$A$3:$Z$45,12,0)*$E569</f>
        <v>141.2902</v>
      </c>
      <c r="Q569" s="43">
        <f>VLOOKUP($D569,PORTE!$A$3:$Z$45,13,0)*$C569+VLOOKUP($E$2,PORTE!$A$3:$Z$45,13,0)*$E569</f>
        <v>146.19120000000001</v>
      </c>
      <c r="R569" s="43">
        <f>VLOOKUP($D569,PORTE!$A$3:$Z$45,14,0)*$C569+VLOOKUP($E$2,PORTE!$A$3:$Z$45,14,0)*$E569</f>
        <v>151.87990000000002</v>
      </c>
    </row>
    <row r="570" spans="1:18" s="1" customFormat="1" ht="13.5" customHeight="1" x14ac:dyDescent="0.25">
      <c r="A570" s="2">
        <v>40321827</v>
      </c>
      <c r="B570" s="9" t="s">
        <v>1207</v>
      </c>
      <c r="C570" s="24">
        <v>0.5</v>
      </c>
      <c r="D570" s="4" t="s">
        <v>5</v>
      </c>
      <c r="E570" s="5">
        <v>46.354999999999997</v>
      </c>
      <c r="F570" s="43">
        <f>VLOOKUP($D570,PORTE!$A$3:$Z$45,2,0)*$C570+VLOOKUP($E$2,PORTE!$A$3:$Z$45,2,0)*$E570</f>
        <v>537.08249999999998</v>
      </c>
      <c r="G570" s="43">
        <f>VLOOKUP($D570,PORTE!$A$3:$Z$45,3,0)*$C570+VLOOKUP($E$2,PORTE!$A$3:$Z$45,3,0)*$E570</f>
        <v>561.51</v>
      </c>
      <c r="H570" s="43">
        <f>VLOOKUP($D570,PORTE!$A$3:$Z$45,4,0)*$C570+VLOOKUP($E$2,PORTE!$A$3:$Z$45,4,0)*$E570</f>
        <v>592.81784999999991</v>
      </c>
      <c r="I570" s="43">
        <f>VLOOKUP($D570,PORTE!$A$3:$Z$45,5,0)*$C570+VLOOKUP($E$2,PORTE!$A$3:$Z$45,5,0)*$E570</f>
        <v>634.92734999999993</v>
      </c>
      <c r="J570" s="43">
        <f>VLOOKUP($D570,PORTE!$A$3:$Z$45,6,0)*$C570+VLOOKUP($E$2,PORTE!$A$3:$Z$45,6,0)*$E570</f>
        <v>670.69714999999997</v>
      </c>
      <c r="K570" s="43">
        <f>VLOOKUP($D570,PORTE!$A$3:$Z$45,7,0)*$C570+VLOOKUP($E$2,PORTE!$A$3:$Z$45,7,0)*$E570</f>
        <v>709.07324999999992</v>
      </c>
      <c r="L570" s="43">
        <f>VLOOKUP($D570,PORTE!$A$3:$Z$45,8,0)*$C570+VLOOKUP($E$2,PORTE!$A$3:$Z$45,8,0)*$E570</f>
        <v>755.87824999999987</v>
      </c>
      <c r="M570" s="43">
        <f>VLOOKUP($D570,PORTE!$A$3:$Z$45,9,0)*$C570+VLOOKUP($E$2,PORTE!$A$3:$Z$45,9,0)*$E570</f>
        <v>830.29769999999996</v>
      </c>
      <c r="N570" s="43">
        <f>VLOOKUP($D570,PORTE!$A$3:$Z$45,10,0)*$C570+VLOOKUP($E$2,PORTE!$A$3:$Z$45,10,0)*$E570</f>
        <v>906.12279999999998</v>
      </c>
      <c r="O570" s="43">
        <f>VLOOKUP($D570,PORTE!$A$3:$Z$45,11,0)*$C570+VLOOKUP($E$2,PORTE!$A$3:$Z$45,11,0)*$E570</f>
        <v>921.55995000000007</v>
      </c>
      <c r="P570" s="43">
        <f>VLOOKUP($D570,PORTE!$A$3:$Z$45,12,0)*$C570+VLOOKUP($E$2,PORTE!$A$3:$Z$45,12,0)*$E570</f>
        <v>958.80684999999983</v>
      </c>
      <c r="Q570" s="43">
        <f>VLOOKUP($D570,PORTE!$A$3:$Z$45,13,0)*$C570+VLOOKUP($E$2,PORTE!$A$3:$Z$45,13,0)*$E570</f>
        <v>988.42984999999999</v>
      </c>
      <c r="R570" s="43">
        <f>VLOOKUP($D570,PORTE!$A$3:$Z$45,14,0)*$C570+VLOOKUP($E$2,PORTE!$A$3:$Z$45,14,0)*$E570</f>
        <v>1026.8959499999999</v>
      </c>
    </row>
    <row r="571" spans="1:18" s="1" customFormat="1" ht="13.5" customHeight="1" x14ac:dyDescent="0.25">
      <c r="A571" s="2" t="s">
        <v>1208</v>
      </c>
      <c r="B571" s="3" t="s">
        <v>1209</v>
      </c>
      <c r="C571" s="24">
        <v>0.75</v>
      </c>
      <c r="D571" s="4" t="s">
        <v>5</v>
      </c>
      <c r="E571" s="5" t="s">
        <v>658</v>
      </c>
      <c r="F571" s="43">
        <f>VLOOKUP($D571,PORTE!$A$3:$Z$45,2,0)*$C571+VLOOKUP($E$2,PORTE!$A$3:$Z$45,2,0)*$E571</f>
        <v>212.79300000000001</v>
      </c>
      <c r="G571" s="43">
        <f>VLOOKUP($D571,PORTE!$A$3:$Z$45,3,0)*$C571+VLOOKUP($E$2,PORTE!$A$3:$Z$45,3,0)*$E571</f>
        <v>223.65899999999999</v>
      </c>
      <c r="H571" s="43">
        <f>VLOOKUP($D571,PORTE!$A$3:$Z$45,4,0)*$C571+VLOOKUP($E$2,PORTE!$A$3:$Z$45,4,0)*$E571</f>
        <v>236.08194</v>
      </c>
      <c r="I571" s="43">
        <f>VLOOKUP($D571,PORTE!$A$3:$Z$45,5,0)*$C571+VLOOKUP($E$2,PORTE!$A$3:$Z$45,5,0)*$E571</f>
        <v>252.85074</v>
      </c>
      <c r="J571" s="43">
        <f>VLOOKUP($D571,PORTE!$A$3:$Z$45,6,0)*$C571+VLOOKUP($E$2,PORTE!$A$3:$Z$45,6,0)*$E571</f>
        <v>267.32705999999996</v>
      </c>
      <c r="K571" s="43">
        <f>VLOOKUP($D571,PORTE!$A$3:$Z$45,7,0)*$C571+VLOOKUP($E$2,PORTE!$A$3:$Z$45,7,0)*$E571</f>
        <v>282.6198</v>
      </c>
      <c r="L571" s="43">
        <f>VLOOKUP($D571,PORTE!$A$3:$Z$45,8,0)*$C571+VLOOKUP($E$2,PORTE!$A$3:$Z$45,8,0)*$E571</f>
        <v>301.27679999999998</v>
      </c>
      <c r="M571" s="43">
        <f>VLOOKUP($D571,PORTE!$A$3:$Z$45,9,0)*$C571+VLOOKUP($E$2,PORTE!$A$3:$Z$45,9,0)*$E571</f>
        <v>330.94067999999993</v>
      </c>
      <c r="N571" s="43">
        <f>VLOOKUP($D571,PORTE!$A$3:$Z$45,10,0)*$C571+VLOOKUP($E$2,PORTE!$A$3:$Z$45,10,0)*$E571</f>
        <v>361.16651999999999</v>
      </c>
      <c r="O571" s="43">
        <f>VLOOKUP($D571,PORTE!$A$3:$Z$45,11,0)*$C571+VLOOKUP($E$2,PORTE!$A$3:$Z$45,11,0)*$E571</f>
        <v>367.31058000000002</v>
      </c>
      <c r="P571" s="43">
        <f>VLOOKUP($D571,PORTE!$A$3:$Z$45,12,0)*$C571+VLOOKUP($E$2,PORTE!$A$3:$Z$45,12,0)*$E571</f>
        <v>382.97153999999995</v>
      </c>
      <c r="Q571" s="43">
        <f>VLOOKUP($D571,PORTE!$A$3:$Z$45,13,0)*$C571+VLOOKUP($E$2,PORTE!$A$3:$Z$45,13,0)*$E571</f>
        <v>396.47573999999997</v>
      </c>
      <c r="R571" s="43">
        <f>VLOOKUP($D571,PORTE!$A$3:$Z$45,14,0)*$C571+VLOOKUP($E$2,PORTE!$A$3:$Z$45,14,0)*$E571</f>
        <v>411.90347999999994</v>
      </c>
    </row>
    <row r="572" spans="1:18" s="1" customFormat="1" ht="13.5" customHeight="1" x14ac:dyDescent="0.25">
      <c r="A572" s="2" t="s">
        <v>1210</v>
      </c>
      <c r="B572" s="3" t="s">
        <v>1211</v>
      </c>
      <c r="C572" s="24">
        <v>0.04</v>
      </c>
      <c r="D572" s="4" t="s">
        <v>5</v>
      </c>
      <c r="E572" s="5" t="s">
        <v>92</v>
      </c>
      <c r="F572" s="43">
        <f>VLOOKUP($D572,PORTE!$A$3:$Z$45,2,0)*$C572+VLOOKUP($E$2,PORTE!$A$3:$Z$45,2,0)*$E572</f>
        <v>16.88</v>
      </c>
      <c r="G572" s="43">
        <f>VLOOKUP($D572,PORTE!$A$3:$Z$45,3,0)*$C572+VLOOKUP($E$2,PORTE!$A$3:$Z$45,3,0)*$E572</f>
        <v>17.700000000000003</v>
      </c>
      <c r="H572" s="43">
        <f>VLOOKUP($D572,PORTE!$A$3:$Z$45,4,0)*$C572+VLOOKUP($E$2,PORTE!$A$3:$Z$45,4,0)*$E572</f>
        <v>18.684799999999999</v>
      </c>
      <c r="I572" s="43">
        <f>VLOOKUP($D572,PORTE!$A$3:$Z$45,5,0)*$C572+VLOOKUP($E$2,PORTE!$A$3:$Z$45,5,0)*$E572</f>
        <v>20.012</v>
      </c>
      <c r="J572" s="43">
        <f>VLOOKUP($D572,PORTE!$A$3:$Z$45,6,0)*$C572+VLOOKUP($E$2,PORTE!$A$3:$Z$45,6,0)*$E572</f>
        <v>21.1496</v>
      </c>
      <c r="K572" s="43">
        <f>VLOOKUP($D572,PORTE!$A$3:$Z$45,7,0)*$C572+VLOOKUP($E$2,PORTE!$A$3:$Z$45,7,0)*$E572</f>
        <v>22.3596</v>
      </c>
      <c r="L572" s="43">
        <f>VLOOKUP($D572,PORTE!$A$3:$Z$45,8,0)*$C572+VLOOKUP($E$2,PORTE!$A$3:$Z$45,8,0)*$E572</f>
        <v>23.835599999999996</v>
      </c>
      <c r="M572" s="43">
        <f>VLOOKUP($D572,PORTE!$A$3:$Z$45,9,0)*$C572+VLOOKUP($E$2,PORTE!$A$3:$Z$45,9,0)*$E572</f>
        <v>26.182399999999998</v>
      </c>
      <c r="N572" s="43">
        <f>VLOOKUP($D572,PORTE!$A$3:$Z$45,10,0)*$C572+VLOOKUP($E$2,PORTE!$A$3:$Z$45,10,0)*$E572</f>
        <v>28.573599999999999</v>
      </c>
      <c r="O572" s="43">
        <f>VLOOKUP($D572,PORTE!$A$3:$Z$45,11,0)*$C572+VLOOKUP($E$2,PORTE!$A$3:$Z$45,11,0)*$E572</f>
        <v>29.06</v>
      </c>
      <c r="P572" s="43">
        <f>VLOOKUP($D572,PORTE!$A$3:$Z$45,12,0)*$C572+VLOOKUP($E$2,PORTE!$A$3:$Z$45,12,0)*$E572</f>
        <v>30.270399999999999</v>
      </c>
      <c r="Q572" s="43">
        <f>VLOOKUP($D572,PORTE!$A$3:$Z$45,13,0)*$C572+VLOOKUP($E$2,PORTE!$A$3:$Z$45,13,0)*$E572</f>
        <v>31.279199999999999</v>
      </c>
      <c r="R572" s="43">
        <f>VLOOKUP($D572,PORTE!$A$3:$Z$45,14,0)*$C572+VLOOKUP($E$2,PORTE!$A$3:$Z$45,14,0)*$E572</f>
        <v>32.496400000000001</v>
      </c>
    </row>
    <row r="573" spans="1:18" s="1" customFormat="1" ht="13.5" customHeight="1" x14ac:dyDescent="0.25">
      <c r="A573" s="2" t="s">
        <v>1212</v>
      </c>
      <c r="B573" s="3" t="s">
        <v>1213</v>
      </c>
      <c r="C573" s="24">
        <v>0.01</v>
      </c>
      <c r="D573" s="4" t="s">
        <v>5</v>
      </c>
      <c r="E573" s="5" t="s">
        <v>164</v>
      </c>
      <c r="F573" s="43">
        <f>VLOOKUP($D573,PORTE!$A$3:$Z$45,2,0)*$C573+VLOOKUP($E$2,PORTE!$A$3:$Z$45,2,0)*$E573</f>
        <v>7.0145</v>
      </c>
      <c r="G573" s="43">
        <f>VLOOKUP($D573,PORTE!$A$3:$Z$45,3,0)*$C573+VLOOKUP($E$2,PORTE!$A$3:$Z$45,3,0)*$E573</f>
        <v>7.3410000000000002</v>
      </c>
      <c r="H573" s="43">
        <f>VLOOKUP($D573,PORTE!$A$3:$Z$45,4,0)*$C573+VLOOKUP($E$2,PORTE!$A$3:$Z$45,4,0)*$E573</f>
        <v>7.7500099999999996</v>
      </c>
      <c r="I573" s="43">
        <f>VLOOKUP($D573,PORTE!$A$3:$Z$45,5,0)*$C573+VLOOKUP($E$2,PORTE!$A$3:$Z$45,5,0)*$E573</f>
        <v>8.3005100000000009</v>
      </c>
      <c r="J573" s="43">
        <f>VLOOKUP($D573,PORTE!$A$3:$Z$45,6,0)*$C573+VLOOKUP($E$2,PORTE!$A$3:$Z$45,6,0)*$E573</f>
        <v>8.7695900000000009</v>
      </c>
      <c r="K573" s="43">
        <f>VLOOKUP($D573,PORTE!$A$3:$Z$45,7,0)*$C573+VLOOKUP($E$2,PORTE!$A$3:$Z$45,7,0)*$E573</f>
        <v>9.27135</v>
      </c>
      <c r="L573" s="43">
        <f>VLOOKUP($D573,PORTE!$A$3:$Z$45,8,0)*$C573+VLOOKUP($E$2,PORTE!$A$3:$Z$45,8,0)*$E573</f>
        <v>9.8833499999999983</v>
      </c>
      <c r="M573" s="43">
        <f>VLOOKUP($D573,PORTE!$A$3:$Z$45,9,0)*$C573+VLOOKUP($E$2,PORTE!$A$3:$Z$45,9,0)*$E573</f>
        <v>10.856419999999998</v>
      </c>
      <c r="N573" s="43">
        <f>VLOOKUP($D573,PORTE!$A$3:$Z$45,10,0)*$C573+VLOOKUP($E$2,PORTE!$A$3:$Z$45,10,0)*$E573</f>
        <v>11.84788</v>
      </c>
      <c r="O573" s="43">
        <f>VLOOKUP($D573,PORTE!$A$3:$Z$45,11,0)*$C573+VLOOKUP($E$2,PORTE!$A$3:$Z$45,11,0)*$E573</f>
        <v>12.049670000000001</v>
      </c>
      <c r="P573" s="43">
        <f>VLOOKUP($D573,PORTE!$A$3:$Z$45,12,0)*$C573+VLOOKUP($E$2,PORTE!$A$3:$Z$45,12,0)*$E573</f>
        <v>12.541809999999998</v>
      </c>
      <c r="Q573" s="43">
        <f>VLOOKUP($D573,PORTE!$A$3:$Z$45,13,0)*$C573+VLOOKUP($E$2,PORTE!$A$3:$Z$45,13,0)*$E573</f>
        <v>12.93981</v>
      </c>
      <c r="R573" s="43">
        <f>VLOOKUP($D573,PORTE!$A$3:$Z$45,14,0)*$C573+VLOOKUP($E$2,PORTE!$A$3:$Z$45,14,0)*$E573</f>
        <v>13.44337</v>
      </c>
    </row>
    <row r="574" spans="1:18" s="1" customFormat="1" ht="13.5" customHeight="1" x14ac:dyDescent="0.25">
      <c r="A574" s="2" t="s">
        <v>1214</v>
      </c>
      <c r="B574" s="3" t="s">
        <v>1215</v>
      </c>
      <c r="C574" s="24">
        <v>0.01</v>
      </c>
      <c r="D574" s="4" t="s">
        <v>5</v>
      </c>
      <c r="E574" s="5" t="s">
        <v>99</v>
      </c>
      <c r="F574" s="43">
        <f>VLOOKUP($D574,PORTE!$A$3:$Z$45,2,0)*$C574+VLOOKUP($E$2,PORTE!$A$3:$Z$45,2,0)*$E574</f>
        <v>8.36</v>
      </c>
      <c r="G574" s="43">
        <f>VLOOKUP($D574,PORTE!$A$3:$Z$45,3,0)*$C574+VLOOKUP($E$2,PORTE!$A$3:$Z$45,3,0)*$E574</f>
        <v>8.745000000000001</v>
      </c>
      <c r="H574" s="43">
        <f>VLOOKUP($D574,PORTE!$A$3:$Z$45,4,0)*$C574+VLOOKUP($E$2,PORTE!$A$3:$Z$45,4,0)*$E574</f>
        <v>9.2323999999999984</v>
      </c>
      <c r="I574" s="43">
        <f>VLOOKUP($D574,PORTE!$A$3:$Z$45,5,0)*$C574+VLOOKUP($E$2,PORTE!$A$3:$Z$45,5,0)*$E574</f>
        <v>9.8882000000000012</v>
      </c>
      <c r="J574" s="43">
        <f>VLOOKUP($D574,PORTE!$A$3:$Z$45,6,0)*$C574+VLOOKUP($E$2,PORTE!$A$3:$Z$45,6,0)*$E574</f>
        <v>10.446200000000001</v>
      </c>
      <c r="K574" s="43">
        <f>VLOOKUP($D574,PORTE!$A$3:$Z$45,7,0)*$C574+VLOOKUP($E$2,PORTE!$A$3:$Z$45,7,0)*$E574</f>
        <v>11.043899999999999</v>
      </c>
      <c r="L574" s="43">
        <f>VLOOKUP($D574,PORTE!$A$3:$Z$45,8,0)*$C574+VLOOKUP($E$2,PORTE!$A$3:$Z$45,8,0)*$E574</f>
        <v>11.772899999999998</v>
      </c>
      <c r="M574" s="43">
        <f>VLOOKUP($D574,PORTE!$A$3:$Z$45,9,0)*$C574+VLOOKUP($E$2,PORTE!$A$3:$Z$45,9,0)*$E574</f>
        <v>12.931999999999999</v>
      </c>
      <c r="N574" s="43">
        <f>VLOOKUP($D574,PORTE!$A$3:$Z$45,10,0)*$C574+VLOOKUP($E$2,PORTE!$A$3:$Z$45,10,0)*$E574</f>
        <v>14.113</v>
      </c>
      <c r="O574" s="43">
        <f>VLOOKUP($D574,PORTE!$A$3:$Z$45,11,0)*$C574+VLOOKUP($E$2,PORTE!$A$3:$Z$45,11,0)*$E574</f>
        <v>14.353400000000001</v>
      </c>
      <c r="P574" s="43">
        <f>VLOOKUP($D574,PORTE!$A$3:$Z$45,12,0)*$C574+VLOOKUP($E$2,PORTE!$A$3:$Z$45,12,0)*$E574</f>
        <v>14.936799999999998</v>
      </c>
      <c r="Q574" s="43">
        <f>VLOOKUP($D574,PORTE!$A$3:$Z$45,13,0)*$C574+VLOOKUP($E$2,PORTE!$A$3:$Z$45,13,0)*$E574</f>
        <v>15.404999999999999</v>
      </c>
      <c r="R574" s="43">
        <f>VLOOKUP($D574,PORTE!$A$3:$Z$45,14,0)*$C574+VLOOKUP($E$2,PORTE!$A$3:$Z$45,14,0)*$E574</f>
        <v>16.0045</v>
      </c>
    </row>
    <row r="575" spans="1:18" s="1" customFormat="1" ht="13.5" customHeight="1" x14ac:dyDescent="0.25">
      <c r="A575" s="2" t="s">
        <v>1216</v>
      </c>
      <c r="B575" s="3" t="s">
        <v>1217</v>
      </c>
      <c r="C575" s="24">
        <v>0.1</v>
      </c>
      <c r="D575" s="4" t="s">
        <v>5</v>
      </c>
      <c r="E575" s="5" t="s">
        <v>42</v>
      </c>
      <c r="F575" s="43">
        <f>VLOOKUP($D575,PORTE!$A$3:$Z$45,2,0)*$C575+VLOOKUP($E$2,PORTE!$A$3:$Z$45,2,0)*$E575</f>
        <v>21.086000000000002</v>
      </c>
      <c r="G575" s="43">
        <f>VLOOKUP($D575,PORTE!$A$3:$Z$45,3,0)*$C575+VLOOKUP($E$2,PORTE!$A$3:$Z$45,3,0)*$E575</f>
        <v>22.218</v>
      </c>
      <c r="H575" s="43">
        <f>VLOOKUP($D575,PORTE!$A$3:$Z$45,4,0)*$C575+VLOOKUP($E$2,PORTE!$A$3:$Z$45,4,0)*$E575</f>
        <v>23.44988</v>
      </c>
      <c r="I575" s="43">
        <f>VLOOKUP($D575,PORTE!$A$3:$Z$45,5,0)*$C575+VLOOKUP($E$2,PORTE!$A$3:$Z$45,5,0)*$E575</f>
        <v>25.115480000000002</v>
      </c>
      <c r="J575" s="43">
        <f>VLOOKUP($D575,PORTE!$A$3:$Z$45,6,0)*$C575+VLOOKUP($E$2,PORTE!$A$3:$Z$45,6,0)*$E575</f>
        <v>26.564120000000003</v>
      </c>
      <c r="K575" s="43">
        <f>VLOOKUP($D575,PORTE!$A$3:$Z$45,7,0)*$C575+VLOOKUP($E$2,PORTE!$A$3:$Z$45,7,0)*$E575</f>
        <v>28.083600000000004</v>
      </c>
      <c r="L575" s="43">
        <f>VLOOKUP($D575,PORTE!$A$3:$Z$45,8,0)*$C575+VLOOKUP($E$2,PORTE!$A$3:$Z$45,8,0)*$E575</f>
        <v>29.9376</v>
      </c>
      <c r="M575" s="43">
        <f>VLOOKUP($D575,PORTE!$A$3:$Z$45,9,0)*$C575+VLOOKUP($E$2,PORTE!$A$3:$Z$45,9,0)*$E575</f>
        <v>32.885359999999999</v>
      </c>
      <c r="N575" s="43">
        <f>VLOOKUP($D575,PORTE!$A$3:$Z$45,10,0)*$C575+VLOOKUP($E$2,PORTE!$A$3:$Z$45,10,0)*$E575</f>
        <v>35.889040000000001</v>
      </c>
      <c r="O575" s="43">
        <f>VLOOKUP($D575,PORTE!$A$3:$Z$45,11,0)*$C575+VLOOKUP($E$2,PORTE!$A$3:$Z$45,11,0)*$E575</f>
        <v>36.499160000000003</v>
      </c>
      <c r="P575" s="43">
        <f>VLOOKUP($D575,PORTE!$A$3:$Z$45,12,0)*$C575+VLOOKUP($E$2,PORTE!$A$3:$Z$45,12,0)*$E575</f>
        <v>38.09308</v>
      </c>
      <c r="Q575" s="43">
        <f>VLOOKUP($D575,PORTE!$A$3:$Z$45,13,0)*$C575+VLOOKUP($E$2,PORTE!$A$3:$Z$45,13,0)*$E575</f>
        <v>39.513480000000001</v>
      </c>
      <c r="R575" s="43">
        <f>VLOOKUP($D575,PORTE!$A$3:$Z$45,14,0)*$C575+VLOOKUP($E$2,PORTE!$A$3:$Z$45,14,0)*$E575</f>
        <v>41.050959999999996</v>
      </c>
    </row>
    <row r="576" spans="1:18" s="1" customFormat="1" ht="13.5" customHeight="1" x14ac:dyDescent="0.25">
      <c r="A576" s="2" t="s">
        <v>1218</v>
      </c>
      <c r="B576" s="3" t="s">
        <v>1219</v>
      </c>
      <c r="C576" s="24">
        <v>0.1</v>
      </c>
      <c r="D576" s="4" t="s">
        <v>5</v>
      </c>
      <c r="E576" s="5" t="s">
        <v>33</v>
      </c>
      <c r="F576" s="43">
        <f>VLOOKUP($D576,PORTE!$A$3:$Z$45,2,0)*$C576+VLOOKUP($E$2,PORTE!$A$3:$Z$45,2,0)*$E576</f>
        <v>24.915500000000002</v>
      </c>
      <c r="G576" s="43">
        <f>VLOOKUP($D576,PORTE!$A$3:$Z$45,3,0)*$C576+VLOOKUP($E$2,PORTE!$A$3:$Z$45,3,0)*$E576</f>
        <v>26.214000000000002</v>
      </c>
      <c r="H576" s="43">
        <f>VLOOKUP($D576,PORTE!$A$3:$Z$45,4,0)*$C576+VLOOKUP($E$2,PORTE!$A$3:$Z$45,4,0)*$E576</f>
        <v>27.668990000000001</v>
      </c>
      <c r="I576" s="43">
        <f>VLOOKUP($D576,PORTE!$A$3:$Z$45,5,0)*$C576+VLOOKUP($E$2,PORTE!$A$3:$Z$45,5,0)*$E576</f>
        <v>29.63429</v>
      </c>
      <c r="J576" s="43">
        <f>VLOOKUP($D576,PORTE!$A$3:$Z$45,6,0)*$C576+VLOOKUP($E$2,PORTE!$A$3:$Z$45,6,0)*$E576</f>
        <v>31.336010000000002</v>
      </c>
      <c r="K576" s="43">
        <f>VLOOKUP($D576,PORTE!$A$3:$Z$45,7,0)*$C576+VLOOKUP($E$2,PORTE!$A$3:$Z$45,7,0)*$E576</f>
        <v>33.128549999999997</v>
      </c>
      <c r="L576" s="43">
        <f>VLOOKUP($D576,PORTE!$A$3:$Z$45,8,0)*$C576+VLOOKUP($E$2,PORTE!$A$3:$Z$45,8,0)*$E576</f>
        <v>35.315549999999995</v>
      </c>
      <c r="M576" s="43">
        <f>VLOOKUP($D576,PORTE!$A$3:$Z$45,9,0)*$C576+VLOOKUP($E$2,PORTE!$A$3:$Z$45,9,0)*$E576</f>
        <v>38.792779999999993</v>
      </c>
      <c r="N576" s="43">
        <f>VLOOKUP($D576,PORTE!$A$3:$Z$45,10,0)*$C576+VLOOKUP($E$2,PORTE!$A$3:$Z$45,10,0)*$E576</f>
        <v>42.335919999999994</v>
      </c>
      <c r="O576" s="43">
        <f>VLOOKUP($D576,PORTE!$A$3:$Z$45,11,0)*$C576+VLOOKUP($E$2,PORTE!$A$3:$Z$45,11,0)*$E576</f>
        <v>43.055930000000004</v>
      </c>
      <c r="P576" s="43">
        <f>VLOOKUP($D576,PORTE!$A$3:$Z$45,12,0)*$C576+VLOOKUP($E$2,PORTE!$A$3:$Z$45,12,0)*$E576</f>
        <v>44.909590000000001</v>
      </c>
      <c r="Q576" s="43">
        <f>VLOOKUP($D576,PORTE!$A$3:$Z$45,13,0)*$C576+VLOOKUP($E$2,PORTE!$A$3:$Z$45,13,0)*$E576</f>
        <v>46.529790000000006</v>
      </c>
      <c r="R576" s="43">
        <f>VLOOKUP($D576,PORTE!$A$3:$Z$45,14,0)*$C576+VLOOKUP($E$2,PORTE!$A$3:$Z$45,14,0)*$E576</f>
        <v>48.340330000000002</v>
      </c>
    </row>
    <row r="577" spans="1:18" s="1" customFormat="1" ht="13.5" customHeight="1" x14ac:dyDescent="0.25">
      <c r="A577" s="2" t="s">
        <v>1220</v>
      </c>
      <c r="B577" s="3" t="s">
        <v>1221</v>
      </c>
      <c r="C577" s="24">
        <v>0.04</v>
      </c>
      <c r="D577" s="4" t="s">
        <v>5</v>
      </c>
      <c r="E577" s="5" t="s">
        <v>169</v>
      </c>
      <c r="F577" s="43">
        <f>VLOOKUP($D577,PORTE!$A$3:$Z$45,2,0)*$C577+VLOOKUP($E$2,PORTE!$A$3:$Z$45,2,0)*$E577</f>
        <v>45.17</v>
      </c>
      <c r="G577" s="43">
        <f>VLOOKUP($D577,PORTE!$A$3:$Z$45,3,0)*$C577+VLOOKUP($E$2,PORTE!$A$3:$Z$45,3,0)*$E577</f>
        <v>47.22</v>
      </c>
      <c r="H577" s="43">
        <f>VLOOKUP($D577,PORTE!$A$3:$Z$45,4,0)*$C577+VLOOKUP($E$2,PORTE!$A$3:$Z$45,4,0)*$E577</f>
        <v>49.852999999999994</v>
      </c>
      <c r="I577" s="43">
        <f>VLOOKUP($D577,PORTE!$A$3:$Z$45,5,0)*$C577+VLOOKUP($E$2,PORTE!$A$3:$Z$45,5,0)*$E577</f>
        <v>53.394200000000005</v>
      </c>
      <c r="J577" s="43">
        <f>VLOOKUP($D577,PORTE!$A$3:$Z$45,6,0)*$C577+VLOOKUP($E$2,PORTE!$A$3:$Z$45,6,0)*$E577</f>
        <v>56.401400000000002</v>
      </c>
      <c r="K577" s="43">
        <f>VLOOKUP($D577,PORTE!$A$3:$Z$45,7,0)*$C577+VLOOKUP($E$2,PORTE!$A$3:$Z$45,7,0)*$E577</f>
        <v>59.628599999999999</v>
      </c>
      <c r="L577" s="43">
        <f>VLOOKUP($D577,PORTE!$A$3:$Z$45,8,0)*$C577+VLOOKUP($E$2,PORTE!$A$3:$Z$45,8,0)*$E577</f>
        <v>63.564599999999992</v>
      </c>
      <c r="M577" s="43">
        <f>VLOOKUP($D577,PORTE!$A$3:$Z$45,9,0)*$C577+VLOOKUP($E$2,PORTE!$A$3:$Z$45,9,0)*$E577</f>
        <v>69.822799999999987</v>
      </c>
      <c r="N577" s="43">
        <f>VLOOKUP($D577,PORTE!$A$3:$Z$45,10,0)*$C577+VLOOKUP($E$2,PORTE!$A$3:$Z$45,10,0)*$E577</f>
        <v>76.19919999999999</v>
      </c>
      <c r="O577" s="43">
        <f>VLOOKUP($D577,PORTE!$A$3:$Z$45,11,0)*$C577+VLOOKUP($E$2,PORTE!$A$3:$Z$45,11,0)*$E577</f>
        <v>77.497399999999999</v>
      </c>
      <c r="P577" s="43">
        <f>VLOOKUP($D577,PORTE!$A$3:$Z$45,12,0)*$C577+VLOOKUP($E$2,PORTE!$A$3:$Z$45,12,0)*$E577</f>
        <v>80.626599999999996</v>
      </c>
      <c r="Q577" s="43">
        <f>VLOOKUP($D577,PORTE!$A$3:$Z$45,13,0)*$C577+VLOOKUP($E$2,PORTE!$A$3:$Z$45,13,0)*$E577</f>
        <v>83.111400000000003</v>
      </c>
      <c r="R577" s="43">
        <f>VLOOKUP($D577,PORTE!$A$3:$Z$45,14,0)*$C577+VLOOKUP($E$2,PORTE!$A$3:$Z$45,14,0)*$E577</f>
        <v>86.345799999999997</v>
      </c>
    </row>
    <row r="578" spans="1:18" s="1" customFormat="1" ht="13.5" customHeight="1" x14ac:dyDescent="0.25">
      <c r="A578" s="2" t="s">
        <v>1222</v>
      </c>
      <c r="B578" s="3" t="s">
        <v>1223</v>
      </c>
      <c r="C578" s="24">
        <v>0.1</v>
      </c>
      <c r="D578" s="4" t="s">
        <v>5</v>
      </c>
      <c r="E578" s="5" t="s">
        <v>1224</v>
      </c>
      <c r="F578" s="43">
        <f>VLOOKUP($D578,PORTE!$A$3:$Z$45,2,0)*$C578+VLOOKUP($E$2,PORTE!$A$3:$Z$45,2,0)*$E578</f>
        <v>33.805</v>
      </c>
      <c r="G578" s="43">
        <f>VLOOKUP($D578,PORTE!$A$3:$Z$45,3,0)*$C578+VLOOKUP($E$2,PORTE!$A$3:$Z$45,3,0)*$E578</f>
        <v>35.489999999999995</v>
      </c>
      <c r="H578" s="43">
        <f>VLOOKUP($D578,PORTE!$A$3:$Z$45,4,0)*$C578+VLOOKUP($E$2,PORTE!$A$3:$Z$45,4,0)*$E578</f>
        <v>37.462900000000005</v>
      </c>
      <c r="I578" s="43">
        <f>VLOOKUP($D578,PORTE!$A$3:$Z$45,5,0)*$C578+VLOOKUP($E$2,PORTE!$A$3:$Z$45,5,0)*$E578</f>
        <v>40.123899999999999</v>
      </c>
      <c r="J578" s="43">
        <f>VLOOKUP($D578,PORTE!$A$3:$Z$45,6,0)*$C578+VLOOKUP($E$2,PORTE!$A$3:$Z$45,6,0)*$E578</f>
        <v>42.4131</v>
      </c>
      <c r="K578" s="43">
        <f>VLOOKUP($D578,PORTE!$A$3:$Z$45,7,0)*$C578+VLOOKUP($E$2,PORTE!$A$3:$Z$45,7,0)*$E578</f>
        <v>44.839500000000001</v>
      </c>
      <c r="L578" s="43">
        <f>VLOOKUP($D578,PORTE!$A$3:$Z$45,8,0)*$C578+VLOOKUP($E$2,PORTE!$A$3:$Z$45,8,0)*$E578</f>
        <v>47.799499999999995</v>
      </c>
      <c r="M578" s="43">
        <f>VLOOKUP($D578,PORTE!$A$3:$Z$45,9,0)*$C578+VLOOKUP($E$2,PORTE!$A$3:$Z$45,9,0)*$E578</f>
        <v>52.505799999999994</v>
      </c>
      <c r="N578" s="43">
        <f>VLOOKUP($D578,PORTE!$A$3:$Z$45,10,0)*$C578+VLOOKUP($E$2,PORTE!$A$3:$Z$45,10,0)*$E578</f>
        <v>57.301200000000001</v>
      </c>
      <c r="O578" s="43">
        <f>VLOOKUP($D578,PORTE!$A$3:$Z$45,11,0)*$C578+VLOOKUP($E$2,PORTE!$A$3:$Z$45,11,0)*$E578</f>
        <v>58.276300000000006</v>
      </c>
      <c r="P578" s="43">
        <f>VLOOKUP($D578,PORTE!$A$3:$Z$45,12,0)*$C578+VLOOKUP($E$2,PORTE!$A$3:$Z$45,12,0)*$E578</f>
        <v>60.732900000000001</v>
      </c>
      <c r="Q578" s="43">
        <f>VLOOKUP($D578,PORTE!$A$3:$Z$45,13,0)*$C578+VLOOKUP($E$2,PORTE!$A$3:$Z$45,13,0)*$E578</f>
        <v>62.816900000000004</v>
      </c>
      <c r="R578" s="43">
        <f>VLOOKUP($D578,PORTE!$A$3:$Z$45,14,0)*$C578+VLOOKUP($E$2,PORTE!$A$3:$Z$45,14,0)*$E578</f>
        <v>65.261300000000006</v>
      </c>
    </row>
    <row r="579" spans="1:18" s="1" customFormat="1" ht="13.5" customHeight="1" x14ac:dyDescent="0.25">
      <c r="A579" s="2" t="s">
        <v>1225</v>
      </c>
      <c r="B579" s="3" t="s">
        <v>1226</v>
      </c>
      <c r="C579" s="24">
        <v>0.5</v>
      </c>
      <c r="D579" s="4" t="s">
        <v>5</v>
      </c>
      <c r="E579" s="5" t="s">
        <v>1227</v>
      </c>
      <c r="F579" s="43">
        <f>VLOOKUP($D579,PORTE!$A$3:$Z$45,2,0)*$C579+VLOOKUP($E$2,PORTE!$A$3:$Z$45,2,0)*$E579</f>
        <v>419.98950000000002</v>
      </c>
      <c r="G579" s="43">
        <f>VLOOKUP($D579,PORTE!$A$3:$Z$45,3,0)*$C579+VLOOKUP($E$2,PORTE!$A$3:$Z$45,3,0)*$E579</f>
        <v>439.32600000000002</v>
      </c>
      <c r="H579" s="43">
        <f>VLOOKUP($D579,PORTE!$A$3:$Z$45,4,0)*$C579+VLOOKUP($E$2,PORTE!$A$3:$Z$45,4,0)*$E579</f>
        <v>463.81191000000001</v>
      </c>
      <c r="I579" s="43">
        <f>VLOOKUP($D579,PORTE!$A$3:$Z$45,5,0)*$C579+VLOOKUP($E$2,PORTE!$A$3:$Z$45,5,0)*$E579</f>
        <v>496.75761</v>
      </c>
      <c r="J579" s="43">
        <f>VLOOKUP($D579,PORTE!$A$3:$Z$45,6,0)*$C579+VLOOKUP($E$2,PORTE!$A$3:$Z$45,6,0)*$E579</f>
        <v>524.78908999999999</v>
      </c>
      <c r="K579" s="43">
        <f>VLOOKUP($D579,PORTE!$A$3:$Z$45,7,0)*$C579+VLOOKUP($E$2,PORTE!$A$3:$Z$45,7,0)*$E579</f>
        <v>554.81595000000004</v>
      </c>
      <c r="L579" s="43">
        <f>VLOOKUP($D579,PORTE!$A$3:$Z$45,8,0)*$C579+VLOOKUP($E$2,PORTE!$A$3:$Z$45,8,0)*$E579</f>
        <v>591.43894999999998</v>
      </c>
      <c r="M579" s="43">
        <f>VLOOKUP($D579,PORTE!$A$3:$Z$45,9,0)*$C579+VLOOKUP($E$2,PORTE!$A$3:$Z$45,9,0)*$E579</f>
        <v>649.66902000000005</v>
      </c>
      <c r="N579" s="43">
        <f>VLOOKUP($D579,PORTE!$A$3:$Z$45,10,0)*$C579+VLOOKUP($E$2,PORTE!$A$3:$Z$45,10,0)*$E579</f>
        <v>708.99928000000011</v>
      </c>
      <c r="O579" s="43">
        <f>VLOOKUP($D579,PORTE!$A$3:$Z$45,11,0)*$C579+VLOOKUP($E$2,PORTE!$A$3:$Z$45,11,0)*$E579</f>
        <v>721.07637000000011</v>
      </c>
      <c r="P579" s="43">
        <f>VLOOKUP($D579,PORTE!$A$3:$Z$45,12,0)*$C579+VLOOKUP($E$2,PORTE!$A$3:$Z$45,12,0)*$E579</f>
        <v>750.38130999999998</v>
      </c>
      <c r="Q579" s="43">
        <f>VLOOKUP($D579,PORTE!$A$3:$Z$45,13,0)*$C579+VLOOKUP($E$2,PORTE!$A$3:$Z$45,13,0)*$E579</f>
        <v>773.89511000000005</v>
      </c>
      <c r="R579" s="43">
        <f>VLOOKUP($D579,PORTE!$A$3:$Z$45,14,0)*$C579+VLOOKUP($E$2,PORTE!$A$3:$Z$45,14,0)*$E579</f>
        <v>804.01197000000002</v>
      </c>
    </row>
    <row r="580" spans="1:18" s="1" customFormat="1" ht="13.5" customHeight="1" x14ac:dyDescent="0.25">
      <c r="A580" s="2" t="s">
        <v>1228</v>
      </c>
      <c r="B580" s="3" t="s">
        <v>1229</v>
      </c>
      <c r="C580" s="24">
        <v>0.04</v>
      </c>
      <c r="D580" s="4" t="s">
        <v>5</v>
      </c>
      <c r="E580" s="5" t="s">
        <v>149</v>
      </c>
      <c r="F580" s="43">
        <f>VLOOKUP($D580,PORTE!$A$3:$Z$45,2,0)*$C580+VLOOKUP($E$2,PORTE!$A$3:$Z$45,2,0)*$E580</f>
        <v>21.02</v>
      </c>
      <c r="G580" s="43">
        <f>VLOOKUP($D580,PORTE!$A$3:$Z$45,3,0)*$C580+VLOOKUP($E$2,PORTE!$A$3:$Z$45,3,0)*$E580</f>
        <v>22.020000000000003</v>
      </c>
      <c r="H580" s="43">
        <f>VLOOKUP($D580,PORTE!$A$3:$Z$45,4,0)*$C580+VLOOKUP($E$2,PORTE!$A$3:$Z$45,4,0)*$E580</f>
        <v>23.246000000000002</v>
      </c>
      <c r="I580" s="43">
        <f>VLOOKUP($D580,PORTE!$A$3:$Z$45,5,0)*$C580+VLOOKUP($E$2,PORTE!$A$3:$Z$45,5,0)*$E580</f>
        <v>24.897200000000002</v>
      </c>
      <c r="J580" s="43">
        <f>VLOOKUP($D580,PORTE!$A$3:$Z$45,6,0)*$C580+VLOOKUP($E$2,PORTE!$A$3:$Z$45,6,0)*$E580</f>
        <v>26.308399999999999</v>
      </c>
      <c r="K580" s="43">
        <f>VLOOKUP($D580,PORTE!$A$3:$Z$45,7,0)*$C580+VLOOKUP($E$2,PORTE!$A$3:$Z$45,7,0)*$E580</f>
        <v>27.813600000000001</v>
      </c>
      <c r="L580" s="43">
        <f>VLOOKUP($D580,PORTE!$A$3:$Z$45,8,0)*$C580+VLOOKUP($E$2,PORTE!$A$3:$Z$45,8,0)*$E580</f>
        <v>29.649599999999996</v>
      </c>
      <c r="M580" s="43">
        <f>VLOOKUP($D580,PORTE!$A$3:$Z$45,9,0)*$C580+VLOOKUP($E$2,PORTE!$A$3:$Z$45,9,0)*$E580</f>
        <v>32.568799999999996</v>
      </c>
      <c r="N580" s="43">
        <f>VLOOKUP($D580,PORTE!$A$3:$Z$45,10,0)*$C580+VLOOKUP($E$2,PORTE!$A$3:$Z$45,10,0)*$E580</f>
        <v>35.543199999999999</v>
      </c>
      <c r="O580" s="43">
        <f>VLOOKUP($D580,PORTE!$A$3:$Z$45,11,0)*$C580+VLOOKUP($E$2,PORTE!$A$3:$Z$45,11,0)*$E580</f>
        <v>36.148400000000002</v>
      </c>
      <c r="P580" s="43">
        <f>VLOOKUP($D580,PORTE!$A$3:$Z$45,12,0)*$C580+VLOOKUP($E$2,PORTE!$A$3:$Z$45,12,0)*$E580</f>
        <v>37.639599999999994</v>
      </c>
      <c r="Q580" s="43">
        <f>VLOOKUP($D580,PORTE!$A$3:$Z$45,13,0)*$C580+VLOOKUP($E$2,PORTE!$A$3:$Z$45,13,0)*$E580</f>
        <v>38.864400000000003</v>
      </c>
      <c r="R580" s="43">
        <f>VLOOKUP($D580,PORTE!$A$3:$Z$45,14,0)*$C580+VLOOKUP($E$2,PORTE!$A$3:$Z$45,14,0)*$E580</f>
        <v>40.376800000000003</v>
      </c>
    </row>
    <row r="581" spans="1:18" s="1" customFormat="1" ht="13.5" customHeight="1" x14ac:dyDescent="0.25">
      <c r="A581" s="2" t="s">
        <v>1230</v>
      </c>
      <c r="B581" s="3" t="s">
        <v>1231</v>
      </c>
      <c r="C581" s="24">
        <v>0.04</v>
      </c>
      <c r="D581" s="4" t="s">
        <v>5</v>
      </c>
      <c r="E581" s="5" t="s">
        <v>551</v>
      </c>
      <c r="F581" s="43">
        <f>VLOOKUP($D581,PORTE!$A$3:$Z$45,2,0)*$C581+VLOOKUP($E$2,PORTE!$A$3:$Z$45,2,0)*$E581</f>
        <v>6.5300000000000011</v>
      </c>
      <c r="G581" s="43">
        <f>VLOOKUP($D581,PORTE!$A$3:$Z$45,3,0)*$C581+VLOOKUP($E$2,PORTE!$A$3:$Z$45,3,0)*$E581</f>
        <v>6.9</v>
      </c>
      <c r="H581" s="43">
        <f>VLOOKUP($D581,PORTE!$A$3:$Z$45,4,0)*$C581+VLOOKUP($E$2,PORTE!$A$3:$Z$45,4,0)*$E581</f>
        <v>7.2818000000000005</v>
      </c>
      <c r="I581" s="43">
        <f>VLOOKUP($D581,PORTE!$A$3:$Z$45,5,0)*$C581+VLOOKUP($E$2,PORTE!$A$3:$Z$45,5,0)*$E581</f>
        <v>7.7990000000000004</v>
      </c>
      <c r="J581" s="43">
        <f>VLOOKUP($D581,PORTE!$A$3:$Z$45,6,0)*$C581+VLOOKUP($E$2,PORTE!$A$3:$Z$45,6,0)*$E581</f>
        <v>8.252600000000001</v>
      </c>
      <c r="K581" s="43">
        <f>VLOOKUP($D581,PORTE!$A$3:$Z$45,7,0)*$C581+VLOOKUP($E$2,PORTE!$A$3:$Z$45,7,0)*$E581</f>
        <v>8.7246000000000006</v>
      </c>
      <c r="L581" s="43">
        <f>VLOOKUP($D581,PORTE!$A$3:$Z$45,8,0)*$C581+VLOOKUP($E$2,PORTE!$A$3:$Z$45,8,0)*$E581</f>
        <v>9.3005999999999993</v>
      </c>
      <c r="M581" s="43">
        <f>VLOOKUP($D581,PORTE!$A$3:$Z$45,9,0)*$C581+VLOOKUP($E$2,PORTE!$A$3:$Z$45,9,0)*$E581</f>
        <v>10.2164</v>
      </c>
      <c r="N581" s="43">
        <f>VLOOKUP($D581,PORTE!$A$3:$Z$45,10,0)*$C581+VLOOKUP($E$2,PORTE!$A$3:$Z$45,10,0)*$E581</f>
        <v>11.1496</v>
      </c>
      <c r="O581" s="43">
        <f>VLOOKUP($D581,PORTE!$A$3:$Z$45,11,0)*$C581+VLOOKUP($E$2,PORTE!$A$3:$Z$45,11,0)*$E581</f>
        <v>11.339000000000002</v>
      </c>
      <c r="P581" s="43">
        <f>VLOOKUP($D581,PORTE!$A$3:$Z$45,12,0)*$C581+VLOOKUP($E$2,PORTE!$A$3:$Z$45,12,0)*$E581</f>
        <v>11.8474</v>
      </c>
      <c r="Q581" s="43">
        <f>VLOOKUP($D581,PORTE!$A$3:$Z$45,13,0)*$C581+VLOOKUP($E$2,PORTE!$A$3:$Z$45,13,0)*$E581</f>
        <v>12.3162</v>
      </c>
      <c r="R581" s="43">
        <f>VLOOKUP($D581,PORTE!$A$3:$Z$45,14,0)*$C581+VLOOKUP($E$2,PORTE!$A$3:$Z$45,14,0)*$E581</f>
        <v>12.795400000000001</v>
      </c>
    </row>
    <row r="582" spans="1:18" s="1" customFormat="1" ht="13.5" customHeight="1" x14ac:dyDescent="0.25">
      <c r="A582" s="2" t="s">
        <v>1232</v>
      </c>
      <c r="B582" s="3" t="s">
        <v>1233</v>
      </c>
      <c r="C582" s="24">
        <v>0.01</v>
      </c>
      <c r="D582" s="4" t="s">
        <v>5</v>
      </c>
      <c r="E582" s="5" t="s">
        <v>122</v>
      </c>
      <c r="F582" s="43">
        <f>VLOOKUP($D582,PORTE!$A$3:$Z$45,2,0)*$C582+VLOOKUP($E$2,PORTE!$A$3:$Z$45,2,0)*$E582</f>
        <v>4.5305</v>
      </c>
      <c r="G582" s="43">
        <f>VLOOKUP($D582,PORTE!$A$3:$Z$45,3,0)*$C582+VLOOKUP($E$2,PORTE!$A$3:$Z$45,3,0)*$E582</f>
        <v>4.7490000000000006</v>
      </c>
      <c r="H582" s="43">
        <f>VLOOKUP($D582,PORTE!$A$3:$Z$45,4,0)*$C582+VLOOKUP($E$2,PORTE!$A$3:$Z$45,4,0)*$E582</f>
        <v>5.0132900000000005</v>
      </c>
      <c r="I582" s="43">
        <f>VLOOKUP($D582,PORTE!$A$3:$Z$45,5,0)*$C582+VLOOKUP($E$2,PORTE!$A$3:$Z$45,5,0)*$E582</f>
        <v>5.3693900000000001</v>
      </c>
      <c r="J582" s="43">
        <f>VLOOKUP($D582,PORTE!$A$3:$Z$45,6,0)*$C582+VLOOKUP($E$2,PORTE!$A$3:$Z$45,6,0)*$E582</f>
        <v>5.6743100000000002</v>
      </c>
      <c r="K582" s="43">
        <f>VLOOKUP($D582,PORTE!$A$3:$Z$45,7,0)*$C582+VLOOKUP($E$2,PORTE!$A$3:$Z$45,7,0)*$E582</f>
        <v>5.9989500000000007</v>
      </c>
      <c r="L582" s="43">
        <f>VLOOKUP($D582,PORTE!$A$3:$Z$45,8,0)*$C582+VLOOKUP($E$2,PORTE!$A$3:$Z$45,8,0)*$E582</f>
        <v>6.3949499999999997</v>
      </c>
      <c r="M582" s="43">
        <f>VLOOKUP($D582,PORTE!$A$3:$Z$45,9,0)*$C582+VLOOKUP($E$2,PORTE!$A$3:$Z$45,9,0)*$E582</f>
        <v>7.0245799999999994</v>
      </c>
      <c r="N582" s="43">
        <f>VLOOKUP($D582,PORTE!$A$3:$Z$45,10,0)*$C582+VLOOKUP($E$2,PORTE!$A$3:$Z$45,10,0)*$E582</f>
        <v>7.6661200000000003</v>
      </c>
      <c r="O582" s="43">
        <f>VLOOKUP($D582,PORTE!$A$3:$Z$45,11,0)*$C582+VLOOKUP($E$2,PORTE!$A$3:$Z$45,11,0)*$E582</f>
        <v>7.7966300000000004</v>
      </c>
      <c r="P582" s="43">
        <f>VLOOKUP($D582,PORTE!$A$3:$Z$45,12,0)*$C582+VLOOKUP($E$2,PORTE!$A$3:$Z$45,12,0)*$E582</f>
        <v>8.1202899999999989</v>
      </c>
      <c r="Q582" s="43">
        <f>VLOOKUP($D582,PORTE!$A$3:$Z$45,13,0)*$C582+VLOOKUP($E$2,PORTE!$A$3:$Z$45,13,0)*$E582</f>
        <v>8.3886900000000004</v>
      </c>
      <c r="R582" s="43">
        <f>VLOOKUP($D582,PORTE!$A$3:$Z$45,14,0)*$C582+VLOOKUP($E$2,PORTE!$A$3:$Z$45,14,0)*$E582</f>
        <v>8.7151300000000003</v>
      </c>
    </row>
    <row r="583" spans="1:18" s="1" customFormat="1" ht="13.5" customHeight="1" x14ac:dyDescent="0.25">
      <c r="A583" s="2">
        <v>40316831</v>
      </c>
      <c r="B583" s="3" t="s">
        <v>1234</v>
      </c>
      <c r="C583" s="24">
        <v>0.1</v>
      </c>
      <c r="D583" s="4" t="s">
        <v>5</v>
      </c>
      <c r="E583" s="5">
        <v>8.09</v>
      </c>
      <c r="F583" s="43">
        <f>VLOOKUP($D583,PORTE!$A$3:$Z$45,2,0)*$C583+VLOOKUP($E$2,PORTE!$A$3:$Z$45,2,0)*$E583</f>
        <v>93.834999999999994</v>
      </c>
      <c r="G583" s="43">
        <f>VLOOKUP($D583,PORTE!$A$3:$Z$45,3,0)*$C583+VLOOKUP($E$2,PORTE!$A$3:$Z$45,3,0)*$E583</f>
        <v>98.13</v>
      </c>
      <c r="H583" s="43">
        <f>VLOOKUP($D583,PORTE!$A$3:$Z$45,4,0)*$C583+VLOOKUP($E$2,PORTE!$A$3:$Z$45,4,0)*$E583</f>
        <v>103.60029999999999</v>
      </c>
      <c r="I583" s="43">
        <f>VLOOKUP($D583,PORTE!$A$3:$Z$45,5,0)*$C583+VLOOKUP($E$2,PORTE!$A$3:$Z$45,5,0)*$E583</f>
        <v>110.9593</v>
      </c>
      <c r="J583" s="43">
        <f>VLOOKUP($D583,PORTE!$A$3:$Z$45,6,0)*$C583+VLOOKUP($E$2,PORTE!$A$3:$Z$45,6,0)*$E583</f>
        <v>117.2157</v>
      </c>
      <c r="K583" s="43">
        <f>VLOOKUP($D583,PORTE!$A$3:$Z$45,7,0)*$C583+VLOOKUP($E$2,PORTE!$A$3:$Z$45,7,0)*$E583</f>
        <v>123.9225</v>
      </c>
      <c r="L583" s="43">
        <f>VLOOKUP($D583,PORTE!$A$3:$Z$45,8,0)*$C583+VLOOKUP($E$2,PORTE!$A$3:$Z$45,8,0)*$E583</f>
        <v>132.10249999999999</v>
      </c>
      <c r="M583" s="43">
        <f>VLOOKUP($D583,PORTE!$A$3:$Z$45,9,0)*$C583+VLOOKUP($E$2,PORTE!$A$3:$Z$45,9,0)*$E583</f>
        <v>145.1086</v>
      </c>
      <c r="N583" s="43">
        <f>VLOOKUP($D583,PORTE!$A$3:$Z$45,10,0)*$C583+VLOOKUP($E$2,PORTE!$A$3:$Z$45,10,0)*$E583</f>
        <v>158.3604</v>
      </c>
      <c r="O583" s="43">
        <f>VLOOKUP($D583,PORTE!$A$3:$Z$45,11,0)*$C583+VLOOKUP($E$2,PORTE!$A$3:$Z$45,11,0)*$E583</f>
        <v>161.0581</v>
      </c>
      <c r="P583" s="43">
        <f>VLOOKUP($D583,PORTE!$A$3:$Z$45,12,0)*$C583+VLOOKUP($E$2,PORTE!$A$3:$Z$45,12,0)*$E583</f>
        <v>167.58629999999999</v>
      </c>
      <c r="Q583" s="43">
        <f>VLOOKUP($D583,PORTE!$A$3:$Z$45,13,0)*$C583+VLOOKUP($E$2,PORTE!$A$3:$Z$45,13,0)*$E583</f>
        <v>172.8023</v>
      </c>
      <c r="R583" s="43">
        <f>VLOOKUP($D583,PORTE!$A$3:$Z$45,14,0)*$C583+VLOOKUP($E$2,PORTE!$A$3:$Z$45,14,0)*$E583</f>
        <v>179.52710000000002</v>
      </c>
    </row>
    <row r="584" spans="1:18" s="1" customFormat="1" ht="13.5" customHeight="1" x14ac:dyDescent="0.25">
      <c r="A584" s="2" t="s">
        <v>1235</v>
      </c>
      <c r="B584" s="3" t="s">
        <v>1236</v>
      </c>
      <c r="C584" s="24">
        <v>0.01</v>
      </c>
      <c r="D584" s="4" t="s">
        <v>5</v>
      </c>
      <c r="E584" s="5" t="s">
        <v>304</v>
      </c>
      <c r="F584" s="43">
        <f>VLOOKUP($D584,PORTE!$A$3:$Z$45,2,0)*$C584+VLOOKUP($E$2,PORTE!$A$3:$Z$45,2,0)*$E584</f>
        <v>15.605</v>
      </c>
      <c r="G584" s="43">
        <f>VLOOKUP($D584,PORTE!$A$3:$Z$45,3,0)*$C584+VLOOKUP($E$2,PORTE!$A$3:$Z$45,3,0)*$E584</f>
        <v>16.305000000000003</v>
      </c>
      <c r="H584" s="43">
        <f>VLOOKUP($D584,PORTE!$A$3:$Z$45,4,0)*$C584+VLOOKUP($E$2,PORTE!$A$3:$Z$45,4,0)*$E584</f>
        <v>17.214500000000001</v>
      </c>
      <c r="I584" s="43">
        <f>VLOOKUP($D584,PORTE!$A$3:$Z$45,5,0)*$C584+VLOOKUP($E$2,PORTE!$A$3:$Z$45,5,0)*$E584</f>
        <v>18.4373</v>
      </c>
      <c r="J584" s="43">
        <f>VLOOKUP($D584,PORTE!$A$3:$Z$45,6,0)*$C584+VLOOKUP($E$2,PORTE!$A$3:$Z$45,6,0)*$E584</f>
        <v>19.4741</v>
      </c>
      <c r="K584" s="43">
        <f>VLOOKUP($D584,PORTE!$A$3:$Z$45,7,0)*$C584+VLOOKUP($E$2,PORTE!$A$3:$Z$45,7,0)*$E584</f>
        <v>20.5884</v>
      </c>
      <c r="L584" s="43">
        <f>VLOOKUP($D584,PORTE!$A$3:$Z$45,8,0)*$C584+VLOOKUP($E$2,PORTE!$A$3:$Z$45,8,0)*$E584</f>
        <v>21.947399999999998</v>
      </c>
      <c r="M584" s="43">
        <f>VLOOKUP($D584,PORTE!$A$3:$Z$45,9,0)*$C584+VLOOKUP($E$2,PORTE!$A$3:$Z$45,9,0)*$E584</f>
        <v>24.108199999999997</v>
      </c>
      <c r="N584" s="43">
        <f>VLOOKUP($D584,PORTE!$A$3:$Z$45,10,0)*$C584+VLOOKUP($E$2,PORTE!$A$3:$Z$45,10,0)*$E584</f>
        <v>26.309799999999999</v>
      </c>
      <c r="O584" s="43">
        <f>VLOOKUP($D584,PORTE!$A$3:$Z$45,11,0)*$C584+VLOOKUP($E$2,PORTE!$A$3:$Z$45,11,0)*$E584</f>
        <v>26.758100000000002</v>
      </c>
      <c r="P584" s="43">
        <f>VLOOKUP($D584,PORTE!$A$3:$Z$45,12,0)*$C584+VLOOKUP($E$2,PORTE!$A$3:$Z$45,12,0)*$E584</f>
        <v>27.832899999999999</v>
      </c>
      <c r="Q584" s="43">
        <f>VLOOKUP($D584,PORTE!$A$3:$Z$45,13,0)*$C584+VLOOKUP($E$2,PORTE!$A$3:$Z$45,13,0)*$E584</f>
        <v>28.679100000000002</v>
      </c>
      <c r="R584" s="43">
        <f>VLOOKUP($D584,PORTE!$A$3:$Z$45,14,0)*$C584+VLOOKUP($E$2,PORTE!$A$3:$Z$45,14,0)*$E584</f>
        <v>29.795200000000005</v>
      </c>
    </row>
    <row r="585" spans="1:18" s="1" customFormat="1" ht="13.5" customHeight="1" x14ac:dyDescent="0.25">
      <c r="A585" s="2" t="s">
        <v>1237</v>
      </c>
      <c r="B585" s="3" t="s">
        <v>1238</v>
      </c>
      <c r="C585" s="24">
        <v>0.1</v>
      </c>
      <c r="D585" s="4" t="s">
        <v>5</v>
      </c>
      <c r="E585" s="5" t="s">
        <v>6</v>
      </c>
      <c r="F585" s="43">
        <f>VLOOKUP($D585,PORTE!$A$3:$Z$45,2,0)*$C585+VLOOKUP($E$2,PORTE!$A$3:$Z$45,2,0)*$E585</f>
        <v>62.094999999999999</v>
      </c>
      <c r="G585" s="43">
        <f>VLOOKUP($D585,PORTE!$A$3:$Z$45,3,0)*$C585+VLOOKUP($E$2,PORTE!$A$3:$Z$45,3,0)*$E585</f>
        <v>65.010000000000005</v>
      </c>
      <c r="H585" s="43">
        <f>VLOOKUP($D585,PORTE!$A$3:$Z$45,4,0)*$C585+VLOOKUP($E$2,PORTE!$A$3:$Z$45,4,0)*$E585</f>
        <v>68.631099999999989</v>
      </c>
      <c r="I585" s="43">
        <f>VLOOKUP($D585,PORTE!$A$3:$Z$45,5,0)*$C585+VLOOKUP($E$2,PORTE!$A$3:$Z$45,5,0)*$E585</f>
        <v>73.506100000000004</v>
      </c>
      <c r="J585" s="43">
        <f>VLOOKUP($D585,PORTE!$A$3:$Z$45,6,0)*$C585+VLOOKUP($E$2,PORTE!$A$3:$Z$45,6,0)*$E585</f>
        <v>77.664900000000003</v>
      </c>
      <c r="K585" s="43">
        <f>VLOOKUP($D585,PORTE!$A$3:$Z$45,7,0)*$C585+VLOOKUP($E$2,PORTE!$A$3:$Z$45,7,0)*$E585</f>
        <v>82.108499999999992</v>
      </c>
      <c r="L585" s="43">
        <f>VLOOKUP($D585,PORTE!$A$3:$Z$45,8,0)*$C585+VLOOKUP($E$2,PORTE!$A$3:$Z$45,8,0)*$E585</f>
        <v>87.528499999999994</v>
      </c>
      <c r="M585" s="43">
        <f>VLOOKUP($D585,PORTE!$A$3:$Z$45,9,0)*$C585+VLOOKUP($E$2,PORTE!$A$3:$Z$45,9,0)*$E585</f>
        <v>96.146199999999993</v>
      </c>
      <c r="N585" s="43">
        <f>VLOOKUP($D585,PORTE!$A$3:$Z$45,10,0)*$C585+VLOOKUP($E$2,PORTE!$A$3:$Z$45,10,0)*$E585</f>
        <v>104.9268</v>
      </c>
      <c r="O585" s="43">
        <f>VLOOKUP($D585,PORTE!$A$3:$Z$45,11,0)*$C585+VLOOKUP($E$2,PORTE!$A$3:$Z$45,11,0)*$E585</f>
        <v>106.71370000000002</v>
      </c>
      <c r="P585" s="43">
        <f>VLOOKUP($D585,PORTE!$A$3:$Z$45,12,0)*$C585+VLOOKUP($E$2,PORTE!$A$3:$Z$45,12,0)*$E585</f>
        <v>111.08909999999999</v>
      </c>
      <c r="Q585" s="43">
        <f>VLOOKUP($D585,PORTE!$A$3:$Z$45,13,0)*$C585+VLOOKUP($E$2,PORTE!$A$3:$Z$45,13,0)*$E585</f>
        <v>114.6491</v>
      </c>
      <c r="R585" s="43">
        <f>VLOOKUP($D585,PORTE!$A$3:$Z$45,14,0)*$C585+VLOOKUP($E$2,PORTE!$A$3:$Z$45,14,0)*$E585</f>
        <v>119.11070000000001</v>
      </c>
    </row>
    <row r="586" spans="1:18" s="1" customFormat="1" ht="13.5" customHeight="1" x14ac:dyDescent="0.25">
      <c r="A586" s="2" t="s">
        <v>1239</v>
      </c>
      <c r="B586" s="3" t="s">
        <v>1240</v>
      </c>
      <c r="C586" s="24">
        <v>0.1</v>
      </c>
      <c r="D586" s="4" t="s">
        <v>5</v>
      </c>
      <c r="E586" s="5" t="s">
        <v>36</v>
      </c>
      <c r="F586" s="43">
        <f>VLOOKUP($D586,PORTE!$A$3:$Z$45,2,0)*$C586+VLOOKUP($E$2,PORTE!$A$3:$Z$45,2,0)*$E586</f>
        <v>46.8</v>
      </c>
      <c r="G586" s="43">
        <f>VLOOKUP($D586,PORTE!$A$3:$Z$45,3,0)*$C586+VLOOKUP($E$2,PORTE!$A$3:$Z$45,3,0)*$E586</f>
        <v>49.05</v>
      </c>
      <c r="H586" s="43">
        <f>VLOOKUP($D586,PORTE!$A$3:$Z$45,4,0)*$C586+VLOOKUP($E$2,PORTE!$A$3:$Z$45,4,0)*$E586</f>
        <v>51.78</v>
      </c>
      <c r="I586" s="43">
        <f>VLOOKUP($D586,PORTE!$A$3:$Z$45,5,0)*$C586+VLOOKUP($E$2,PORTE!$A$3:$Z$45,5,0)*$E586</f>
        <v>55.457999999999998</v>
      </c>
      <c r="J586" s="43">
        <f>VLOOKUP($D586,PORTE!$A$3:$Z$45,6,0)*$C586+VLOOKUP($E$2,PORTE!$A$3:$Z$45,6,0)*$E586</f>
        <v>58.606000000000002</v>
      </c>
      <c r="K586" s="43">
        <f>VLOOKUP($D586,PORTE!$A$3:$Z$45,7,0)*$C586+VLOOKUP($E$2,PORTE!$A$3:$Z$45,7,0)*$E586</f>
        <v>61.959000000000003</v>
      </c>
      <c r="L586" s="43">
        <f>VLOOKUP($D586,PORTE!$A$3:$Z$45,8,0)*$C586+VLOOKUP($E$2,PORTE!$A$3:$Z$45,8,0)*$E586</f>
        <v>66.048999999999992</v>
      </c>
      <c r="M586" s="43">
        <f>VLOOKUP($D586,PORTE!$A$3:$Z$45,9,0)*$C586+VLOOKUP($E$2,PORTE!$A$3:$Z$45,9,0)*$E586</f>
        <v>72.551999999999992</v>
      </c>
      <c r="N586" s="43">
        <f>VLOOKUP($D586,PORTE!$A$3:$Z$45,10,0)*$C586+VLOOKUP($E$2,PORTE!$A$3:$Z$45,10,0)*$E586</f>
        <v>79.177999999999997</v>
      </c>
      <c r="O586" s="43">
        <f>VLOOKUP($D586,PORTE!$A$3:$Z$45,11,0)*$C586+VLOOKUP($E$2,PORTE!$A$3:$Z$45,11,0)*$E586</f>
        <v>80.52600000000001</v>
      </c>
      <c r="P586" s="43">
        <f>VLOOKUP($D586,PORTE!$A$3:$Z$45,12,0)*$C586+VLOOKUP($E$2,PORTE!$A$3:$Z$45,12,0)*$E586</f>
        <v>83.86399999999999</v>
      </c>
      <c r="Q586" s="43">
        <f>VLOOKUP($D586,PORTE!$A$3:$Z$45,13,0)*$C586+VLOOKUP($E$2,PORTE!$A$3:$Z$45,13,0)*$E586</f>
        <v>86.626000000000005</v>
      </c>
      <c r="R586" s="43">
        <f>VLOOKUP($D586,PORTE!$A$3:$Z$45,14,0)*$C586+VLOOKUP($E$2,PORTE!$A$3:$Z$45,14,0)*$E586</f>
        <v>89.997</v>
      </c>
    </row>
    <row r="587" spans="1:18" s="1" customFormat="1" ht="13.5" customHeight="1" x14ac:dyDescent="0.25">
      <c r="A587" s="2" t="s">
        <v>1241</v>
      </c>
      <c r="B587" s="3" t="s">
        <v>1242</v>
      </c>
      <c r="C587" s="24">
        <v>0.1</v>
      </c>
      <c r="D587" s="4" t="s">
        <v>5</v>
      </c>
      <c r="E587" s="5" t="s">
        <v>36</v>
      </c>
      <c r="F587" s="43">
        <f>VLOOKUP($D587,PORTE!$A$3:$Z$45,2,0)*$C587+VLOOKUP($E$2,PORTE!$A$3:$Z$45,2,0)*$E587</f>
        <v>46.8</v>
      </c>
      <c r="G587" s="43">
        <f>VLOOKUP($D587,PORTE!$A$3:$Z$45,3,0)*$C587+VLOOKUP($E$2,PORTE!$A$3:$Z$45,3,0)*$E587</f>
        <v>49.05</v>
      </c>
      <c r="H587" s="43">
        <f>VLOOKUP($D587,PORTE!$A$3:$Z$45,4,0)*$C587+VLOOKUP($E$2,PORTE!$A$3:$Z$45,4,0)*$E587</f>
        <v>51.78</v>
      </c>
      <c r="I587" s="43">
        <f>VLOOKUP($D587,PORTE!$A$3:$Z$45,5,0)*$C587+VLOOKUP($E$2,PORTE!$A$3:$Z$45,5,0)*$E587</f>
        <v>55.457999999999998</v>
      </c>
      <c r="J587" s="43">
        <f>VLOOKUP($D587,PORTE!$A$3:$Z$45,6,0)*$C587+VLOOKUP($E$2,PORTE!$A$3:$Z$45,6,0)*$E587</f>
        <v>58.606000000000002</v>
      </c>
      <c r="K587" s="43">
        <f>VLOOKUP($D587,PORTE!$A$3:$Z$45,7,0)*$C587+VLOOKUP($E$2,PORTE!$A$3:$Z$45,7,0)*$E587</f>
        <v>61.959000000000003</v>
      </c>
      <c r="L587" s="43">
        <f>VLOOKUP($D587,PORTE!$A$3:$Z$45,8,0)*$C587+VLOOKUP($E$2,PORTE!$A$3:$Z$45,8,0)*$E587</f>
        <v>66.048999999999992</v>
      </c>
      <c r="M587" s="43">
        <f>VLOOKUP($D587,PORTE!$A$3:$Z$45,9,0)*$C587+VLOOKUP($E$2,PORTE!$A$3:$Z$45,9,0)*$E587</f>
        <v>72.551999999999992</v>
      </c>
      <c r="N587" s="43">
        <f>VLOOKUP($D587,PORTE!$A$3:$Z$45,10,0)*$C587+VLOOKUP($E$2,PORTE!$A$3:$Z$45,10,0)*$E587</f>
        <v>79.177999999999997</v>
      </c>
      <c r="O587" s="43">
        <f>VLOOKUP($D587,PORTE!$A$3:$Z$45,11,0)*$C587+VLOOKUP($E$2,PORTE!$A$3:$Z$45,11,0)*$E587</f>
        <v>80.52600000000001</v>
      </c>
      <c r="P587" s="43">
        <f>VLOOKUP($D587,PORTE!$A$3:$Z$45,12,0)*$C587+VLOOKUP($E$2,PORTE!$A$3:$Z$45,12,0)*$E587</f>
        <v>83.86399999999999</v>
      </c>
      <c r="Q587" s="43">
        <f>VLOOKUP($D587,PORTE!$A$3:$Z$45,13,0)*$C587+VLOOKUP($E$2,PORTE!$A$3:$Z$45,13,0)*$E587</f>
        <v>86.626000000000005</v>
      </c>
      <c r="R587" s="43">
        <f>VLOOKUP($D587,PORTE!$A$3:$Z$45,14,0)*$C587+VLOOKUP($E$2,PORTE!$A$3:$Z$45,14,0)*$E587</f>
        <v>89.997</v>
      </c>
    </row>
    <row r="588" spans="1:18" s="1" customFormat="1" ht="13.5" customHeight="1" x14ac:dyDescent="0.25">
      <c r="A588" s="2">
        <v>40316866</v>
      </c>
      <c r="B588" s="3" t="s">
        <v>1243</v>
      </c>
      <c r="C588" s="24">
        <v>0.01</v>
      </c>
      <c r="D588" s="4" t="s">
        <v>5</v>
      </c>
      <c r="E588" s="5">
        <v>1.67</v>
      </c>
      <c r="F588" s="43">
        <f>VLOOKUP($D588,PORTE!$A$3:$Z$45,2,0)*$C588+VLOOKUP($E$2,PORTE!$A$3:$Z$45,2,0)*$E588</f>
        <v>19.284999999999997</v>
      </c>
      <c r="G588" s="43">
        <f>VLOOKUP($D588,PORTE!$A$3:$Z$45,3,0)*$C588+VLOOKUP($E$2,PORTE!$A$3:$Z$45,3,0)*$E588</f>
        <v>20.145</v>
      </c>
      <c r="H588" s="43">
        <f>VLOOKUP($D588,PORTE!$A$3:$Z$45,4,0)*$C588+VLOOKUP($E$2,PORTE!$A$3:$Z$45,4,0)*$E588</f>
        <v>21.268899999999999</v>
      </c>
      <c r="I588" s="43">
        <f>VLOOKUP($D588,PORTE!$A$3:$Z$45,5,0)*$C588+VLOOKUP($E$2,PORTE!$A$3:$Z$45,5,0)*$E588</f>
        <v>22.779699999999998</v>
      </c>
      <c r="J588" s="43">
        <f>VLOOKUP($D588,PORTE!$A$3:$Z$45,6,0)*$C588+VLOOKUP($E$2,PORTE!$A$3:$Z$45,6,0)*$E588</f>
        <v>24.059699999999999</v>
      </c>
      <c r="K588" s="43">
        <f>VLOOKUP($D588,PORTE!$A$3:$Z$45,7,0)*$C588+VLOOKUP($E$2,PORTE!$A$3:$Z$45,7,0)*$E588</f>
        <v>25.436399999999999</v>
      </c>
      <c r="L588" s="43">
        <f>VLOOKUP($D588,PORTE!$A$3:$Z$45,8,0)*$C588+VLOOKUP($E$2,PORTE!$A$3:$Z$45,8,0)*$E588</f>
        <v>27.115399999999998</v>
      </c>
      <c r="M588" s="43">
        <f>VLOOKUP($D588,PORTE!$A$3:$Z$45,9,0)*$C588+VLOOKUP($E$2,PORTE!$A$3:$Z$45,9,0)*$E588</f>
        <v>29.784999999999993</v>
      </c>
      <c r="N588" s="43">
        <f>VLOOKUP($D588,PORTE!$A$3:$Z$45,10,0)*$C588+VLOOKUP($E$2,PORTE!$A$3:$Z$45,10,0)*$E588</f>
        <v>32.504999999999995</v>
      </c>
      <c r="O588" s="43">
        <f>VLOOKUP($D588,PORTE!$A$3:$Z$45,11,0)*$C588+VLOOKUP($E$2,PORTE!$A$3:$Z$45,11,0)*$E588</f>
        <v>33.058900000000001</v>
      </c>
      <c r="P588" s="43">
        <f>VLOOKUP($D588,PORTE!$A$3:$Z$45,12,0)*$C588+VLOOKUP($E$2,PORTE!$A$3:$Z$45,12,0)*$E588</f>
        <v>34.383299999999998</v>
      </c>
      <c r="Q588" s="43">
        <f>VLOOKUP($D588,PORTE!$A$3:$Z$45,13,0)*$C588+VLOOKUP($E$2,PORTE!$A$3:$Z$45,13,0)*$E588</f>
        <v>35.421500000000002</v>
      </c>
      <c r="R588" s="43">
        <f>VLOOKUP($D588,PORTE!$A$3:$Z$45,14,0)*$C588+VLOOKUP($E$2,PORTE!$A$3:$Z$45,14,0)*$E588</f>
        <v>36.799999999999997</v>
      </c>
    </row>
    <row r="589" spans="1:18" s="1" customFormat="1" ht="13.5" customHeight="1" x14ac:dyDescent="0.25">
      <c r="A589" s="2" t="s">
        <v>1244</v>
      </c>
      <c r="B589" s="3" t="s">
        <v>1245</v>
      </c>
      <c r="C589" s="24">
        <v>0.01</v>
      </c>
      <c r="D589" s="4" t="s">
        <v>5</v>
      </c>
      <c r="E589" s="5" t="s">
        <v>16</v>
      </c>
      <c r="F589" s="43">
        <f>VLOOKUP($D589,PORTE!$A$3:$Z$45,2,0)*$C589+VLOOKUP($E$2,PORTE!$A$3:$Z$45,2,0)*$E589</f>
        <v>19.284999999999997</v>
      </c>
      <c r="G589" s="43">
        <f>VLOOKUP($D589,PORTE!$A$3:$Z$45,3,0)*$C589+VLOOKUP($E$2,PORTE!$A$3:$Z$45,3,0)*$E589</f>
        <v>20.145</v>
      </c>
      <c r="H589" s="43">
        <f>VLOOKUP($D589,PORTE!$A$3:$Z$45,4,0)*$C589+VLOOKUP($E$2,PORTE!$A$3:$Z$45,4,0)*$E589</f>
        <v>21.268899999999999</v>
      </c>
      <c r="I589" s="43">
        <f>VLOOKUP($D589,PORTE!$A$3:$Z$45,5,0)*$C589+VLOOKUP($E$2,PORTE!$A$3:$Z$45,5,0)*$E589</f>
        <v>22.779699999999998</v>
      </c>
      <c r="J589" s="43">
        <f>VLOOKUP($D589,PORTE!$A$3:$Z$45,6,0)*$C589+VLOOKUP($E$2,PORTE!$A$3:$Z$45,6,0)*$E589</f>
        <v>24.059699999999999</v>
      </c>
      <c r="K589" s="43">
        <f>VLOOKUP($D589,PORTE!$A$3:$Z$45,7,0)*$C589+VLOOKUP($E$2,PORTE!$A$3:$Z$45,7,0)*$E589</f>
        <v>25.436399999999999</v>
      </c>
      <c r="L589" s="43">
        <f>VLOOKUP($D589,PORTE!$A$3:$Z$45,8,0)*$C589+VLOOKUP($E$2,PORTE!$A$3:$Z$45,8,0)*$E589</f>
        <v>27.115399999999998</v>
      </c>
      <c r="M589" s="43">
        <f>VLOOKUP($D589,PORTE!$A$3:$Z$45,9,0)*$C589+VLOOKUP($E$2,PORTE!$A$3:$Z$45,9,0)*$E589</f>
        <v>29.784999999999993</v>
      </c>
      <c r="N589" s="43">
        <f>VLOOKUP($D589,PORTE!$A$3:$Z$45,10,0)*$C589+VLOOKUP($E$2,PORTE!$A$3:$Z$45,10,0)*$E589</f>
        <v>32.504999999999995</v>
      </c>
      <c r="O589" s="43">
        <f>VLOOKUP($D589,PORTE!$A$3:$Z$45,11,0)*$C589+VLOOKUP($E$2,PORTE!$A$3:$Z$45,11,0)*$E589</f>
        <v>33.058900000000001</v>
      </c>
      <c r="P589" s="43">
        <f>VLOOKUP($D589,PORTE!$A$3:$Z$45,12,0)*$C589+VLOOKUP($E$2,PORTE!$A$3:$Z$45,12,0)*$E589</f>
        <v>34.383299999999998</v>
      </c>
      <c r="Q589" s="43">
        <f>VLOOKUP($D589,PORTE!$A$3:$Z$45,13,0)*$C589+VLOOKUP($E$2,PORTE!$A$3:$Z$45,13,0)*$E589</f>
        <v>35.421500000000002</v>
      </c>
      <c r="R589" s="43">
        <f>VLOOKUP($D589,PORTE!$A$3:$Z$45,14,0)*$C589+VLOOKUP($E$2,PORTE!$A$3:$Z$45,14,0)*$E589</f>
        <v>36.799999999999997</v>
      </c>
    </row>
    <row r="590" spans="1:18" s="1" customFormat="1" ht="13.5" customHeight="1" x14ac:dyDescent="0.25">
      <c r="A590" s="2" t="s">
        <v>1246</v>
      </c>
      <c r="B590" s="3" t="s">
        <v>1247</v>
      </c>
      <c r="C590" s="24">
        <v>0.04</v>
      </c>
      <c r="D590" s="4" t="s">
        <v>5</v>
      </c>
      <c r="E590" s="5" t="s">
        <v>149</v>
      </c>
      <c r="F590" s="43">
        <f>VLOOKUP($D590,PORTE!$A$3:$Z$45,2,0)*$C590+VLOOKUP($E$2,PORTE!$A$3:$Z$45,2,0)*$E590</f>
        <v>21.02</v>
      </c>
      <c r="G590" s="43">
        <f>VLOOKUP($D590,PORTE!$A$3:$Z$45,3,0)*$C590+VLOOKUP($E$2,PORTE!$A$3:$Z$45,3,0)*$E590</f>
        <v>22.020000000000003</v>
      </c>
      <c r="H590" s="43">
        <f>VLOOKUP($D590,PORTE!$A$3:$Z$45,4,0)*$C590+VLOOKUP($E$2,PORTE!$A$3:$Z$45,4,0)*$E590</f>
        <v>23.246000000000002</v>
      </c>
      <c r="I590" s="43">
        <f>VLOOKUP($D590,PORTE!$A$3:$Z$45,5,0)*$C590+VLOOKUP($E$2,PORTE!$A$3:$Z$45,5,0)*$E590</f>
        <v>24.897200000000002</v>
      </c>
      <c r="J590" s="43">
        <f>VLOOKUP($D590,PORTE!$A$3:$Z$45,6,0)*$C590+VLOOKUP($E$2,PORTE!$A$3:$Z$45,6,0)*$E590</f>
        <v>26.308399999999999</v>
      </c>
      <c r="K590" s="43">
        <f>VLOOKUP($D590,PORTE!$A$3:$Z$45,7,0)*$C590+VLOOKUP($E$2,PORTE!$A$3:$Z$45,7,0)*$E590</f>
        <v>27.813600000000001</v>
      </c>
      <c r="L590" s="43">
        <f>VLOOKUP($D590,PORTE!$A$3:$Z$45,8,0)*$C590+VLOOKUP($E$2,PORTE!$A$3:$Z$45,8,0)*$E590</f>
        <v>29.649599999999996</v>
      </c>
      <c r="M590" s="43">
        <f>VLOOKUP($D590,PORTE!$A$3:$Z$45,9,0)*$C590+VLOOKUP($E$2,PORTE!$A$3:$Z$45,9,0)*$E590</f>
        <v>32.568799999999996</v>
      </c>
      <c r="N590" s="43">
        <f>VLOOKUP($D590,PORTE!$A$3:$Z$45,10,0)*$C590+VLOOKUP($E$2,PORTE!$A$3:$Z$45,10,0)*$E590</f>
        <v>35.543199999999999</v>
      </c>
      <c r="O590" s="43">
        <f>VLOOKUP($D590,PORTE!$A$3:$Z$45,11,0)*$C590+VLOOKUP($E$2,PORTE!$A$3:$Z$45,11,0)*$E590</f>
        <v>36.148400000000002</v>
      </c>
      <c r="P590" s="43">
        <f>VLOOKUP($D590,PORTE!$A$3:$Z$45,12,0)*$C590+VLOOKUP($E$2,PORTE!$A$3:$Z$45,12,0)*$E590</f>
        <v>37.639599999999994</v>
      </c>
      <c r="Q590" s="43">
        <f>VLOOKUP($D590,PORTE!$A$3:$Z$45,13,0)*$C590+VLOOKUP($E$2,PORTE!$A$3:$Z$45,13,0)*$E590</f>
        <v>38.864400000000003</v>
      </c>
      <c r="R590" s="43">
        <f>VLOOKUP($D590,PORTE!$A$3:$Z$45,14,0)*$C590+VLOOKUP($E$2,PORTE!$A$3:$Z$45,14,0)*$E590</f>
        <v>40.376800000000003</v>
      </c>
    </row>
    <row r="591" spans="1:18" s="1" customFormat="1" ht="13.5" customHeight="1" x14ac:dyDescent="0.25">
      <c r="A591" s="2" t="s">
        <v>1248</v>
      </c>
      <c r="B591" s="3" t="s">
        <v>1249</v>
      </c>
      <c r="C591" s="24">
        <v>0.04</v>
      </c>
      <c r="D591" s="4" t="s">
        <v>5</v>
      </c>
      <c r="E591" s="5" t="s">
        <v>152</v>
      </c>
      <c r="F591" s="43">
        <f>VLOOKUP($D591,PORTE!$A$3:$Z$45,2,0)*$C591+VLOOKUP($E$2,PORTE!$A$3:$Z$45,2,0)*$E591</f>
        <v>28.885999999999999</v>
      </c>
      <c r="G591" s="43">
        <f>VLOOKUP($D591,PORTE!$A$3:$Z$45,3,0)*$C591+VLOOKUP($E$2,PORTE!$A$3:$Z$45,3,0)*$E591</f>
        <v>30.228000000000002</v>
      </c>
      <c r="H591" s="43">
        <f>VLOOKUP($D591,PORTE!$A$3:$Z$45,4,0)*$C591+VLOOKUP($E$2,PORTE!$A$3:$Z$45,4,0)*$E591</f>
        <v>31.912280000000003</v>
      </c>
      <c r="I591" s="43">
        <f>VLOOKUP($D591,PORTE!$A$3:$Z$45,5,0)*$C591+VLOOKUP($E$2,PORTE!$A$3:$Z$45,5,0)*$E591</f>
        <v>34.179080000000006</v>
      </c>
      <c r="J591" s="43">
        <f>VLOOKUP($D591,PORTE!$A$3:$Z$45,6,0)*$C591+VLOOKUP($E$2,PORTE!$A$3:$Z$45,6,0)*$E591</f>
        <v>36.110120000000002</v>
      </c>
      <c r="K591" s="43">
        <f>VLOOKUP($D591,PORTE!$A$3:$Z$45,7,0)*$C591+VLOOKUP($E$2,PORTE!$A$3:$Z$45,7,0)*$E591</f>
        <v>38.176200000000001</v>
      </c>
      <c r="L591" s="43">
        <f>VLOOKUP($D591,PORTE!$A$3:$Z$45,8,0)*$C591+VLOOKUP($E$2,PORTE!$A$3:$Z$45,8,0)*$E591</f>
        <v>40.696199999999997</v>
      </c>
      <c r="M591" s="43">
        <f>VLOOKUP($D591,PORTE!$A$3:$Z$45,9,0)*$C591+VLOOKUP($E$2,PORTE!$A$3:$Z$45,9,0)*$E591</f>
        <v>44.702959999999997</v>
      </c>
      <c r="N591" s="43">
        <f>VLOOKUP($D591,PORTE!$A$3:$Z$45,10,0)*$C591+VLOOKUP($E$2,PORTE!$A$3:$Z$45,10,0)*$E591</f>
        <v>48.785440000000001</v>
      </c>
      <c r="O591" s="43">
        <f>VLOOKUP($D591,PORTE!$A$3:$Z$45,11,0)*$C591+VLOOKUP($E$2,PORTE!$A$3:$Z$45,11,0)*$E591</f>
        <v>49.616360000000007</v>
      </c>
      <c r="P591" s="43">
        <f>VLOOKUP($D591,PORTE!$A$3:$Z$45,12,0)*$C591+VLOOKUP($E$2,PORTE!$A$3:$Z$45,12,0)*$E591</f>
        <v>51.641079999999995</v>
      </c>
      <c r="Q591" s="43">
        <f>VLOOKUP($D591,PORTE!$A$3:$Z$45,13,0)*$C591+VLOOKUP($E$2,PORTE!$A$3:$Z$45,13,0)*$E591</f>
        <v>53.27628</v>
      </c>
      <c r="R591" s="43">
        <f>VLOOKUP($D591,PORTE!$A$3:$Z$45,14,0)*$C591+VLOOKUP($E$2,PORTE!$A$3:$Z$45,14,0)*$E591</f>
        <v>55.349560000000004</v>
      </c>
    </row>
    <row r="592" spans="1:18" s="1" customFormat="1" ht="13.5" customHeight="1" x14ac:dyDescent="0.25">
      <c r="A592" s="2" t="s">
        <v>1250</v>
      </c>
      <c r="B592" s="3" t="s">
        <v>1251</v>
      </c>
      <c r="C592" s="24">
        <v>0.04</v>
      </c>
      <c r="D592" s="4" t="s">
        <v>5</v>
      </c>
      <c r="E592" s="5" t="s">
        <v>643</v>
      </c>
      <c r="F592" s="43">
        <f>VLOOKUP($D592,PORTE!$A$3:$Z$45,2,0)*$C592+VLOOKUP($E$2,PORTE!$A$3:$Z$45,2,0)*$E592</f>
        <v>31.680499999999999</v>
      </c>
      <c r="G592" s="43">
        <f>VLOOKUP($D592,PORTE!$A$3:$Z$45,3,0)*$C592+VLOOKUP($E$2,PORTE!$A$3:$Z$45,3,0)*$E592</f>
        <v>33.143999999999998</v>
      </c>
      <c r="H592" s="43">
        <f>VLOOKUP($D592,PORTE!$A$3:$Z$45,4,0)*$C592+VLOOKUP($E$2,PORTE!$A$3:$Z$45,4,0)*$E592</f>
        <v>34.991089999999993</v>
      </c>
      <c r="I592" s="43">
        <f>VLOOKUP($D592,PORTE!$A$3:$Z$45,5,0)*$C592+VLOOKUP($E$2,PORTE!$A$3:$Z$45,5,0)*$E592</f>
        <v>37.476590000000002</v>
      </c>
      <c r="J592" s="43">
        <f>VLOOKUP($D592,PORTE!$A$3:$Z$45,6,0)*$C592+VLOOKUP($E$2,PORTE!$A$3:$Z$45,6,0)*$E592</f>
        <v>39.592309999999998</v>
      </c>
      <c r="K592" s="43">
        <f>VLOOKUP($D592,PORTE!$A$3:$Z$45,7,0)*$C592+VLOOKUP($E$2,PORTE!$A$3:$Z$45,7,0)*$E592</f>
        <v>41.85765</v>
      </c>
      <c r="L592" s="43">
        <f>VLOOKUP($D592,PORTE!$A$3:$Z$45,8,0)*$C592+VLOOKUP($E$2,PORTE!$A$3:$Z$45,8,0)*$E592</f>
        <v>44.620649999999991</v>
      </c>
      <c r="M592" s="43">
        <f>VLOOKUP($D592,PORTE!$A$3:$Z$45,9,0)*$C592+VLOOKUP($E$2,PORTE!$A$3:$Z$45,9,0)*$E592</f>
        <v>49.013779999999997</v>
      </c>
      <c r="N592" s="43">
        <f>VLOOKUP($D592,PORTE!$A$3:$Z$45,10,0)*$C592+VLOOKUP($E$2,PORTE!$A$3:$Z$45,10,0)*$E592</f>
        <v>53.489919999999998</v>
      </c>
      <c r="O592" s="43">
        <f>VLOOKUP($D592,PORTE!$A$3:$Z$45,11,0)*$C592+VLOOKUP($E$2,PORTE!$A$3:$Z$45,11,0)*$E592</f>
        <v>54.401030000000006</v>
      </c>
      <c r="P592" s="43">
        <f>VLOOKUP($D592,PORTE!$A$3:$Z$45,12,0)*$C592+VLOOKUP($E$2,PORTE!$A$3:$Z$45,12,0)*$E592</f>
        <v>56.615289999999995</v>
      </c>
      <c r="Q592" s="43">
        <f>VLOOKUP($D592,PORTE!$A$3:$Z$45,13,0)*$C592+VLOOKUP($E$2,PORTE!$A$3:$Z$45,13,0)*$E592</f>
        <v>58.39629</v>
      </c>
      <c r="R592" s="43">
        <f>VLOOKUP($D592,PORTE!$A$3:$Z$45,14,0)*$C592+VLOOKUP($E$2,PORTE!$A$3:$Z$45,14,0)*$E592</f>
        <v>60.66883</v>
      </c>
    </row>
    <row r="593" spans="1:18" s="1" customFormat="1" ht="13.5" customHeight="1" x14ac:dyDescent="0.25">
      <c r="A593" s="2" t="s">
        <v>1252</v>
      </c>
      <c r="B593" s="3" t="s">
        <v>1253</v>
      </c>
      <c r="C593" s="24">
        <v>0.01</v>
      </c>
      <c r="D593" s="4" t="s">
        <v>5</v>
      </c>
      <c r="E593" s="5" t="s">
        <v>653</v>
      </c>
      <c r="F593" s="43">
        <f>VLOOKUP($D593,PORTE!$A$3:$Z$45,2,0)*$C593+VLOOKUP($E$2,PORTE!$A$3:$Z$45,2,0)*$E593</f>
        <v>9.3950000000000014</v>
      </c>
      <c r="G593" s="43">
        <f>VLOOKUP($D593,PORTE!$A$3:$Z$45,3,0)*$C593+VLOOKUP($E$2,PORTE!$A$3:$Z$45,3,0)*$E593</f>
        <v>9.8250000000000011</v>
      </c>
      <c r="H593" s="43">
        <f>VLOOKUP($D593,PORTE!$A$3:$Z$45,4,0)*$C593+VLOOKUP($E$2,PORTE!$A$3:$Z$45,4,0)*$E593</f>
        <v>10.3727</v>
      </c>
      <c r="I593" s="43">
        <f>VLOOKUP($D593,PORTE!$A$3:$Z$45,5,0)*$C593+VLOOKUP($E$2,PORTE!$A$3:$Z$45,5,0)*$E593</f>
        <v>11.109500000000002</v>
      </c>
      <c r="J593" s="43">
        <f>VLOOKUP($D593,PORTE!$A$3:$Z$45,6,0)*$C593+VLOOKUP($E$2,PORTE!$A$3:$Z$45,6,0)*$E593</f>
        <v>11.735900000000001</v>
      </c>
      <c r="K593" s="43">
        <f>VLOOKUP($D593,PORTE!$A$3:$Z$45,7,0)*$C593+VLOOKUP($E$2,PORTE!$A$3:$Z$45,7,0)*$E593</f>
        <v>12.407400000000001</v>
      </c>
      <c r="L593" s="43">
        <f>VLOOKUP($D593,PORTE!$A$3:$Z$45,8,0)*$C593+VLOOKUP($E$2,PORTE!$A$3:$Z$45,8,0)*$E593</f>
        <v>13.2264</v>
      </c>
      <c r="M593" s="43">
        <f>VLOOKUP($D593,PORTE!$A$3:$Z$45,9,0)*$C593+VLOOKUP($E$2,PORTE!$A$3:$Z$45,9,0)*$E593</f>
        <v>14.528599999999999</v>
      </c>
      <c r="N593" s="43">
        <f>VLOOKUP($D593,PORTE!$A$3:$Z$45,10,0)*$C593+VLOOKUP($E$2,PORTE!$A$3:$Z$45,10,0)*$E593</f>
        <v>15.855400000000001</v>
      </c>
      <c r="O593" s="43">
        <f>VLOOKUP($D593,PORTE!$A$3:$Z$45,11,0)*$C593+VLOOKUP($E$2,PORTE!$A$3:$Z$45,11,0)*$E593</f>
        <v>16.125500000000002</v>
      </c>
      <c r="P593" s="43">
        <f>VLOOKUP($D593,PORTE!$A$3:$Z$45,12,0)*$C593+VLOOKUP($E$2,PORTE!$A$3:$Z$45,12,0)*$E593</f>
        <v>16.7791</v>
      </c>
      <c r="Q593" s="43">
        <f>VLOOKUP($D593,PORTE!$A$3:$Z$45,13,0)*$C593+VLOOKUP($E$2,PORTE!$A$3:$Z$45,13,0)*$E593</f>
        <v>17.301300000000001</v>
      </c>
      <c r="R593" s="43">
        <f>VLOOKUP($D593,PORTE!$A$3:$Z$45,14,0)*$C593+VLOOKUP($E$2,PORTE!$A$3:$Z$45,14,0)*$E593</f>
        <v>17.974600000000002</v>
      </c>
    </row>
    <row r="594" spans="1:18" s="1" customFormat="1" ht="13.5" customHeight="1" x14ac:dyDescent="0.25">
      <c r="A594" s="2" t="s">
        <v>1254</v>
      </c>
      <c r="B594" s="3" t="s">
        <v>1255</v>
      </c>
      <c r="C594" s="24">
        <v>0.1</v>
      </c>
      <c r="D594" s="4" t="s">
        <v>5</v>
      </c>
      <c r="E594" s="5">
        <v>1.2090000000000001</v>
      </c>
      <c r="F594" s="43">
        <f>VLOOKUP($D594,PORTE!$A$3:$Z$45,2,0)*$C594+VLOOKUP($E$2,PORTE!$A$3:$Z$45,2,0)*$E594</f>
        <v>14.703500000000002</v>
      </c>
      <c r="G594" s="43">
        <f>VLOOKUP($D594,PORTE!$A$3:$Z$45,3,0)*$C594+VLOOKUP($E$2,PORTE!$A$3:$Z$45,3,0)*$E594</f>
        <v>15.558000000000002</v>
      </c>
      <c r="H594" s="43">
        <f>VLOOKUP($D594,PORTE!$A$3:$Z$45,4,0)*$C594+VLOOKUP($E$2,PORTE!$A$3:$Z$45,4,0)*$E594</f>
        <v>16.418030000000002</v>
      </c>
      <c r="I594" s="43">
        <f>VLOOKUP($D594,PORTE!$A$3:$Z$45,5,0)*$C594+VLOOKUP($E$2,PORTE!$A$3:$Z$45,5,0)*$E594</f>
        <v>17.584130000000002</v>
      </c>
      <c r="J594" s="43">
        <f>VLOOKUP($D594,PORTE!$A$3:$Z$45,6,0)*$C594+VLOOKUP($E$2,PORTE!$A$3:$Z$45,6,0)*$E594</f>
        <v>18.610970000000002</v>
      </c>
      <c r="K594" s="43">
        <f>VLOOKUP($D594,PORTE!$A$3:$Z$45,7,0)*$C594+VLOOKUP($E$2,PORTE!$A$3:$Z$45,7,0)*$E594</f>
        <v>19.675350000000002</v>
      </c>
      <c r="L594" s="43">
        <f>VLOOKUP($D594,PORTE!$A$3:$Z$45,8,0)*$C594+VLOOKUP($E$2,PORTE!$A$3:$Z$45,8,0)*$E594</f>
        <v>20.974350000000001</v>
      </c>
      <c r="M594" s="43">
        <f>VLOOKUP($D594,PORTE!$A$3:$Z$45,9,0)*$C594+VLOOKUP($E$2,PORTE!$A$3:$Z$45,9,0)*$E594</f>
        <v>23.039659999999998</v>
      </c>
      <c r="N594" s="43">
        <f>VLOOKUP($D594,PORTE!$A$3:$Z$45,10,0)*$C594+VLOOKUP($E$2,PORTE!$A$3:$Z$45,10,0)*$E594</f>
        <v>25.14424</v>
      </c>
      <c r="O594" s="43">
        <f>VLOOKUP($D594,PORTE!$A$3:$Z$45,11,0)*$C594+VLOOKUP($E$2,PORTE!$A$3:$Z$45,11,0)*$E594</f>
        <v>25.571210000000001</v>
      </c>
      <c r="P594" s="43">
        <f>VLOOKUP($D594,PORTE!$A$3:$Z$45,12,0)*$C594+VLOOKUP($E$2,PORTE!$A$3:$Z$45,12,0)*$E594</f>
        <v>26.732230000000001</v>
      </c>
      <c r="Q594" s="43">
        <f>VLOOKUP($D594,PORTE!$A$3:$Z$45,13,0)*$C594+VLOOKUP($E$2,PORTE!$A$3:$Z$45,13,0)*$E594</f>
        <v>27.819630000000004</v>
      </c>
      <c r="R594" s="43">
        <f>VLOOKUP($D594,PORTE!$A$3:$Z$45,14,0)*$C594+VLOOKUP($E$2,PORTE!$A$3:$Z$45,14,0)*$E594</f>
        <v>28.902010000000004</v>
      </c>
    </row>
    <row r="595" spans="1:18" s="1" customFormat="1" ht="13.5" customHeight="1" x14ac:dyDescent="0.25">
      <c r="A595" s="2" t="s">
        <v>1256</v>
      </c>
      <c r="B595" s="3" t="s">
        <v>1257</v>
      </c>
      <c r="C595" s="24">
        <v>0.1</v>
      </c>
      <c r="D595" s="4" t="s">
        <v>5</v>
      </c>
      <c r="E595" s="5">
        <v>2.4700000000000002</v>
      </c>
      <c r="F595" s="43">
        <f>VLOOKUP($D595,PORTE!$A$3:$Z$45,2,0)*$C595+VLOOKUP($E$2,PORTE!$A$3:$Z$45,2,0)*$E595</f>
        <v>29.205000000000002</v>
      </c>
      <c r="G595" s="43">
        <f>VLOOKUP($D595,PORTE!$A$3:$Z$45,3,0)*$C595+VLOOKUP($E$2,PORTE!$A$3:$Z$45,3,0)*$E595</f>
        <v>30.69</v>
      </c>
      <c r="H595" s="43">
        <f>VLOOKUP($D595,PORTE!$A$3:$Z$45,4,0)*$C595+VLOOKUP($E$2,PORTE!$A$3:$Z$45,4,0)*$E595</f>
        <v>32.3949</v>
      </c>
      <c r="I595" s="43">
        <f>VLOOKUP($D595,PORTE!$A$3:$Z$45,5,0)*$C595+VLOOKUP($E$2,PORTE!$A$3:$Z$45,5,0)*$E595</f>
        <v>34.695900000000002</v>
      </c>
      <c r="J595" s="43">
        <f>VLOOKUP($D595,PORTE!$A$3:$Z$45,6,0)*$C595+VLOOKUP($E$2,PORTE!$A$3:$Z$45,6,0)*$E595</f>
        <v>36.681100000000008</v>
      </c>
      <c r="K595" s="43">
        <f>VLOOKUP($D595,PORTE!$A$3:$Z$45,7,0)*$C595+VLOOKUP($E$2,PORTE!$A$3:$Z$45,7,0)*$E595</f>
        <v>38.779500000000006</v>
      </c>
      <c r="L595" s="43">
        <f>VLOOKUP($D595,PORTE!$A$3:$Z$45,8,0)*$C595+VLOOKUP($E$2,PORTE!$A$3:$Z$45,8,0)*$E595</f>
        <v>41.339500000000001</v>
      </c>
      <c r="M595" s="43">
        <f>VLOOKUP($D595,PORTE!$A$3:$Z$45,9,0)*$C595+VLOOKUP($E$2,PORTE!$A$3:$Z$45,9,0)*$E595</f>
        <v>45.409799999999997</v>
      </c>
      <c r="N595" s="43">
        <f>VLOOKUP($D595,PORTE!$A$3:$Z$45,10,0)*$C595+VLOOKUP($E$2,PORTE!$A$3:$Z$45,10,0)*$E595</f>
        <v>49.557200000000002</v>
      </c>
      <c r="O595" s="43">
        <f>VLOOKUP($D595,PORTE!$A$3:$Z$45,11,0)*$C595+VLOOKUP($E$2,PORTE!$A$3:$Z$45,11,0)*$E595</f>
        <v>50.400300000000009</v>
      </c>
      <c r="P595" s="43">
        <f>VLOOKUP($D595,PORTE!$A$3:$Z$45,12,0)*$C595+VLOOKUP($E$2,PORTE!$A$3:$Z$45,12,0)*$E595</f>
        <v>52.544900000000005</v>
      </c>
      <c r="Q595" s="43">
        <f>VLOOKUP($D595,PORTE!$A$3:$Z$45,13,0)*$C595+VLOOKUP($E$2,PORTE!$A$3:$Z$45,13,0)*$E595</f>
        <v>54.388900000000007</v>
      </c>
      <c r="R595" s="43">
        <f>VLOOKUP($D595,PORTE!$A$3:$Z$45,14,0)*$C595+VLOOKUP($E$2,PORTE!$A$3:$Z$45,14,0)*$E595</f>
        <v>56.505300000000005</v>
      </c>
    </row>
    <row r="596" spans="1:18" s="1" customFormat="1" ht="13.5" customHeight="1" x14ac:dyDescent="0.25">
      <c r="A596" s="2" t="s">
        <v>1258</v>
      </c>
      <c r="B596" s="3" t="s">
        <v>1259</v>
      </c>
      <c r="C596" s="24">
        <v>0.01</v>
      </c>
      <c r="D596" s="4" t="s">
        <v>5</v>
      </c>
      <c r="E596" s="5" t="s">
        <v>760</v>
      </c>
      <c r="F596" s="43">
        <f>VLOOKUP($D596,PORTE!$A$3:$Z$45,2,0)*$C596+VLOOKUP($E$2,PORTE!$A$3:$Z$45,2,0)*$E596</f>
        <v>7.3250000000000002</v>
      </c>
      <c r="G596" s="43">
        <f>VLOOKUP($D596,PORTE!$A$3:$Z$45,3,0)*$C596+VLOOKUP($E$2,PORTE!$A$3:$Z$45,3,0)*$E596</f>
        <v>7.6650000000000009</v>
      </c>
      <c r="H596" s="43">
        <f>VLOOKUP($D596,PORTE!$A$3:$Z$45,4,0)*$C596+VLOOKUP($E$2,PORTE!$A$3:$Z$45,4,0)*$E596</f>
        <v>8.0921000000000003</v>
      </c>
      <c r="I596" s="43">
        <f>VLOOKUP($D596,PORTE!$A$3:$Z$45,5,0)*$C596+VLOOKUP($E$2,PORTE!$A$3:$Z$45,5,0)*$E596</f>
        <v>8.6669000000000018</v>
      </c>
      <c r="J596" s="43">
        <f>VLOOKUP($D596,PORTE!$A$3:$Z$45,6,0)*$C596+VLOOKUP($E$2,PORTE!$A$3:$Z$45,6,0)*$E596</f>
        <v>9.1565000000000012</v>
      </c>
      <c r="K596" s="43">
        <f>VLOOKUP($D596,PORTE!$A$3:$Z$45,7,0)*$C596+VLOOKUP($E$2,PORTE!$A$3:$Z$45,7,0)*$E596</f>
        <v>9.6804000000000006</v>
      </c>
      <c r="L596" s="43">
        <f>VLOOKUP($D596,PORTE!$A$3:$Z$45,8,0)*$C596+VLOOKUP($E$2,PORTE!$A$3:$Z$45,8,0)*$E596</f>
        <v>10.319399999999998</v>
      </c>
      <c r="M596" s="43">
        <f>VLOOKUP($D596,PORTE!$A$3:$Z$45,9,0)*$C596+VLOOKUP($E$2,PORTE!$A$3:$Z$45,9,0)*$E596</f>
        <v>11.3354</v>
      </c>
      <c r="N596" s="43">
        <f>VLOOKUP($D596,PORTE!$A$3:$Z$45,10,0)*$C596+VLOOKUP($E$2,PORTE!$A$3:$Z$45,10,0)*$E596</f>
        <v>12.3706</v>
      </c>
      <c r="O596" s="43">
        <f>VLOOKUP($D596,PORTE!$A$3:$Z$45,11,0)*$C596+VLOOKUP($E$2,PORTE!$A$3:$Z$45,11,0)*$E596</f>
        <v>12.581300000000001</v>
      </c>
      <c r="P596" s="43">
        <f>VLOOKUP($D596,PORTE!$A$3:$Z$45,12,0)*$C596+VLOOKUP($E$2,PORTE!$A$3:$Z$45,12,0)*$E596</f>
        <v>13.094499999999998</v>
      </c>
      <c r="Q596" s="43">
        <f>VLOOKUP($D596,PORTE!$A$3:$Z$45,13,0)*$C596+VLOOKUP($E$2,PORTE!$A$3:$Z$45,13,0)*$E596</f>
        <v>13.508700000000001</v>
      </c>
      <c r="R596" s="43">
        <f>VLOOKUP($D596,PORTE!$A$3:$Z$45,14,0)*$C596+VLOOKUP($E$2,PORTE!$A$3:$Z$45,14,0)*$E596</f>
        <v>14.034400000000002</v>
      </c>
    </row>
    <row r="597" spans="1:18" s="1" customFormat="1" ht="13.5" customHeight="1" x14ac:dyDescent="0.25">
      <c r="A597" s="2" t="s">
        <v>1260</v>
      </c>
      <c r="B597" s="3" t="s">
        <v>1261</v>
      </c>
      <c r="C597" s="24">
        <v>0.04</v>
      </c>
      <c r="D597" s="4" t="s">
        <v>5</v>
      </c>
      <c r="E597" s="5" t="s">
        <v>992</v>
      </c>
      <c r="F597" s="43">
        <f>VLOOKUP($D597,PORTE!$A$3:$Z$45,2,0)*$C597+VLOOKUP($E$2,PORTE!$A$3:$Z$45,2,0)*$E597</f>
        <v>26.195</v>
      </c>
      <c r="G597" s="43">
        <f>VLOOKUP($D597,PORTE!$A$3:$Z$45,3,0)*$C597+VLOOKUP($E$2,PORTE!$A$3:$Z$45,3,0)*$E597</f>
        <v>27.42</v>
      </c>
      <c r="H597" s="43">
        <f>VLOOKUP($D597,PORTE!$A$3:$Z$45,4,0)*$C597+VLOOKUP($E$2,PORTE!$A$3:$Z$45,4,0)*$E597</f>
        <v>28.947500000000002</v>
      </c>
      <c r="I597" s="43">
        <f>VLOOKUP($D597,PORTE!$A$3:$Z$45,5,0)*$C597+VLOOKUP($E$2,PORTE!$A$3:$Z$45,5,0)*$E597</f>
        <v>31.003699999999998</v>
      </c>
      <c r="J597" s="43">
        <f>VLOOKUP($D597,PORTE!$A$3:$Z$45,6,0)*$C597+VLOOKUP($E$2,PORTE!$A$3:$Z$45,6,0)*$E597</f>
        <v>32.756900000000002</v>
      </c>
      <c r="K597" s="43">
        <f>VLOOKUP($D597,PORTE!$A$3:$Z$45,7,0)*$C597+VLOOKUP($E$2,PORTE!$A$3:$Z$45,7,0)*$E597</f>
        <v>34.631099999999996</v>
      </c>
      <c r="L597" s="43">
        <f>VLOOKUP($D597,PORTE!$A$3:$Z$45,8,0)*$C597+VLOOKUP($E$2,PORTE!$A$3:$Z$45,8,0)*$E597</f>
        <v>36.917099999999998</v>
      </c>
      <c r="M597" s="43">
        <f>VLOOKUP($D597,PORTE!$A$3:$Z$45,9,0)*$C597+VLOOKUP($E$2,PORTE!$A$3:$Z$45,9,0)*$E597</f>
        <v>40.5518</v>
      </c>
      <c r="N597" s="43">
        <f>VLOOKUP($D597,PORTE!$A$3:$Z$45,10,0)*$C597+VLOOKUP($E$2,PORTE!$A$3:$Z$45,10,0)*$E597</f>
        <v>44.255200000000002</v>
      </c>
      <c r="O597" s="43">
        <f>VLOOKUP($D597,PORTE!$A$3:$Z$45,11,0)*$C597+VLOOKUP($E$2,PORTE!$A$3:$Z$45,11,0)*$E597</f>
        <v>45.008900000000004</v>
      </c>
      <c r="P597" s="43">
        <f>VLOOKUP($D597,PORTE!$A$3:$Z$45,12,0)*$C597+VLOOKUP($E$2,PORTE!$A$3:$Z$45,12,0)*$E597</f>
        <v>46.851099999999995</v>
      </c>
      <c r="Q597" s="43">
        <f>VLOOKUP($D597,PORTE!$A$3:$Z$45,13,0)*$C597+VLOOKUP($E$2,PORTE!$A$3:$Z$45,13,0)*$E597</f>
        <v>48.3459</v>
      </c>
      <c r="R597" s="43">
        <f>VLOOKUP($D597,PORTE!$A$3:$Z$45,14,0)*$C597+VLOOKUP($E$2,PORTE!$A$3:$Z$45,14,0)*$E597</f>
        <v>50.2273</v>
      </c>
    </row>
    <row r="598" spans="1:18" s="1" customFormat="1" ht="13.5" customHeight="1" x14ac:dyDescent="0.25">
      <c r="A598" s="2" t="s">
        <v>1262</v>
      </c>
      <c r="B598" s="3" t="s">
        <v>1263</v>
      </c>
      <c r="C598" s="24">
        <v>0.04</v>
      </c>
      <c r="D598" s="4" t="s">
        <v>5</v>
      </c>
      <c r="E598" s="5" t="s">
        <v>992</v>
      </c>
      <c r="F598" s="43">
        <f>VLOOKUP($D598,PORTE!$A$3:$Z$45,2,0)*$C598+VLOOKUP($E$2,PORTE!$A$3:$Z$45,2,0)*$E598</f>
        <v>26.195</v>
      </c>
      <c r="G598" s="43">
        <f>VLOOKUP($D598,PORTE!$A$3:$Z$45,3,0)*$C598+VLOOKUP($E$2,PORTE!$A$3:$Z$45,3,0)*$E598</f>
        <v>27.42</v>
      </c>
      <c r="H598" s="43">
        <f>VLOOKUP($D598,PORTE!$A$3:$Z$45,4,0)*$C598+VLOOKUP($E$2,PORTE!$A$3:$Z$45,4,0)*$E598</f>
        <v>28.947500000000002</v>
      </c>
      <c r="I598" s="43">
        <f>VLOOKUP($D598,PORTE!$A$3:$Z$45,5,0)*$C598+VLOOKUP($E$2,PORTE!$A$3:$Z$45,5,0)*$E598</f>
        <v>31.003699999999998</v>
      </c>
      <c r="J598" s="43">
        <f>VLOOKUP($D598,PORTE!$A$3:$Z$45,6,0)*$C598+VLOOKUP($E$2,PORTE!$A$3:$Z$45,6,0)*$E598</f>
        <v>32.756900000000002</v>
      </c>
      <c r="K598" s="43">
        <f>VLOOKUP($D598,PORTE!$A$3:$Z$45,7,0)*$C598+VLOOKUP($E$2,PORTE!$A$3:$Z$45,7,0)*$E598</f>
        <v>34.631099999999996</v>
      </c>
      <c r="L598" s="43">
        <f>VLOOKUP($D598,PORTE!$A$3:$Z$45,8,0)*$C598+VLOOKUP($E$2,PORTE!$A$3:$Z$45,8,0)*$E598</f>
        <v>36.917099999999998</v>
      </c>
      <c r="M598" s="43">
        <f>VLOOKUP($D598,PORTE!$A$3:$Z$45,9,0)*$C598+VLOOKUP($E$2,PORTE!$A$3:$Z$45,9,0)*$E598</f>
        <v>40.5518</v>
      </c>
      <c r="N598" s="43">
        <f>VLOOKUP($D598,PORTE!$A$3:$Z$45,10,0)*$C598+VLOOKUP($E$2,PORTE!$A$3:$Z$45,10,0)*$E598</f>
        <v>44.255200000000002</v>
      </c>
      <c r="O598" s="43">
        <f>VLOOKUP($D598,PORTE!$A$3:$Z$45,11,0)*$C598+VLOOKUP($E$2,PORTE!$A$3:$Z$45,11,0)*$E598</f>
        <v>45.008900000000004</v>
      </c>
      <c r="P598" s="43">
        <f>VLOOKUP($D598,PORTE!$A$3:$Z$45,12,0)*$C598+VLOOKUP($E$2,PORTE!$A$3:$Z$45,12,0)*$E598</f>
        <v>46.851099999999995</v>
      </c>
      <c r="Q598" s="43">
        <f>VLOOKUP($D598,PORTE!$A$3:$Z$45,13,0)*$C598+VLOOKUP($E$2,PORTE!$A$3:$Z$45,13,0)*$E598</f>
        <v>48.3459</v>
      </c>
      <c r="R598" s="43">
        <f>VLOOKUP($D598,PORTE!$A$3:$Z$45,14,0)*$C598+VLOOKUP($E$2,PORTE!$A$3:$Z$45,14,0)*$E598</f>
        <v>50.2273</v>
      </c>
    </row>
    <row r="599" spans="1:18" s="1" customFormat="1" ht="13.5" customHeight="1" x14ac:dyDescent="0.25">
      <c r="A599" s="2" t="s">
        <v>1264</v>
      </c>
      <c r="B599" s="3" t="s">
        <v>1265</v>
      </c>
      <c r="C599" s="24">
        <v>0.01</v>
      </c>
      <c r="D599" s="4" t="s">
        <v>5</v>
      </c>
      <c r="E599" s="5" t="s">
        <v>760</v>
      </c>
      <c r="F599" s="43">
        <f>VLOOKUP($D599,PORTE!$A$3:$Z$45,2,0)*$C599+VLOOKUP($E$2,PORTE!$A$3:$Z$45,2,0)*$E599</f>
        <v>7.3250000000000002</v>
      </c>
      <c r="G599" s="43">
        <f>VLOOKUP($D599,PORTE!$A$3:$Z$45,3,0)*$C599+VLOOKUP($E$2,PORTE!$A$3:$Z$45,3,0)*$E599</f>
        <v>7.6650000000000009</v>
      </c>
      <c r="H599" s="43">
        <f>VLOOKUP($D599,PORTE!$A$3:$Z$45,4,0)*$C599+VLOOKUP($E$2,PORTE!$A$3:$Z$45,4,0)*$E599</f>
        <v>8.0921000000000003</v>
      </c>
      <c r="I599" s="43">
        <f>VLOOKUP($D599,PORTE!$A$3:$Z$45,5,0)*$C599+VLOOKUP($E$2,PORTE!$A$3:$Z$45,5,0)*$E599</f>
        <v>8.6669000000000018</v>
      </c>
      <c r="J599" s="43">
        <f>VLOOKUP($D599,PORTE!$A$3:$Z$45,6,0)*$C599+VLOOKUP($E$2,PORTE!$A$3:$Z$45,6,0)*$E599</f>
        <v>9.1565000000000012</v>
      </c>
      <c r="K599" s="43">
        <f>VLOOKUP($D599,PORTE!$A$3:$Z$45,7,0)*$C599+VLOOKUP($E$2,PORTE!$A$3:$Z$45,7,0)*$E599</f>
        <v>9.6804000000000006</v>
      </c>
      <c r="L599" s="43">
        <f>VLOOKUP($D599,PORTE!$A$3:$Z$45,8,0)*$C599+VLOOKUP($E$2,PORTE!$A$3:$Z$45,8,0)*$E599</f>
        <v>10.319399999999998</v>
      </c>
      <c r="M599" s="43">
        <f>VLOOKUP($D599,PORTE!$A$3:$Z$45,9,0)*$C599+VLOOKUP($E$2,PORTE!$A$3:$Z$45,9,0)*$E599</f>
        <v>11.3354</v>
      </c>
      <c r="N599" s="43">
        <f>VLOOKUP($D599,PORTE!$A$3:$Z$45,10,0)*$C599+VLOOKUP($E$2,PORTE!$A$3:$Z$45,10,0)*$E599</f>
        <v>12.3706</v>
      </c>
      <c r="O599" s="43">
        <f>VLOOKUP($D599,PORTE!$A$3:$Z$45,11,0)*$C599+VLOOKUP($E$2,PORTE!$A$3:$Z$45,11,0)*$E599</f>
        <v>12.581300000000001</v>
      </c>
      <c r="P599" s="43">
        <f>VLOOKUP($D599,PORTE!$A$3:$Z$45,12,0)*$C599+VLOOKUP($E$2,PORTE!$A$3:$Z$45,12,0)*$E599</f>
        <v>13.094499999999998</v>
      </c>
      <c r="Q599" s="43">
        <f>VLOOKUP($D599,PORTE!$A$3:$Z$45,13,0)*$C599+VLOOKUP($E$2,PORTE!$A$3:$Z$45,13,0)*$E599</f>
        <v>13.508700000000001</v>
      </c>
      <c r="R599" s="43">
        <f>VLOOKUP($D599,PORTE!$A$3:$Z$45,14,0)*$C599+VLOOKUP($E$2,PORTE!$A$3:$Z$45,14,0)*$E599</f>
        <v>14.034400000000002</v>
      </c>
    </row>
    <row r="600" spans="1:18" s="1" customFormat="1" ht="13.5" customHeight="1" x14ac:dyDescent="0.25">
      <c r="A600" s="2" t="s">
        <v>1266</v>
      </c>
      <c r="B600" s="3" t="s">
        <v>1267</v>
      </c>
      <c r="C600" s="24">
        <v>0.04</v>
      </c>
      <c r="D600" s="4" t="s">
        <v>5</v>
      </c>
      <c r="E600" s="5" t="s">
        <v>45</v>
      </c>
      <c r="F600" s="43">
        <f>VLOOKUP($D600,PORTE!$A$3:$Z$45,2,0)*$C600+VLOOKUP($E$2,PORTE!$A$3:$Z$45,2,0)*$E600</f>
        <v>8.2894999999999985</v>
      </c>
      <c r="G600" s="43">
        <f>VLOOKUP($D600,PORTE!$A$3:$Z$45,3,0)*$C600+VLOOKUP($E$2,PORTE!$A$3:$Z$45,3,0)*$E600</f>
        <v>8.7359999999999989</v>
      </c>
      <c r="H600" s="43">
        <f>VLOOKUP($D600,PORTE!$A$3:$Z$45,4,0)*$C600+VLOOKUP($E$2,PORTE!$A$3:$Z$45,4,0)*$E600</f>
        <v>9.2203099999999996</v>
      </c>
      <c r="I600" s="43">
        <f>VLOOKUP($D600,PORTE!$A$3:$Z$45,5,0)*$C600+VLOOKUP($E$2,PORTE!$A$3:$Z$45,5,0)*$E600</f>
        <v>9.8752099999999992</v>
      </c>
      <c r="J600" s="43">
        <f>VLOOKUP($D600,PORTE!$A$3:$Z$45,6,0)*$C600+VLOOKUP($E$2,PORTE!$A$3:$Z$45,6,0)*$E600</f>
        <v>10.445089999999999</v>
      </c>
      <c r="K600" s="43">
        <f>VLOOKUP($D600,PORTE!$A$3:$Z$45,7,0)*$C600+VLOOKUP($E$2,PORTE!$A$3:$Z$45,7,0)*$E600</f>
        <v>11.042549999999999</v>
      </c>
      <c r="L600" s="43">
        <f>VLOOKUP($D600,PORTE!$A$3:$Z$45,8,0)*$C600+VLOOKUP($E$2,PORTE!$A$3:$Z$45,8,0)*$E600</f>
        <v>11.771549999999998</v>
      </c>
      <c r="M600" s="43">
        <f>VLOOKUP($D600,PORTE!$A$3:$Z$45,9,0)*$C600+VLOOKUP($E$2,PORTE!$A$3:$Z$45,9,0)*$E600</f>
        <v>12.930619999999998</v>
      </c>
      <c r="N600" s="43">
        <f>VLOOKUP($D600,PORTE!$A$3:$Z$45,10,0)*$C600+VLOOKUP($E$2,PORTE!$A$3:$Z$45,10,0)*$E600</f>
        <v>14.111679999999998</v>
      </c>
      <c r="O600" s="43">
        <f>VLOOKUP($D600,PORTE!$A$3:$Z$45,11,0)*$C600+VLOOKUP($E$2,PORTE!$A$3:$Z$45,11,0)*$E600</f>
        <v>14.351570000000001</v>
      </c>
      <c r="P600" s="43">
        <f>VLOOKUP($D600,PORTE!$A$3:$Z$45,12,0)*$C600+VLOOKUP($E$2,PORTE!$A$3:$Z$45,12,0)*$E600</f>
        <v>14.979309999999998</v>
      </c>
      <c r="Q600" s="43">
        <f>VLOOKUP($D600,PORTE!$A$3:$Z$45,13,0)*$C600+VLOOKUP($E$2,PORTE!$A$3:$Z$45,13,0)*$E600</f>
        <v>15.539909999999999</v>
      </c>
      <c r="R600" s="43">
        <f>VLOOKUP($D600,PORTE!$A$3:$Z$45,14,0)*$C600+VLOOKUP($E$2,PORTE!$A$3:$Z$45,14,0)*$E600</f>
        <v>16.144570000000002</v>
      </c>
    </row>
    <row r="601" spans="1:18" s="1" customFormat="1" ht="13.5" customHeight="1" x14ac:dyDescent="0.25">
      <c r="A601" s="2" t="s">
        <v>1268</v>
      </c>
      <c r="B601" s="3" t="s">
        <v>1269</v>
      </c>
      <c r="C601" s="24">
        <v>0.01</v>
      </c>
      <c r="D601" s="4" t="s">
        <v>5</v>
      </c>
      <c r="E601" s="5" t="s">
        <v>181</v>
      </c>
      <c r="F601" s="43">
        <f>VLOOKUP($D601,PORTE!$A$3:$Z$45,2,0)*$C601+VLOOKUP($E$2,PORTE!$A$3:$Z$45,2,0)*$E601</f>
        <v>13.534999999999998</v>
      </c>
      <c r="G601" s="43">
        <f>VLOOKUP($D601,PORTE!$A$3:$Z$45,3,0)*$C601+VLOOKUP($E$2,PORTE!$A$3:$Z$45,3,0)*$E601</f>
        <v>14.145</v>
      </c>
      <c r="H601" s="43">
        <f>VLOOKUP($D601,PORTE!$A$3:$Z$45,4,0)*$C601+VLOOKUP($E$2,PORTE!$A$3:$Z$45,4,0)*$E601</f>
        <v>14.933899999999998</v>
      </c>
      <c r="I601" s="43">
        <f>VLOOKUP($D601,PORTE!$A$3:$Z$45,5,0)*$C601+VLOOKUP($E$2,PORTE!$A$3:$Z$45,5,0)*$E601</f>
        <v>15.9947</v>
      </c>
      <c r="J601" s="43">
        <f>VLOOKUP($D601,PORTE!$A$3:$Z$45,6,0)*$C601+VLOOKUP($E$2,PORTE!$A$3:$Z$45,6,0)*$E601</f>
        <v>16.894699999999997</v>
      </c>
      <c r="K601" s="43">
        <f>VLOOKUP($D601,PORTE!$A$3:$Z$45,7,0)*$C601+VLOOKUP($E$2,PORTE!$A$3:$Z$45,7,0)*$E601</f>
        <v>17.8614</v>
      </c>
      <c r="L601" s="43">
        <f>VLOOKUP($D601,PORTE!$A$3:$Z$45,8,0)*$C601+VLOOKUP($E$2,PORTE!$A$3:$Z$45,8,0)*$E601</f>
        <v>19.040399999999998</v>
      </c>
      <c r="M601" s="43">
        <f>VLOOKUP($D601,PORTE!$A$3:$Z$45,9,0)*$C601+VLOOKUP($E$2,PORTE!$A$3:$Z$45,9,0)*$E601</f>
        <v>20.914999999999996</v>
      </c>
      <c r="N601" s="43">
        <f>VLOOKUP($D601,PORTE!$A$3:$Z$45,10,0)*$C601+VLOOKUP($E$2,PORTE!$A$3:$Z$45,10,0)*$E601</f>
        <v>22.824999999999999</v>
      </c>
      <c r="O601" s="43">
        <f>VLOOKUP($D601,PORTE!$A$3:$Z$45,11,0)*$C601+VLOOKUP($E$2,PORTE!$A$3:$Z$45,11,0)*$E601</f>
        <v>23.213899999999999</v>
      </c>
      <c r="P601" s="43">
        <f>VLOOKUP($D601,PORTE!$A$3:$Z$45,12,0)*$C601+VLOOKUP($E$2,PORTE!$A$3:$Z$45,12,0)*$E601</f>
        <v>24.148299999999995</v>
      </c>
      <c r="Q601" s="43">
        <f>VLOOKUP($D601,PORTE!$A$3:$Z$45,13,0)*$C601+VLOOKUP($E$2,PORTE!$A$3:$Z$45,13,0)*$E601</f>
        <v>24.886499999999998</v>
      </c>
      <c r="R601" s="43">
        <f>VLOOKUP($D601,PORTE!$A$3:$Z$45,14,0)*$C601+VLOOKUP($E$2,PORTE!$A$3:$Z$45,14,0)*$E601</f>
        <v>25.855</v>
      </c>
    </row>
    <row r="602" spans="1:18" s="1" customFormat="1" ht="13.5" customHeight="1" x14ac:dyDescent="0.25">
      <c r="A602" s="2" t="s">
        <v>1270</v>
      </c>
      <c r="B602" s="3" t="s">
        <v>1271</v>
      </c>
      <c r="C602" s="24">
        <v>0.04</v>
      </c>
      <c r="D602" s="4" t="s">
        <v>5</v>
      </c>
      <c r="E602" s="5" t="s">
        <v>122</v>
      </c>
      <c r="F602" s="43">
        <f>VLOOKUP($D602,PORTE!$A$3:$Z$45,2,0)*$C602+VLOOKUP($E$2,PORTE!$A$3:$Z$45,2,0)*$E602</f>
        <v>4.7705000000000002</v>
      </c>
      <c r="G602" s="43">
        <f>VLOOKUP($D602,PORTE!$A$3:$Z$45,3,0)*$C602+VLOOKUP($E$2,PORTE!$A$3:$Z$45,3,0)*$E602</f>
        <v>5.0640000000000001</v>
      </c>
      <c r="H602" s="43">
        <f>VLOOKUP($D602,PORTE!$A$3:$Z$45,4,0)*$C602+VLOOKUP($E$2,PORTE!$A$3:$Z$45,4,0)*$E602</f>
        <v>5.3432900000000005</v>
      </c>
      <c r="I602" s="43">
        <f>VLOOKUP($D602,PORTE!$A$3:$Z$45,5,0)*$C602+VLOOKUP($E$2,PORTE!$A$3:$Z$45,5,0)*$E602</f>
        <v>5.7227899999999998</v>
      </c>
      <c r="J602" s="43">
        <f>VLOOKUP($D602,PORTE!$A$3:$Z$45,6,0)*$C602+VLOOKUP($E$2,PORTE!$A$3:$Z$45,6,0)*$E602</f>
        <v>6.0601100000000008</v>
      </c>
      <c r="K602" s="43">
        <f>VLOOKUP($D602,PORTE!$A$3:$Z$45,7,0)*$C602+VLOOKUP($E$2,PORTE!$A$3:$Z$45,7,0)*$E602</f>
        <v>6.40665</v>
      </c>
      <c r="L602" s="43">
        <f>VLOOKUP($D602,PORTE!$A$3:$Z$45,8,0)*$C602+VLOOKUP($E$2,PORTE!$A$3:$Z$45,8,0)*$E602</f>
        <v>6.82965</v>
      </c>
      <c r="M602" s="43">
        <f>VLOOKUP($D602,PORTE!$A$3:$Z$45,9,0)*$C602+VLOOKUP($E$2,PORTE!$A$3:$Z$45,9,0)*$E602</f>
        <v>7.5021799999999992</v>
      </c>
      <c r="N602" s="43">
        <f>VLOOKUP($D602,PORTE!$A$3:$Z$45,10,0)*$C602+VLOOKUP($E$2,PORTE!$A$3:$Z$45,10,0)*$E602</f>
        <v>8.187520000000001</v>
      </c>
      <c r="O602" s="43">
        <f>VLOOKUP($D602,PORTE!$A$3:$Z$45,11,0)*$C602+VLOOKUP($E$2,PORTE!$A$3:$Z$45,11,0)*$E602</f>
        <v>8.3264300000000002</v>
      </c>
      <c r="P602" s="43">
        <f>VLOOKUP($D602,PORTE!$A$3:$Z$45,12,0)*$C602+VLOOKUP($E$2,PORTE!$A$3:$Z$45,12,0)*$E602</f>
        <v>8.7154899999999991</v>
      </c>
      <c r="Q602" s="43">
        <f>VLOOKUP($D602,PORTE!$A$3:$Z$45,13,0)*$C602+VLOOKUP($E$2,PORTE!$A$3:$Z$45,13,0)*$E602</f>
        <v>9.0924899999999997</v>
      </c>
      <c r="R602" s="43">
        <f>VLOOKUP($D602,PORTE!$A$3:$Z$45,14,0)*$C602+VLOOKUP($E$2,PORTE!$A$3:$Z$45,14,0)*$E602</f>
        <v>9.4462299999999999</v>
      </c>
    </row>
    <row r="603" spans="1:18" s="1" customFormat="1" ht="13.5" customHeight="1" x14ac:dyDescent="0.25">
      <c r="A603" s="2" t="s">
        <v>1272</v>
      </c>
      <c r="B603" s="3" t="s">
        <v>1273</v>
      </c>
      <c r="C603" s="24">
        <v>0.25</v>
      </c>
      <c r="D603" s="4" t="s">
        <v>5</v>
      </c>
      <c r="E603" s="5" t="s">
        <v>1274</v>
      </c>
      <c r="F603" s="43">
        <f>VLOOKUP($D603,PORTE!$A$3:$Z$45,2,0)*$C603+VLOOKUP($E$2,PORTE!$A$3:$Z$45,2,0)*$E603</f>
        <v>146.79649999999998</v>
      </c>
      <c r="G603" s="43">
        <f>VLOOKUP($D603,PORTE!$A$3:$Z$45,3,0)*$C603+VLOOKUP($E$2,PORTE!$A$3:$Z$45,3,0)*$E603</f>
        <v>153.71699999999998</v>
      </c>
      <c r="H603" s="43">
        <f>VLOOKUP($D603,PORTE!$A$3:$Z$45,4,0)*$C603+VLOOKUP($E$2,PORTE!$A$3:$Z$45,4,0)*$E603</f>
        <v>162.27796999999998</v>
      </c>
      <c r="I603" s="43">
        <f>VLOOKUP($D603,PORTE!$A$3:$Z$45,5,0)*$C603+VLOOKUP($E$2,PORTE!$A$3:$Z$45,5,0)*$E603</f>
        <v>173.80486999999999</v>
      </c>
      <c r="J603" s="43">
        <f>VLOOKUP($D603,PORTE!$A$3:$Z$45,6,0)*$C603+VLOOKUP($E$2,PORTE!$A$3:$Z$45,6,0)*$E603</f>
        <v>183.64402999999999</v>
      </c>
      <c r="K603" s="43">
        <f>VLOOKUP($D603,PORTE!$A$3:$Z$45,7,0)*$C603+VLOOKUP($E$2,PORTE!$A$3:$Z$45,7,0)*$E603</f>
        <v>194.15115</v>
      </c>
      <c r="L603" s="43">
        <f>VLOOKUP($D603,PORTE!$A$3:$Z$45,8,0)*$C603+VLOOKUP($E$2,PORTE!$A$3:$Z$45,8,0)*$E603</f>
        <v>206.96714999999998</v>
      </c>
      <c r="M603" s="43">
        <f>VLOOKUP($D603,PORTE!$A$3:$Z$45,9,0)*$C603+VLOOKUP($E$2,PORTE!$A$3:$Z$45,9,0)*$E603</f>
        <v>227.34433999999996</v>
      </c>
      <c r="N603" s="43">
        <f>VLOOKUP($D603,PORTE!$A$3:$Z$45,10,0)*$C603+VLOOKUP($E$2,PORTE!$A$3:$Z$45,10,0)*$E603</f>
        <v>248.10675999999998</v>
      </c>
      <c r="O603" s="43">
        <f>VLOOKUP($D603,PORTE!$A$3:$Z$45,11,0)*$C603+VLOOKUP($E$2,PORTE!$A$3:$Z$45,11,0)*$E603</f>
        <v>252.33178999999998</v>
      </c>
      <c r="P603" s="43">
        <f>VLOOKUP($D603,PORTE!$A$3:$Z$45,12,0)*$C603+VLOOKUP($E$2,PORTE!$A$3:$Z$45,12,0)*$E603</f>
        <v>262.69776999999993</v>
      </c>
      <c r="Q603" s="43">
        <f>VLOOKUP($D603,PORTE!$A$3:$Z$45,13,0)*$C603+VLOOKUP($E$2,PORTE!$A$3:$Z$45,13,0)*$E603</f>
        <v>271.15737000000001</v>
      </c>
      <c r="R603" s="43">
        <f>VLOOKUP($D603,PORTE!$A$3:$Z$45,14,0)*$C603+VLOOKUP($E$2,PORTE!$A$3:$Z$45,14,0)*$E603</f>
        <v>281.70948999999996</v>
      </c>
    </row>
    <row r="604" spans="1:18" s="1" customFormat="1" ht="13.5" customHeight="1" x14ac:dyDescent="0.25">
      <c r="A604" s="2" t="s">
        <v>1275</v>
      </c>
      <c r="B604" s="3" t="s">
        <v>1276</v>
      </c>
      <c r="C604" s="24">
        <v>0.1</v>
      </c>
      <c r="D604" s="4" t="s">
        <v>5</v>
      </c>
      <c r="E604" s="5" t="s">
        <v>191</v>
      </c>
      <c r="F604" s="43">
        <f>VLOOKUP($D604,PORTE!$A$3:$Z$45,2,0)*$C604+VLOOKUP($E$2,PORTE!$A$3:$Z$45,2,0)*$E604</f>
        <v>33.505999999999993</v>
      </c>
      <c r="G604" s="43">
        <f>VLOOKUP($D604,PORTE!$A$3:$Z$45,3,0)*$C604+VLOOKUP($E$2,PORTE!$A$3:$Z$45,3,0)*$E604</f>
        <v>35.177999999999997</v>
      </c>
      <c r="H604" s="43">
        <f>VLOOKUP($D604,PORTE!$A$3:$Z$45,4,0)*$C604+VLOOKUP($E$2,PORTE!$A$3:$Z$45,4,0)*$E604</f>
        <v>37.133479999999999</v>
      </c>
      <c r="I604" s="43">
        <f>VLOOKUP($D604,PORTE!$A$3:$Z$45,5,0)*$C604+VLOOKUP($E$2,PORTE!$A$3:$Z$45,5,0)*$E604</f>
        <v>39.771079999999998</v>
      </c>
      <c r="J604" s="43">
        <f>VLOOKUP($D604,PORTE!$A$3:$Z$45,6,0)*$C604+VLOOKUP($E$2,PORTE!$A$3:$Z$45,6,0)*$E604</f>
        <v>42.040520000000001</v>
      </c>
      <c r="K604" s="43">
        <f>VLOOKUP($D604,PORTE!$A$3:$Z$45,7,0)*$C604+VLOOKUP($E$2,PORTE!$A$3:$Z$45,7,0)*$E604</f>
        <v>44.445599999999999</v>
      </c>
      <c r="L604" s="43">
        <f>VLOOKUP($D604,PORTE!$A$3:$Z$45,8,0)*$C604+VLOOKUP($E$2,PORTE!$A$3:$Z$45,8,0)*$E604</f>
        <v>47.379599999999989</v>
      </c>
      <c r="M604" s="43">
        <f>VLOOKUP($D604,PORTE!$A$3:$Z$45,9,0)*$C604+VLOOKUP($E$2,PORTE!$A$3:$Z$45,9,0)*$E604</f>
        <v>52.04455999999999</v>
      </c>
      <c r="N604" s="43">
        <f>VLOOKUP($D604,PORTE!$A$3:$Z$45,10,0)*$C604+VLOOKUP($E$2,PORTE!$A$3:$Z$45,10,0)*$E604</f>
        <v>56.797839999999994</v>
      </c>
      <c r="O604" s="43">
        <f>VLOOKUP($D604,PORTE!$A$3:$Z$45,11,0)*$C604+VLOOKUP($E$2,PORTE!$A$3:$Z$45,11,0)*$E604</f>
        <v>57.764359999999996</v>
      </c>
      <c r="P604" s="43">
        <f>VLOOKUP($D604,PORTE!$A$3:$Z$45,12,0)*$C604+VLOOKUP($E$2,PORTE!$A$3:$Z$45,12,0)*$E604</f>
        <v>60.200679999999998</v>
      </c>
      <c r="Q604" s="43">
        <f>VLOOKUP($D604,PORTE!$A$3:$Z$45,13,0)*$C604+VLOOKUP($E$2,PORTE!$A$3:$Z$45,13,0)*$E604</f>
        <v>62.269080000000002</v>
      </c>
      <c r="R604" s="43">
        <f>VLOOKUP($D604,PORTE!$A$3:$Z$45,14,0)*$C604+VLOOKUP($E$2,PORTE!$A$3:$Z$45,14,0)*$E604</f>
        <v>64.692160000000001</v>
      </c>
    </row>
    <row r="605" spans="1:18" s="1" customFormat="1" ht="13.5" customHeight="1" x14ac:dyDescent="0.25">
      <c r="A605" s="2" t="s">
        <v>1277</v>
      </c>
      <c r="B605" s="3" t="s">
        <v>1278</v>
      </c>
      <c r="C605" s="24">
        <v>0.1</v>
      </c>
      <c r="D605" s="4" t="s">
        <v>5</v>
      </c>
      <c r="E605" s="5" t="s">
        <v>330</v>
      </c>
      <c r="F605" s="43">
        <f>VLOOKUP($D605,PORTE!$A$3:$Z$45,2,0)*$C605+VLOOKUP($E$2,PORTE!$A$3:$Z$45,2,0)*$E605</f>
        <v>38.680999999999997</v>
      </c>
      <c r="G605" s="43">
        <f>VLOOKUP($D605,PORTE!$A$3:$Z$45,3,0)*$C605+VLOOKUP($E$2,PORTE!$A$3:$Z$45,3,0)*$E605</f>
        <v>40.577999999999996</v>
      </c>
      <c r="H605" s="43">
        <f>VLOOKUP($D605,PORTE!$A$3:$Z$45,4,0)*$C605+VLOOKUP($E$2,PORTE!$A$3:$Z$45,4,0)*$E605</f>
        <v>42.834980000000002</v>
      </c>
      <c r="I605" s="43">
        <f>VLOOKUP($D605,PORTE!$A$3:$Z$45,5,0)*$C605+VLOOKUP($E$2,PORTE!$A$3:$Z$45,5,0)*$E605</f>
        <v>45.877580000000002</v>
      </c>
      <c r="J605" s="43">
        <f>VLOOKUP($D605,PORTE!$A$3:$Z$45,6,0)*$C605+VLOOKUP($E$2,PORTE!$A$3:$Z$45,6,0)*$E605</f>
        <v>48.489020000000004</v>
      </c>
      <c r="K605" s="43">
        <f>VLOOKUP($D605,PORTE!$A$3:$Z$45,7,0)*$C605+VLOOKUP($E$2,PORTE!$A$3:$Z$45,7,0)*$E605</f>
        <v>51.263100000000001</v>
      </c>
      <c r="L605" s="43">
        <f>VLOOKUP($D605,PORTE!$A$3:$Z$45,8,0)*$C605+VLOOKUP($E$2,PORTE!$A$3:$Z$45,8,0)*$E605</f>
        <v>54.647099999999995</v>
      </c>
      <c r="M605" s="43">
        <f>VLOOKUP($D605,PORTE!$A$3:$Z$45,9,0)*$C605+VLOOKUP($E$2,PORTE!$A$3:$Z$45,9,0)*$E605</f>
        <v>60.027559999999994</v>
      </c>
      <c r="N605" s="43">
        <f>VLOOKUP($D605,PORTE!$A$3:$Z$45,10,0)*$C605+VLOOKUP($E$2,PORTE!$A$3:$Z$45,10,0)*$E605</f>
        <v>65.509839999999997</v>
      </c>
      <c r="O605" s="43">
        <f>VLOOKUP($D605,PORTE!$A$3:$Z$45,11,0)*$C605+VLOOKUP($E$2,PORTE!$A$3:$Z$45,11,0)*$E605</f>
        <v>66.624860000000012</v>
      </c>
      <c r="P605" s="43">
        <f>VLOOKUP($D605,PORTE!$A$3:$Z$45,12,0)*$C605+VLOOKUP($E$2,PORTE!$A$3:$Z$45,12,0)*$E605</f>
        <v>69.412179999999992</v>
      </c>
      <c r="Q605" s="43">
        <f>VLOOKUP($D605,PORTE!$A$3:$Z$45,13,0)*$C605+VLOOKUP($E$2,PORTE!$A$3:$Z$45,13,0)*$E605</f>
        <v>71.750579999999999</v>
      </c>
      <c r="R605" s="43">
        <f>VLOOKUP($D605,PORTE!$A$3:$Z$45,14,0)*$C605+VLOOKUP($E$2,PORTE!$A$3:$Z$45,14,0)*$E605</f>
        <v>74.542659999999998</v>
      </c>
    </row>
    <row r="606" spans="1:18" s="1" customFormat="1" ht="13.5" customHeight="1" x14ac:dyDescent="0.25">
      <c r="A606" s="2" t="s">
        <v>1279</v>
      </c>
      <c r="B606" s="3" t="s">
        <v>1280</v>
      </c>
      <c r="C606" s="24">
        <v>0.04</v>
      </c>
      <c r="D606" s="4" t="s">
        <v>5</v>
      </c>
      <c r="E606" s="5" t="s">
        <v>122</v>
      </c>
      <c r="F606" s="43">
        <f>VLOOKUP($D606,PORTE!$A$3:$Z$45,2,0)*$C606+VLOOKUP($E$2,PORTE!$A$3:$Z$45,2,0)*$E606</f>
        <v>4.7705000000000002</v>
      </c>
      <c r="G606" s="43">
        <f>VLOOKUP($D606,PORTE!$A$3:$Z$45,3,0)*$C606+VLOOKUP($E$2,PORTE!$A$3:$Z$45,3,0)*$E606</f>
        <v>5.0640000000000001</v>
      </c>
      <c r="H606" s="43">
        <f>VLOOKUP($D606,PORTE!$A$3:$Z$45,4,0)*$C606+VLOOKUP($E$2,PORTE!$A$3:$Z$45,4,0)*$E606</f>
        <v>5.3432900000000005</v>
      </c>
      <c r="I606" s="43">
        <f>VLOOKUP($D606,PORTE!$A$3:$Z$45,5,0)*$C606+VLOOKUP($E$2,PORTE!$A$3:$Z$45,5,0)*$E606</f>
        <v>5.7227899999999998</v>
      </c>
      <c r="J606" s="43">
        <f>VLOOKUP($D606,PORTE!$A$3:$Z$45,6,0)*$C606+VLOOKUP($E$2,PORTE!$A$3:$Z$45,6,0)*$E606</f>
        <v>6.0601100000000008</v>
      </c>
      <c r="K606" s="43">
        <f>VLOOKUP($D606,PORTE!$A$3:$Z$45,7,0)*$C606+VLOOKUP($E$2,PORTE!$A$3:$Z$45,7,0)*$E606</f>
        <v>6.40665</v>
      </c>
      <c r="L606" s="43">
        <f>VLOOKUP($D606,PORTE!$A$3:$Z$45,8,0)*$C606+VLOOKUP($E$2,PORTE!$A$3:$Z$45,8,0)*$E606</f>
        <v>6.82965</v>
      </c>
      <c r="M606" s="43">
        <f>VLOOKUP($D606,PORTE!$A$3:$Z$45,9,0)*$C606+VLOOKUP($E$2,PORTE!$A$3:$Z$45,9,0)*$E606</f>
        <v>7.5021799999999992</v>
      </c>
      <c r="N606" s="43">
        <f>VLOOKUP($D606,PORTE!$A$3:$Z$45,10,0)*$C606+VLOOKUP($E$2,PORTE!$A$3:$Z$45,10,0)*$E606</f>
        <v>8.187520000000001</v>
      </c>
      <c r="O606" s="43">
        <f>VLOOKUP($D606,PORTE!$A$3:$Z$45,11,0)*$C606+VLOOKUP($E$2,PORTE!$A$3:$Z$45,11,0)*$E606</f>
        <v>8.3264300000000002</v>
      </c>
      <c r="P606" s="43">
        <f>VLOOKUP($D606,PORTE!$A$3:$Z$45,12,0)*$C606+VLOOKUP($E$2,PORTE!$A$3:$Z$45,12,0)*$E606</f>
        <v>8.7154899999999991</v>
      </c>
      <c r="Q606" s="43">
        <f>VLOOKUP($D606,PORTE!$A$3:$Z$45,13,0)*$C606+VLOOKUP($E$2,PORTE!$A$3:$Z$45,13,0)*$E606</f>
        <v>9.0924899999999997</v>
      </c>
      <c r="R606" s="43">
        <f>VLOOKUP($D606,PORTE!$A$3:$Z$45,14,0)*$C606+VLOOKUP($E$2,PORTE!$A$3:$Z$45,14,0)*$E606</f>
        <v>9.4462299999999999</v>
      </c>
    </row>
    <row r="607" spans="1:18" s="1" customFormat="1" ht="13.5" customHeight="1" x14ac:dyDescent="0.2">
      <c r="A607" s="2">
        <v>40319113</v>
      </c>
      <c r="B607" s="17" t="s">
        <v>1281</v>
      </c>
      <c r="C607" s="27">
        <v>0.01</v>
      </c>
      <c r="D607" s="2" t="s">
        <v>5</v>
      </c>
      <c r="E607" s="5">
        <v>1.0940000000000001</v>
      </c>
      <c r="F607" s="43">
        <f>VLOOKUP($D607,PORTE!$A$3:$Z$45,2,0)*$C607+VLOOKUP($E$2,PORTE!$A$3:$Z$45,2,0)*$E607</f>
        <v>12.661000000000001</v>
      </c>
      <c r="G607" s="43">
        <f>VLOOKUP($D607,PORTE!$A$3:$Z$45,3,0)*$C607+VLOOKUP($E$2,PORTE!$A$3:$Z$45,3,0)*$E607</f>
        <v>13.233000000000001</v>
      </c>
      <c r="H607" s="43">
        <f>VLOOKUP($D607,PORTE!$A$3:$Z$45,4,0)*$C607+VLOOKUP($E$2,PORTE!$A$3:$Z$45,4,0)*$E607</f>
        <v>13.970980000000001</v>
      </c>
      <c r="I607" s="43">
        <f>VLOOKUP($D607,PORTE!$A$3:$Z$45,5,0)*$C607+VLOOKUP($E$2,PORTE!$A$3:$Z$45,5,0)*$E607</f>
        <v>14.963380000000003</v>
      </c>
      <c r="J607" s="43">
        <f>VLOOKUP($D607,PORTE!$A$3:$Z$45,6,0)*$C607+VLOOKUP($E$2,PORTE!$A$3:$Z$45,6,0)*$E607</f>
        <v>15.805620000000001</v>
      </c>
      <c r="K607" s="43">
        <f>VLOOKUP($D607,PORTE!$A$3:$Z$45,7,0)*$C607+VLOOKUP($E$2,PORTE!$A$3:$Z$45,7,0)*$E607</f>
        <v>16.71</v>
      </c>
      <c r="L607" s="43">
        <f>VLOOKUP($D607,PORTE!$A$3:$Z$45,8,0)*$C607+VLOOKUP($E$2,PORTE!$A$3:$Z$45,8,0)*$E607</f>
        <v>17.812999999999999</v>
      </c>
      <c r="M607" s="43">
        <f>VLOOKUP($D607,PORTE!$A$3:$Z$45,9,0)*$C607+VLOOKUP($E$2,PORTE!$A$3:$Z$45,9,0)*$E607</f>
        <v>19.566759999999999</v>
      </c>
      <c r="N607" s="43">
        <f>VLOOKUP($D607,PORTE!$A$3:$Z$45,10,0)*$C607+VLOOKUP($E$2,PORTE!$A$3:$Z$45,10,0)*$E607</f>
        <v>21.353640000000002</v>
      </c>
      <c r="O607" s="43">
        <f>VLOOKUP($D607,PORTE!$A$3:$Z$45,11,0)*$C607+VLOOKUP($E$2,PORTE!$A$3:$Z$45,11,0)*$E607</f>
        <v>21.717460000000003</v>
      </c>
      <c r="P607" s="43">
        <f>VLOOKUP($D607,PORTE!$A$3:$Z$45,12,0)*$C607+VLOOKUP($E$2,PORTE!$A$3:$Z$45,12,0)*$E607</f>
        <v>22.592580000000002</v>
      </c>
      <c r="Q607" s="43">
        <f>VLOOKUP($D607,PORTE!$A$3:$Z$45,13,0)*$C607+VLOOKUP($E$2,PORTE!$A$3:$Z$45,13,0)*$E607</f>
        <v>23.285180000000004</v>
      </c>
      <c r="R607" s="43">
        <f>VLOOKUP($D607,PORTE!$A$3:$Z$45,14,0)*$C607+VLOOKUP($E$2,PORTE!$A$3:$Z$45,14,0)*$E607</f>
        <v>24.191360000000003</v>
      </c>
    </row>
    <row r="608" spans="1:18" s="1" customFormat="1" ht="13.5" customHeight="1" x14ac:dyDescent="0.25">
      <c r="A608" s="2" t="s">
        <v>1282</v>
      </c>
      <c r="B608" s="3" t="s">
        <v>1283</v>
      </c>
      <c r="C608" s="24">
        <v>0.01</v>
      </c>
      <c r="D608" s="4" t="s">
        <v>5</v>
      </c>
      <c r="E608" s="5" t="s">
        <v>760</v>
      </c>
      <c r="F608" s="43">
        <f>VLOOKUP($D608,PORTE!$A$3:$Z$45,2,0)*$C608+VLOOKUP($E$2,PORTE!$A$3:$Z$45,2,0)*$E608</f>
        <v>7.3250000000000002</v>
      </c>
      <c r="G608" s="43">
        <f>VLOOKUP($D608,PORTE!$A$3:$Z$45,3,0)*$C608+VLOOKUP($E$2,PORTE!$A$3:$Z$45,3,0)*$E608</f>
        <v>7.6650000000000009</v>
      </c>
      <c r="H608" s="43">
        <f>VLOOKUP($D608,PORTE!$A$3:$Z$45,4,0)*$C608+VLOOKUP($E$2,PORTE!$A$3:$Z$45,4,0)*$E608</f>
        <v>8.0921000000000003</v>
      </c>
      <c r="I608" s="43">
        <f>VLOOKUP($D608,PORTE!$A$3:$Z$45,5,0)*$C608+VLOOKUP($E$2,PORTE!$A$3:$Z$45,5,0)*$E608</f>
        <v>8.6669000000000018</v>
      </c>
      <c r="J608" s="43">
        <f>VLOOKUP($D608,PORTE!$A$3:$Z$45,6,0)*$C608+VLOOKUP($E$2,PORTE!$A$3:$Z$45,6,0)*$E608</f>
        <v>9.1565000000000012</v>
      </c>
      <c r="K608" s="43">
        <f>VLOOKUP($D608,PORTE!$A$3:$Z$45,7,0)*$C608+VLOOKUP($E$2,PORTE!$A$3:$Z$45,7,0)*$E608</f>
        <v>9.6804000000000006</v>
      </c>
      <c r="L608" s="43">
        <f>VLOOKUP($D608,PORTE!$A$3:$Z$45,8,0)*$C608+VLOOKUP($E$2,PORTE!$A$3:$Z$45,8,0)*$E608</f>
        <v>10.319399999999998</v>
      </c>
      <c r="M608" s="43">
        <f>VLOOKUP($D608,PORTE!$A$3:$Z$45,9,0)*$C608+VLOOKUP($E$2,PORTE!$A$3:$Z$45,9,0)*$E608</f>
        <v>11.3354</v>
      </c>
      <c r="N608" s="43">
        <f>VLOOKUP($D608,PORTE!$A$3:$Z$45,10,0)*$C608+VLOOKUP($E$2,PORTE!$A$3:$Z$45,10,0)*$E608</f>
        <v>12.3706</v>
      </c>
      <c r="O608" s="43">
        <f>VLOOKUP($D608,PORTE!$A$3:$Z$45,11,0)*$C608+VLOOKUP($E$2,PORTE!$A$3:$Z$45,11,0)*$E608</f>
        <v>12.581300000000001</v>
      </c>
      <c r="P608" s="43">
        <f>VLOOKUP($D608,PORTE!$A$3:$Z$45,12,0)*$C608+VLOOKUP($E$2,PORTE!$A$3:$Z$45,12,0)*$E608</f>
        <v>13.094499999999998</v>
      </c>
      <c r="Q608" s="43">
        <f>VLOOKUP($D608,PORTE!$A$3:$Z$45,13,0)*$C608+VLOOKUP($E$2,PORTE!$A$3:$Z$45,13,0)*$E608</f>
        <v>13.508700000000001</v>
      </c>
      <c r="R608" s="43">
        <f>VLOOKUP($D608,PORTE!$A$3:$Z$45,14,0)*$C608+VLOOKUP($E$2,PORTE!$A$3:$Z$45,14,0)*$E608</f>
        <v>14.034400000000002</v>
      </c>
    </row>
    <row r="609" spans="1:18" s="1" customFormat="1" ht="13.5" customHeight="1" x14ac:dyDescent="0.25">
      <c r="A609" s="2" t="s">
        <v>1284</v>
      </c>
      <c r="B609" s="3" t="s">
        <v>1285</v>
      </c>
      <c r="C609" s="24">
        <v>0.04</v>
      </c>
      <c r="D609" s="4" t="s">
        <v>5</v>
      </c>
      <c r="E609" s="5" t="s">
        <v>1286</v>
      </c>
      <c r="F609" s="43">
        <f>VLOOKUP($D609,PORTE!$A$3:$Z$45,2,0)*$C609+VLOOKUP($E$2,PORTE!$A$3:$Z$45,2,0)*$E609</f>
        <v>7.8755000000000006</v>
      </c>
      <c r="G609" s="43">
        <f>VLOOKUP($D609,PORTE!$A$3:$Z$45,3,0)*$C609+VLOOKUP($E$2,PORTE!$A$3:$Z$45,3,0)*$E609</f>
        <v>8.3040000000000003</v>
      </c>
      <c r="H609" s="43">
        <f>VLOOKUP($D609,PORTE!$A$3:$Z$45,4,0)*$C609+VLOOKUP($E$2,PORTE!$A$3:$Z$45,4,0)*$E609</f>
        <v>8.7641899999999993</v>
      </c>
      <c r="I609" s="43">
        <f>VLOOKUP($D609,PORTE!$A$3:$Z$45,5,0)*$C609+VLOOKUP($E$2,PORTE!$A$3:$Z$45,5,0)*$E609</f>
        <v>9.3866899999999998</v>
      </c>
      <c r="J609" s="43">
        <f>VLOOKUP($D609,PORTE!$A$3:$Z$45,6,0)*$C609+VLOOKUP($E$2,PORTE!$A$3:$Z$45,6,0)*$E609</f>
        <v>9.9292100000000012</v>
      </c>
      <c r="K609" s="43">
        <f>VLOOKUP($D609,PORTE!$A$3:$Z$45,7,0)*$C609+VLOOKUP($E$2,PORTE!$A$3:$Z$45,7,0)*$E609</f>
        <v>10.49715</v>
      </c>
      <c r="L609" s="43">
        <f>VLOOKUP($D609,PORTE!$A$3:$Z$45,8,0)*$C609+VLOOKUP($E$2,PORTE!$A$3:$Z$45,8,0)*$E609</f>
        <v>11.190149999999999</v>
      </c>
      <c r="M609" s="43">
        <f>VLOOKUP($D609,PORTE!$A$3:$Z$45,9,0)*$C609+VLOOKUP($E$2,PORTE!$A$3:$Z$45,9,0)*$E609</f>
        <v>12.291979999999999</v>
      </c>
      <c r="N609" s="43">
        <f>VLOOKUP($D609,PORTE!$A$3:$Z$45,10,0)*$C609+VLOOKUP($E$2,PORTE!$A$3:$Z$45,10,0)*$E609</f>
        <v>13.414720000000001</v>
      </c>
      <c r="O609" s="43">
        <f>VLOOKUP($D609,PORTE!$A$3:$Z$45,11,0)*$C609+VLOOKUP($E$2,PORTE!$A$3:$Z$45,11,0)*$E609</f>
        <v>13.642730000000002</v>
      </c>
      <c r="P609" s="43">
        <f>VLOOKUP($D609,PORTE!$A$3:$Z$45,12,0)*$C609+VLOOKUP($E$2,PORTE!$A$3:$Z$45,12,0)*$E609</f>
        <v>14.24239</v>
      </c>
      <c r="Q609" s="43">
        <f>VLOOKUP($D609,PORTE!$A$3:$Z$45,13,0)*$C609+VLOOKUP($E$2,PORTE!$A$3:$Z$45,13,0)*$E609</f>
        <v>14.78139</v>
      </c>
      <c r="R609" s="43">
        <f>VLOOKUP($D609,PORTE!$A$3:$Z$45,14,0)*$C609+VLOOKUP($E$2,PORTE!$A$3:$Z$45,14,0)*$E609</f>
        <v>15.356530000000001</v>
      </c>
    </row>
    <row r="610" spans="1:18" s="1" customFormat="1" ht="13.5" customHeight="1" x14ac:dyDescent="0.25">
      <c r="A610" s="2" t="s">
        <v>1287</v>
      </c>
      <c r="B610" s="3" t="s">
        <v>1288</v>
      </c>
      <c r="C610" s="24">
        <v>0.1</v>
      </c>
      <c r="D610" s="4" t="s">
        <v>5</v>
      </c>
      <c r="E610" s="5" t="s">
        <v>836</v>
      </c>
      <c r="F610" s="43">
        <f>VLOOKUP($D610,PORTE!$A$3:$Z$45,2,0)*$C610+VLOOKUP($E$2,PORTE!$A$3:$Z$45,2,0)*$E610</f>
        <v>26.260999999999999</v>
      </c>
      <c r="G610" s="43">
        <f>VLOOKUP($D610,PORTE!$A$3:$Z$45,3,0)*$C610+VLOOKUP($E$2,PORTE!$A$3:$Z$45,3,0)*$E610</f>
        <v>27.617999999999999</v>
      </c>
      <c r="H610" s="43">
        <f>VLOOKUP($D610,PORTE!$A$3:$Z$45,4,0)*$C610+VLOOKUP($E$2,PORTE!$A$3:$Z$45,4,0)*$E610</f>
        <v>29.15138</v>
      </c>
      <c r="I610" s="43">
        <f>VLOOKUP($D610,PORTE!$A$3:$Z$45,5,0)*$C610+VLOOKUP($E$2,PORTE!$A$3:$Z$45,5,0)*$E610</f>
        <v>31.221980000000002</v>
      </c>
      <c r="J610" s="43">
        <f>VLOOKUP($D610,PORTE!$A$3:$Z$45,6,0)*$C610+VLOOKUP($E$2,PORTE!$A$3:$Z$45,6,0)*$E610</f>
        <v>33.012619999999998</v>
      </c>
      <c r="K610" s="43">
        <f>VLOOKUP($D610,PORTE!$A$3:$Z$45,7,0)*$C610+VLOOKUP($E$2,PORTE!$A$3:$Z$45,7,0)*$E610</f>
        <v>34.9011</v>
      </c>
      <c r="L610" s="43">
        <f>VLOOKUP($D610,PORTE!$A$3:$Z$45,8,0)*$C610+VLOOKUP($E$2,PORTE!$A$3:$Z$45,8,0)*$E610</f>
        <v>37.205099999999995</v>
      </c>
      <c r="M610" s="43">
        <f>VLOOKUP($D610,PORTE!$A$3:$Z$45,9,0)*$C610+VLOOKUP($E$2,PORTE!$A$3:$Z$45,9,0)*$E610</f>
        <v>40.868359999999996</v>
      </c>
      <c r="N610" s="43">
        <f>VLOOKUP($D610,PORTE!$A$3:$Z$45,10,0)*$C610+VLOOKUP($E$2,PORTE!$A$3:$Z$45,10,0)*$E610</f>
        <v>44.601039999999998</v>
      </c>
      <c r="O610" s="43">
        <f>VLOOKUP($D610,PORTE!$A$3:$Z$45,11,0)*$C610+VLOOKUP($E$2,PORTE!$A$3:$Z$45,11,0)*$E610</f>
        <v>45.359659999999998</v>
      </c>
      <c r="P610" s="43">
        <f>VLOOKUP($D610,PORTE!$A$3:$Z$45,12,0)*$C610+VLOOKUP($E$2,PORTE!$A$3:$Z$45,12,0)*$E610</f>
        <v>47.304580000000001</v>
      </c>
      <c r="Q610" s="43">
        <f>VLOOKUP($D610,PORTE!$A$3:$Z$45,13,0)*$C610+VLOOKUP($E$2,PORTE!$A$3:$Z$45,13,0)*$E610</f>
        <v>48.994979999999998</v>
      </c>
      <c r="R610" s="43">
        <f>VLOOKUP($D610,PORTE!$A$3:$Z$45,14,0)*$C610+VLOOKUP($E$2,PORTE!$A$3:$Z$45,14,0)*$E610</f>
        <v>50.90146</v>
      </c>
    </row>
    <row r="611" spans="1:18" s="1" customFormat="1" ht="13.5" customHeight="1" x14ac:dyDescent="0.25">
      <c r="A611" s="2" t="s">
        <v>1289</v>
      </c>
      <c r="B611" s="3" t="s">
        <v>1290</v>
      </c>
      <c r="C611" s="24">
        <v>0.1</v>
      </c>
      <c r="D611" s="4" t="s">
        <v>5</v>
      </c>
      <c r="E611" s="5" t="s">
        <v>286</v>
      </c>
      <c r="F611" s="43">
        <f>VLOOKUP($D611,PORTE!$A$3:$Z$45,2,0)*$C611+VLOOKUP($E$2,PORTE!$A$3:$Z$45,2,0)*$E611</f>
        <v>37.335499999999996</v>
      </c>
      <c r="G611" s="43">
        <f>VLOOKUP($D611,PORTE!$A$3:$Z$45,3,0)*$C611+VLOOKUP($E$2,PORTE!$A$3:$Z$45,3,0)*$E611</f>
        <v>39.173999999999999</v>
      </c>
      <c r="H611" s="43">
        <f>VLOOKUP($D611,PORTE!$A$3:$Z$45,4,0)*$C611+VLOOKUP($E$2,PORTE!$A$3:$Z$45,4,0)*$E611</f>
        <v>41.352589999999999</v>
      </c>
      <c r="I611" s="43">
        <f>VLOOKUP($D611,PORTE!$A$3:$Z$45,5,0)*$C611+VLOOKUP($E$2,PORTE!$A$3:$Z$45,5,0)*$E611</f>
        <v>44.28989</v>
      </c>
      <c r="J611" s="43">
        <f>VLOOKUP($D611,PORTE!$A$3:$Z$45,6,0)*$C611+VLOOKUP($E$2,PORTE!$A$3:$Z$45,6,0)*$E611</f>
        <v>46.81241</v>
      </c>
      <c r="K611" s="43">
        <f>VLOOKUP($D611,PORTE!$A$3:$Z$45,7,0)*$C611+VLOOKUP($E$2,PORTE!$A$3:$Z$45,7,0)*$E611</f>
        <v>49.490550000000006</v>
      </c>
      <c r="L611" s="43">
        <f>VLOOKUP($D611,PORTE!$A$3:$Z$45,8,0)*$C611+VLOOKUP($E$2,PORTE!$A$3:$Z$45,8,0)*$E611</f>
        <v>52.757549999999995</v>
      </c>
      <c r="M611" s="43">
        <f>VLOOKUP($D611,PORTE!$A$3:$Z$45,9,0)*$C611+VLOOKUP($E$2,PORTE!$A$3:$Z$45,9,0)*$E611</f>
        <v>57.951979999999992</v>
      </c>
      <c r="N611" s="43">
        <f>VLOOKUP($D611,PORTE!$A$3:$Z$45,10,0)*$C611+VLOOKUP($E$2,PORTE!$A$3:$Z$45,10,0)*$E611</f>
        <v>63.244720000000001</v>
      </c>
      <c r="O611" s="43">
        <f>VLOOKUP($D611,PORTE!$A$3:$Z$45,11,0)*$C611+VLOOKUP($E$2,PORTE!$A$3:$Z$45,11,0)*$E611</f>
        <v>64.321130000000011</v>
      </c>
      <c r="P611" s="43">
        <f>VLOOKUP($D611,PORTE!$A$3:$Z$45,12,0)*$C611+VLOOKUP($E$2,PORTE!$A$3:$Z$45,12,0)*$E611</f>
        <v>67.017189999999985</v>
      </c>
      <c r="Q611" s="43">
        <f>VLOOKUP($D611,PORTE!$A$3:$Z$45,13,0)*$C611+VLOOKUP($E$2,PORTE!$A$3:$Z$45,13,0)*$E611</f>
        <v>69.285390000000007</v>
      </c>
      <c r="R611" s="43">
        <f>VLOOKUP($D611,PORTE!$A$3:$Z$45,14,0)*$C611+VLOOKUP($E$2,PORTE!$A$3:$Z$45,14,0)*$E611</f>
        <v>71.981530000000006</v>
      </c>
    </row>
    <row r="612" spans="1:18" s="1" customFormat="1" ht="13.5" customHeight="1" x14ac:dyDescent="0.25">
      <c r="A612" s="2" t="s">
        <v>1291</v>
      </c>
      <c r="B612" s="3" t="s">
        <v>1292</v>
      </c>
      <c r="C612" s="24">
        <v>0.1</v>
      </c>
      <c r="D612" s="4" t="s">
        <v>5</v>
      </c>
      <c r="E612" s="5" t="s">
        <v>286</v>
      </c>
      <c r="F612" s="43">
        <f>VLOOKUP($D612,PORTE!$A$3:$Z$45,2,0)*$C612+VLOOKUP($E$2,PORTE!$A$3:$Z$45,2,0)*$E612</f>
        <v>37.335499999999996</v>
      </c>
      <c r="G612" s="43">
        <f>VLOOKUP($D612,PORTE!$A$3:$Z$45,3,0)*$C612+VLOOKUP($E$2,PORTE!$A$3:$Z$45,3,0)*$E612</f>
        <v>39.173999999999999</v>
      </c>
      <c r="H612" s="43">
        <f>VLOOKUP($D612,PORTE!$A$3:$Z$45,4,0)*$C612+VLOOKUP($E$2,PORTE!$A$3:$Z$45,4,0)*$E612</f>
        <v>41.352589999999999</v>
      </c>
      <c r="I612" s="43">
        <f>VLOOKUP($D612,PORTE!$A$3:$Z$45,5,0)*$C612+VLOOKUP($E$2,PORTE!$A$3:$Z$45,5,0)*$E612</f>
        <v>44.28989</v>
      </c>
      <c r="J612" s="43">
        <f>VLOOKUP($D612,PORTE!$A$3:$Z$45,6,0)*$C612+VLOOKUP($E$2,PORTE!$A$3:$Z$45,6,0)*$E612</f>
        <v>46.81241</v>
      </c>
      <c r="K612" s="43">
        <f>VLOOKUP($D612,PORTE!$A$3:$Z$45,7,0)*$C612+VLOOKUP($E$2,PORTE!$A$3:$Z$45,7,0)*$E612</f>
        <v>49.490550000000006</v>
      </c>
      <c r="L612" s="43">
        <f>VLOOKUP($D612,PORTE!$A$3:$Z$45,8,0)*$C612+VLOOKUP($E$2,PORTE!$A$3:$Z$45,8,0)*$E612</f>
        <v>52.757549999999995</v>
      </c>
      <c r="M612" s="43">
        <f>VLOOKUP($D612,PORTE!$A$3:$Z$45,9,0)*$C612+VLOOKUP($E$2,PORTE!$A$3:$Z$45,9,0)*$E612</f>
        <v>57.951979999999992</v>
      </c>
      <c r="N612" s="43">
        <f>VLOOKUP($D612,PORTE!$A$3:$Z$45,10,0)*$C612+VLOOKUP($E$2,PORTE!$A$3:$Z$45,10,0)*$E612</f>
        <v>63.244720000000001</v>
      </c>
      <c r="O612" s="43">
        <f>VLOOKUP($D612,PORTE!$A$3:$Z$45,11,0)*$C612+VLOOKUP($E$2,PORTE!$A$3:$Z$45,11,0)*$E612</f>
        <v>64.321130000000011</v>
      </c>
      <c r="P612" s="43">
        <f>VLOOKUP($D612,PORTE!$A$3:$Z$45,12,0)*$C612+VLOOKUP($E$2,PORTE!$A$3:$Z$45,12,0)*$E612</f>
        <v>67.017189999999985</v>
      </c>
      <c r="Q612" s="43">
        <f>VLOOKUP($D612,PORTE!$A$3:$Z$45,13,0)*$C612+VLOOKUP($E$2,PORTE!$A$3:$Z$45,13,0)*$E612</f>
        <v>69.285390000000007</v>
      </c>
      <c r="R612" s="43">
        <f>VLOOKUP($D612,PORTE!$A$3:$Z$45,14,0)*$C612+VLOOKUP($E$2,PORTE!$A$3:$Z$45,14,0)*$E612</f>
        <v>71.981530000000006</v>
      </c>
    </row>
    <row r="613" spans="1:18" s="1" customFormat="1" ht="13.5" customHeight="1" x14ac:dyDescent="0.25">
      <c r="A613" s="2" t="s">
        <v>1293</v>
      </c>
      <c r="B613" s="3" t="s">
        <v>1294</v>
      </c>
      <c r="C613" s="24">
        <v>0.1</v>
      </c>
      <c r="D613" s="4" t="s">
        <v>5</v>
      </c>
      <c r="E613" s="5" t="s">
        <v>33</v>
      </c>
      <c r="F613" s="43">
        <f>VLOOKUP($D613,PORTE!$A$3:$Z$45,2,0)*$C613+VLOOKUP($E$2,PORTE!$A$3:$Z$45,2,0)*$E613</f>
        <v>24.915500000000002</v>
      </c>
      <c r="G613" s="43">
        <f>VLOOKUP($D613,PORTE!$A$3:$Z$45,3,0)*$C613+VLOOKUP($E$2,PORTE!$A$3:$Z$45,3,0)*$E613</f>
        <v>26.214000000000002</v>
      </c>
      <c r="H613" s="43">
        <f>VLOOKUP($D613,PORTE!$A$3:$Z$45,4,0)*$C613+VLOOKUP($E$2,PORTE!$A$3:$Z$45,4,0)*$E613</f>
        <v>27.668990000000001</v>
      </c>
      <c r="I613" s="43">
        <f>VLOOKUP($D613,PORTE!$A$3:$Z$45,5,0)*$C613+VLOOKUP($E$2,PORTE!$A$3:$Z$45,5,0)*$E613</f>
        <v>29.63429</v>
      </c>
      <c r="J613" s="43">
        <f>VLOOKUP($D613,PORTE!$A$3:$Z$45,6,0)*$C613+VLOOKUP($E$2,PORTE!$A$3:$Z$45,6,0)*$E613</f>
        <v>31.336010000000002</v>
      </c>
      <c r="K613" s="43">
        <f>VLOOKUP($D613,PORTE!$A$3:$Z$45,7,0)*$C613+VLOOKUP($E$2,PORTE!$A$3:$Z$45,7,0)*$E613</f>
        <v>33.128549999999997</v>
      </c>
      <c r="L613" s="43">
        <f>VLOOKUP($D613,PORTE!$A$3:$Z$45,8,0)*$C613+VLOOKUP($E$2,PORTE!$A$3:$Z$45,8,0)*$E613</f>
        <v>35.315549999999995</v>
      </c>
      <c r="M613" s="43">
        <f>VLOOKUP($D613,PORTE!$A$3:$Z$45,9,0)*$C613+VLOOKUP($E$2,PORTE!$A$3:$Z$45,9,0)*$E613</f>
        <v>38.792779999999993</v>
      </c>
      <c r="N613" s="43">
        <f>VLOOKUP($D613,PORTE!$A$3:$Z$45,10,0)*$C613+VLOOKUP($E$2,PORTE!$A$3:$Z$45,10,0)*$E613</f>
        <v>42.335919999999994</v>
      </c>
      <c r="O613" s="43">
        <f>VLOOKUP($D613,PORTE!$A$3:$Z$45,11,0)*$C613+VLOOKUP($E$2,PORTE!$A$3:$Z$45,11,0)*$E613</f>
        <v>43.055930000000004</v>
      </c>
      <c r="P613" s="43">
        <f>VLOOKUP($D613,PORTE!$A$3:$Z$45,12,0)*$C613+VLOOKUP($E$2,PORTE!$A$3:$Z$45,12,0)*$E613</f>
        <v>44.909590000000001</v>
      </c>
      <c r="Q613" s="43">
        <f>VLOOKUP($D613,PORTE!$A$3:$Z$45,13,0)*$C613+VLOOKUP($E$2,PORTE!$A$3:$Z$45,13,0)*$E613</f>
        <v>46.529790000000006</v>
      </c>
      <c r="R613" s="43">
        <f>VLOOKUP($D613,PORTE!$A$3:$Z$45,14,0)*$C613+VLOOKUP($E$2,PORTE!$A$3:$Z$45,14,0)*$E613</f>
        <v>48.340330000000002</v>
      </c>
    </row>
    <row r="614" spans="1:18" s="1" customFormat="1" ht="13.5" customHeight="1" x14ac:dyDescent="0.2">
      <c r="A614" s="2">
        <v>40319130</v>
      </c>
      <c r="B614" s="17" t="s">
        <v>1295</v>
      </c>
      <c r="C614" s="27">
        <v>0.04</v>
      </c>
      <c r="D614" s="2" t="s">
        <v>5</v>
      </c>
      <c r="E614" s="5">
        <v>2.7909999999999999</v>
      </c>
      <c r="F614" s="43">
        <f>VLOOKUP($D614,PORTE!$A$3:$Z$45,2,0)*$C614+VLOOKUP($E$2,PORTE!$A$3:$Z$45,2,0)*$E614</f>
        <v>32.416499999999999</v>
      </c>
      <c r="G614" s="43">
        <f>VLOOKUP($D614,PORTE!$A$3:$Z$45,3,0)*$C614+VLOOKUP($E$2,PORTE!$A$3:$Z$45,3,0)*$E614</f>
        <v>33.911999999999999</v>
      </c>
      <c r="H614" s="43">
        <f>VLOOKUP($D614,PORTE!$A$3:$Z$45,4,0)*$C614+VLOOKUP($E$2,PORTE!$A$3:$Z$45,4,0)*$E614</f>
        <v>35.801969999999997</v>
      </c>
      <c r="I614" s="43">
        <f>VLOOKUP($D614,PORTE!$A$3:$Z$45,5,0)*$C614+VLOOKUP($E$2,PORTE!$A$3:$Z$45,5,0)*$E614</f>
        <v>38.34507</v>
      </c>
      <c r="J614" s="43">
        <f>VLOOKUP($D614,PORTE!$A$3:$Z$45,6,0)*$C614+VLOOKUP($E$2,PORTE!$A$3:$Z$45,6,0)*$E614</f>
        <v>40.509430000000002</v>
      </c>
      <c r="K614" s="43">
        <f>VLOOKUP($D614,PORTE!$A$3:$Z$45,7,0)*$C614+VLOOKUP($E$2,PORTE!$A$3:$Z$45,7,0)*$E614</f>
        <v>42.827249999999999</v>
      </c>
      <c r="L614" s="43">
        <f>VLOOKUP($D614,PORTE!$A$3:$Z$45,8,0)*$C614+VLOOKUP($E$2,PORTE!$A$3:$Z$45,8,0)*$E614</f>
        <v>45.654249999999998</v>
      </c>
      <c r="M614" s="43">
        <f>VLOOKUP($D614,PORTE!$A$3:$Z$45,9,0)*$C614+VLOOKUP($E$2,PORTE!$A$3:$Z$45,9,0)*$E614</f>
        <v>50.149139999999996</v>
      </c>
      <c r="N614" s="43">
        <f>VLOOKUP($D614,PORTE!$A$3:$Z$45,10,0)*$C614+VLOOKUP($E$2,PORTE!$A$3:$Z$45,10,0)*$E614</f>
        <v>54.728959999999994</v>
      </c>
      <c r="O614" s="43">
        <f>VLOOKUP($D614,PORTE!$A$3:$Z$45,11,0)*$C614+VLOOKUP($E$2,PORTE!$A$3:$Z$45,11,0)*$E614</f>
        <v>55.661190000000005</v>
      </c>
      <c r="P614" s="43">
        <f>VLOOKUP($D614,PORTE!$A$3:$Z$45,12,0)*$C614+VLOOKUP($E$2,PORTE!$A$3:$Z$45,12,0)*$E614</f>
        <v>57.925369999999994</v>
      </c>
      <c r="Q614" s="43">
        <f>VLOOKUP($D614,PORTE!$A$3:$Z$45,13,0)*$C614+VLOOKUP($E$2,PORTE!$A$3:$Z$45,13,0)*$E614</f>
        <v>59.744770000000003</v>
      </c>
      <c r="R614" s="43">
        <f>VLOOKUP($D614,PORTE!$A$3:$Z$45,14,0)*$C614+VLOOKUP($E$2,PORTE!$A$3:$Z$45,14,0)*$E614</f>
        <v>62.069790000000005</v>
      </c>
    </row>
    <row r="615" spans="1:18" s="1" customFormat="1" ht="13.5" customHeight="1" x14ac:dyDescent="0.25">
      <c r="A615" s="2" t="s">
        <v>1296</v>
      </c>
      <c r="B615" s="3" t="s">
        <v>1297</v>
      </c>
      <c r="C615" s="24">
        <v>0.1</v>
      </c>
      <c r="D615" s="4" t="s">
        <v>5</v>
      </c>
      <c r="E615" s="5" t="s">
        <v>42</v>
      </c>
      <c r="F615" s="43">
        <f>VLOOKUP($D615,PORTE!$A$3:$Z$45,2,0)*$C615+VLOOKUP($E$2,PORTE!$A$3:$Z$45,2,0)*$E615</f>
        <v>21.086000000000002</v>
      </c>
      <c r="G615" s="43">
        <f>VLOOKUP($D615,PORTE!$A$3:$Z$45,3,0)*$C615+VLOOKUP($E$2,PORTE!$A$3:$Z$45,3,0)*$E615</f>
        <v>22.218</v>
      </c>
      <c r="H615" s="43">
        <f>VLOOKUP($D615,PORTE!$A$3:$Z$45,4,0)*$C615+VLOOKUP($E$2,PORTE!$A$3:$Z$45,4,0)*$E615</f>
        <v>23.44988</v>
      </c>
      <c r="I615" s="43">
        <f>VLOOKUP($D615,PORTE!$A$3:$Z$45,5,0)*$C615+VLOOKUP($E$2,PORTE!$A$3:$Z$45,5,0)*$E615</f>
        <v>25.115480000000002</v>
      </c>
      <c r="J615" s="43">
        <f>VLOOKUP($D615,PORTE!$A$3:$Z$45,6,0)*$C615+VLOOKUP($E$2,PORTE!$A$3:$Z$45,6,0)*$E615</f>
        <v>26.564120000000003</v>
      </c>
      <c r="K615" s="43">
        <f>VLOOKUP($D615,PORTE!$A$3:$Z$45,7,0)*$C615+VLOOKUP($E$2,PORTE!$A$3:$Z$45,7,0)*$E615</f>
        <v>28.083600000000004</v>
      </c>
      <c r="L615" s="43">
        <f>VLOOKUP($D615,PORTE!$A$3:$Z$45,8,0)*$C615+VLOOKUP($E$2,PORTE!$A$3:$Z$45,8,0)*$E615</f>
        <v>29.9376</v>
      </c>
      <c r="M615" s="43">
        <f>VLOOKUP($D615,PORTE!$A$3:$Z$45,9,0)*$C615+VLOOKUP($E$2,PORTE!$A$3:$Z$45,9,0)*$E615</f>
        <v>32.885359999999999</v>
      </c>
      <c r="N615" s="43">
        <f>VLOOKUP($D615,PORTE!$A$3:$Z$45,10,0)*$C615+VLOOKUP($E$2,PORTE!$A$3:$Z$45,10,0)*$E615</f>
        <v>35.889040000000001</v>
      </c>
      <c r="O615" s="43">
        <f>VLOOKUP($D615,PORTE!$A$3:$Z$45,11,0)*$C615+VLOOKUP($E$2,PORTE!$A$3:$Z$45,11,0)*$E615</f>
        <v>36.499160000000003</v>
      </c>
      <c r="P615" s="43">
        <f>VLOOKUP($D615,PORTE!$A$3:$Z$45,12,0)*$C615+VLOOKUP($E$2,PORTE!$A$3:$Z$45,12,0)*$E615</f>
        <v>38.09308</v>
      </c>
      <c r="Q615" s="43">
        <f>VLOOKUP($D615,PORTE!$A$3:$Z$45,13,0)*$C615+VLOOKUP($E$2,PORTE!$A$3:$Z$45,13,0)*$E615</f>
        <v>39.513480000000001</v>
      </c>
      <c r="R615" s="43">
        <f>VLOOKUP($D615,PORTE!$A$3:$Z$45,14,0)*$C615+VLOOKUP($E$2,PORTE!$A$3:$Z$45,14,0)*$E615</f>
        <v>41.050959999999996</v>
      </c>
    </row>
    <row r="616" spans="1:18" s="1" customFormat="1" ht="13.5" customHeight="1" x14ac:dyDescent="0.25">
      <c r="A616" s="2" t="s">
        <v>1298</v>
      </c>
      <c r="B616" s="3" t="s">
        <v>1299</v>
      </c>
      <c r="C616" s="24">
        <v>0.1</v>
      </c>
      <c r="D616" s="4" t="s">
        <v>5</v>
      </c>
      <c r="E616" s="5" t="s">
        <v>39</v>
      </c>
      <c r="F616" s="43">
        <f>VLOOKUP($D616,PORTE!$A$3:$Z$45,2,0)*$C616+VLOOKUP($E$2,PORTE!$A$3:$Z$45,2,0)*$E616</f>
        <v>38.370499999999993</v>
      </c>
      <c r="G616" s="43">
        <f>VLOOKUP($D616,PORTE!$A$3:$Z$45,3,0)*$C616+VLOOKUP($E$2,PORTE!$A$3:$Z$45,3,0)*$E616</f>
        <v>40.253999999999998</v>
      </c>
      <c r="H616" s="43">
        <f>VLOOKUP($D616,PORTE!$A$3:$Z$45,4,0)*$C616+VLOOKUP($E$2,PORTE!$A$3:$Z$45,4,0)*$E616</f>
        <v>42.492890000000003</v>
      </c>
      <c r="I616" s="43">
        <f>VLOOKUP($D616,PORTE!$A$3:$Z$45,5,0)*$C616+VLOOKUP($E$2,PORTE!$A$3:$Z$45,5,0)*$E616</f>
        <v>45.511189999999999</v>
      </c>
      <c r="J616" s="43">
        <f>VLOOKUP($D616,PORTE!$A$3:$Z$45,6,0)*$C616+VLOOKUP($E$2,PORTE!$A$3:$Z$45,6,0)*$E616</f>
        <v>48.102110000000003</v>
      </c>
      <c r="K616" s="43">
        <f>VLOOKUP($D616,PORTE!$A$3:$Z$45,7,0)*$C616+VLOOKUP($E$2,PORTE!$A$3:$Z$45,7,0)*$E616</f>
        <v>50.854050000000001</v>
      </c>
      <c r="L616" s="43">
        <f>VLOOKUP($D616,PORTE!$A$3:$Z$45,8,0)*$C616+VLOOKUP($E$2,PORTE!$A$3:$Z$45,8,0)*$E616</f>
        <v>54.211049999999993</v>
      </c>
      <c r="M616" s="43">
        <f>VLOOKUP($D616,PORTE!$A$3:$Z$45,9,0)*$C616+VLOOKUP($E$2,PORTE!$A$3:$Z$45,9,0)*$E616</f>
        <v>59.548579999999994</v>
      </c>
      <c r="N616" s="43">
        <f>VLOOKUP($D616,PORTE!$A$3:$Z$45,10,0)*$C616+VLOOKUP($E$2,PORTE!$A$3:$Z$45,10,0)*$E616</f>
        <v>64.987120000000004</v>
      </c>
      <c r="O616" s="43">
        <f>VLOOKUP($D616,PORTE!$A$3:$Z$45,11,0)*$C616+VLOOKUP($E$2,PORTE!$A$3:$Z$45,11,0)*$E616</f>
        <v>66.093230000000005</v>
      </c>
      <c r="P616" s="43">
        <f>VLOOKUP($D616,PORTE!$A$3:$Z$45,12,0)*$C616+VLOOKUP($E$2,PORTE!$A$3:$Z$45,12,0)*$E616</f>
        <v>68.859489999999994</v>
      </c>
      <c r="Q616" s="43">
        <f>VLOOKUP($D616,PORTE!$A$3:$Z$45,13,0)*$C616+VLOOKUP($E$2,PORTE!$A$3:$Z$45,13,0)*$E616</f>
        <v>71.181690000000003</v>
      </c>
      <c r="R616" s="43">
        <f>VLOOKUP($D616,PORTE!$A$3:$Z$45,14,0)*$C616+VLOOKUP($E$2,PORTE!$A$3:$Z$45,14,0)*$E616</f>
        <v>73.951629999999994</v>
      </c>
    </row>
    <row r="617" spans="1:18" s="1" customFormat="1" ht="13.5" customHeight="1" x14ac:dyDescent="0.2">
      <c r="A617" s="2">
        <v>40319229</v>
      </c>
      <c r="B617" s="17" t="s">
        <v>1300</v>
      </c>
      <c r="C617" s="27">
        <v>0.01</v>
      </c>
      <c r="D617" s="2" t="s">
        <v>5</v>
      </c>
      <c r="E617" s="5">
        <v>1.7370000000000001</v>
      </c>
      <c r="F617" s="43">
        <f>VLOOKUP($D617,PORTE!$A$3:$Z$45,2,0)*$C617+VLOOKUP($E$2,PORTE!$A$3:$Z$45,2,0)*$E617</f>
        <v>20.055499999999999</v>
      </c>
      <c r="G617" s="43">
        <f>VLOOKUP($D617,PORTE!$A$3:$Z$45,3,0)*$C617+VLOOKUP($E$2,PORTE!$A$3:$Z$45,3,0)*$E617</f>
        <v>20.949000000000002</v>
      </c>
      <c r="H617" s="43">
        <f>VLOOKUP($D617,PORTE!$A$3:$Z$45,4,0)*$C617+VLOOKUP($E$2,PORTE!$A$3:$Z$45,4,0)*$E617</f>
        <v>22.117789999999999</v>
      </c>
      <c r="I617" s="43">
        <f>VLOOKUP($D617,PORTE!$A$3:$Z$45,5,0)*$C617+VLOOKUP($E$2,PORTE!$A$3:$Z$45,5,0)*$E617</f>
        <v>23.688890000000001</v>
      </c>
      <c r="J617" s="43">
        <f>VLOOKUP($D617,PORTE!$A$3:$Z$45,6,0)*$C617+VLOOKUP($E$2,PORTE!$A$3:$Z$45,6,0)*$E617</f>
        <v>25.01981</v>
      </c>
      <c r="K617" s="43">
        <f>VLOOKUP($D617,PORTE!$A$3:$Z$45,7,0)*$C617+VLOOKUP($E$2,PORTE!$A$3:$Z$45,7,0)*$E617</f>
        <v>26.451450000000001</v>
      </c>
      <c r="L617" s="43">
        <f>VLOOKUP($D617,PORTE!$A$3:$Z$45,8,0)*$C617+VLOOKUP($E$2,PORTE!$A$3:$Z$45,8,0)*$E617</f>
        <v>28.19745</v>
      </c>
      <c r="M617" s="43">
        <f>VLOOKUP($D617,PORTE!$A$3:$Z$45,9,0)*$C617+VLOOKUP($E$2,PORTE!$A$3:$Z$45,9,0)*$E617</f>
        <v>30.973579999999998</v>
      </c>
      <c r="N617" s="43">
        <f>VLOOKUP($D617,PORTE!$A$3:$Z$45,10,0)*$C617+VLOOKUP($E$2,PORTE!$A$3:$Z$45,10,0)*$E617</f>
        <v>33.802120000000002</v>
      </c>
      <c r="O617" s="43">
        <f>VLOOKUP($D617,PORTE!$A$3:$Z$45,11,0)*$C617+VLOOKUP($E$2,PORTE!$A$3:$Z$45,11,0)*$E617</f>
        <v>34.378130000000006</v>
      </c>
      <c r="P617" s="43">
        <f>VLOOKUP($D617,PORTE!$A$3:$Z$45,12,0)*$C617+VLOOKUP($E$2,PORTE!$A$3:$Z$45,12,0)*$E617</f>
        <v>35.75479</v>
      </c>
      <c r="Q617" s="43">
        <f>VLOOKUP($D617,PORTE!$A$3:$Z$45,13,0)*$C617+VLOOKUP($E$2,PORTE!$A$3:$Z$45,13,0)*$E617</f>
        <v>36.833190000000002</v>
      </c>
      <c r="R617" s="43">
        <f>VLOOKUP($D617,PORTE!$A$3:$Z$45,14,0)*$C617+VLOOKUP($E$2,PORTE!$A$3:$Z$45,14,0)*$E617</f>
        <v>38.266629999999999</v>
      </c>
    </row>
    <row r="618" spans="1:18" s="1" customFormat="1" ht="13.5" customHeight="1" x14ac:dyDescent="0.25">
      <c r="A618" s="2" t="s">
        <v>1301</v>
      </c>
      <c r="B618" s="3" t="s">
        <v>1302</v>
      </c>
      <c r="C618" s="24">
        <v>0.01</v>
      </c>
      <c r="D618" s="4" t="s">
        <v>5</v>
      </c>
      <c r="E618" s="5" t="s">
        <v>1303</v>
      </c>
      <c r="F618" s="43">
        <f>VLOOKUP($D618,PORTE!$A$3:$Z$45,2,0)*$C618+VLOOKUP($E$2,PORTE!$A$3:$Z$45,2,0)*$E618</f>
        <v>5.9910000000000005</v>
      </c>
      <c r="G618" s="43">
        <f>VLOOKUP($D618,PORTE!$A$3:$Z$45,3,0)*$C618+VLOOKUP($E$2,PORTE!$A$3:$Z$45,3,0)*$E618</f>
        <v>6.2730000000000006</v>
      </c>
      <c r="H618" s="43">
        <f>VLOOKUP($D618,PORTE!$A$3:$Z$45,4,0)*$C618+VLOOKUP($E$2,PORTE!$A$3:$Z$45,4,0)*$E618</f>
        <v>6.6223800000000006</v>
      </c>
      <c r="I618" s="43">
        <f>VLOOKUP($D618,PORTE!$A$3:$Z$45,5,0)*$C618+VLOOKUP($E$2,PORTE!$A$3:$Z$45,5,0)*$E618</f>
        <v>7.0927800000000003</v>
      </c>
      <c r="J618" s="43">
        <f>VLOOKUP($D618,PORTE!$A$3:$Z$45,6,0)*$C618+VLOOKUP($E$2,PORTE!$A$3:$Z$45,6,0)*$E618</f>
        <v>7.4942199999999994</v>
      </c>
      <c r="K618" s="43">
        <f>VLOOKUP($D618,PORTE!$A$3:$Z$45,7,0)*$C618+VLOOKUP($E$2,PORTE!$A$3:$Z$45,7,0)*$E618</f>
        <v>7.9230000000000009</v>
      </c>
      <c r="L618" s="43">
        <f>VLOOKUP($D618,PORTE!$A$3:$Z$45,8,0)*$C618+VLOOKUP($E$2,PORTE!$A$3:$Z$45,8,0)*$E618</f>
        <v>8.4459999999999997</v>
      </c>
      <c r="M618" s="43">
        <f>VLOOKUP($D618,PORTE!$A$3:$Z$45,9,0)*$C618+VLOOKUP($E$2,PORTE!$A$3:$Z$45,9,0)*$E618</f>
        <v>9.2775599999999994</v>
      </c>
      <c r="N618" s="43">
        <f>VLOOKUP($D618,PORTE!$A$3:$Z$45,10,0)*$C618+VLOOKUP($E$2,PORTE!$A$3:$Z$45,10,0)*$E618</f>
        <v>10.124840000000001</v>
      </c>
      <c r="O618" s="43">
        <f>VLOOKUP($D618,PORTE!$A$3:$Z$45,11,0)*$C618+VLOOKUP($E$2,PORTE!$A$3:$Z$45,11,0)*$E618</f>
        <v>10.297260000000001</v>
      </c>
      <c r="P618" s="43">
        <f>VLOOKUP($D618,PORTE!$A$3:$Z$45,12,0)*$C618+VLOOKUP($E$2,PORTE!$A$3:$Z$45,12,0)*$E618</f>
        <v>10.71998</v>
      </c>
      <c r="Q618" s="43">
        <f>VLOOKUP($D618,PORTE!$A$3:$Z$45,13,0)*$C618+VLOOKUP($E$2,PORTE!$A$3:$Z$45,13,0)*$E618</f>
        <v>11.064580000000001</v>
      </c>
      <c r="R618" s="43">
        <f>VLOOKUP($D618,PORTE!$A$3:$Z$45,14,0)*$C618+VLOOKUP($E$2,PORTE!$A$3:$Z$45,14,0)*$E618</f>
        <v>11.49516</v>
      </c>
    </row>
    <row r="619" spans="1:18" s="1" customFormat="1" ht="13.5" customHeight="1" x14ac:dyDescent="0.25">
      <c r="A619" s="2">
        <v>40311430</v>
      </c>
      <c r="B619" s="3" t="s">
        <v>1304</v>
      </c>
      <c r="C619" s="24">
        <v>0.04</v>
      </c>
      <c r="D619" s="4" t="s">
        <v>5</v>
      </c>
      <c r="E619" s="5">
        <v>3.4529999999999998</v>
      </c>
      <c r="F619" s="43">
        <f>VLOOKUP($D619,PORTE!$A$3:$Z$45,2,0)*$C619+VLOOKUP($E$2,PORTE!$A$3:$Z$45,2,0)*$E619</f>
        <v>40.029499999999999</v>
      </c>
      <c r="G619" s="43">
        <f>VLOOKUP($D619,PORTE!$A$3:$Z$45,3,0)*$C619+VLOOKUP($E$2,PORTE!$A$3:$Z$45,3,0)*$E619</f>
        <v>41.856000000000002</v>
      </c>
      <c r="H619" s="43">
        <f>VLOOKUP($D619,PORTE!$A$3:$Z$45,4,0)*$C619+VLOOKUP($E$2,PORTE!$A$3:$Z$45,4,0)*$E619</f>
        <v>44.189509999999999</v>
      </c>
      <c r="I619" s="43">
        <f>VLOOKUP($D619,PORTE!$A$3:$Z$45,5,0)*$C619+VLOOKUP($E$2,PORTE!$A$3:$Z$45,5,0)*$E619</f>
        <v>47.328410000000005</v>
      </c>
      <c r="J619" s="43">
        <f>VLOOKUP($D619,PORTE!$A$3:$Z$45,6,0)*$C619+VLOOKUP($E$2,PORTE!$A$3:$Z$45,6,0)*$E619</f>
        <v>49.995890000000003</v>
      </c>
      <c r="K619" s="43">
        <f>VLOOKUP($D619,PORTE!$A$3:$Z$45,7,0)*$C619+VLOOKUP($E$2,PORTE!$A$3:$Z$45,7,0)*$E619</f>
        <v>52.856549999999999</v>
      </c>
      <c r="L619" s="43">
        <f>VLOOKUP($D619,PORTE!$A$3:$Z$45,8,0)*$C619+VLOOKUP($E$2,PORTE!$A$3:$Z$45,8,0)*$E619</f>
        <v>56.345549999999989</v>
      </c>
      <c r="M619" s="43">
        <f>VLOOKUP($D619,PORTE!$A$3:$Z$45,9,0)*$C619+VLOOKUP($E$2,PORTE!$A$3:$Z$45,9,0)*$E619</f>
        <v>61.893019999999993</v>
      </c>
      <c r="N619" s="43">
        <f>VLOOKUP($D619,PORTE!$A$3:$Z$45,10,0)*$C619+VLOOKUP($E$2,PORTE!$A$3:$Z$45,10,0)*$E619</f>
        <v>67.545279999999991</v>
      </c>
      <c r="O619" s="43">
        <f>VLOOKUP($D619,PORTE!$A$3:$Z$45,11,0)*$C619+VLOOKUP($E$2,PORTE!$A$3:$Z$45,11,0)*$E619</f>
        <v>68.695970000000003</v>
      </c>
      <c r="P619" s="43">
        <f>VLOOKUP($D619,PORTE!$A$3:$Z$45,12,0)*$C619+VLOOKUP($E$2,PORTE!$A$3:$Z$45,12,0)*$E619</f>
        <v>71.47650999999999</v>
      </c>
      <c r="Q619" s="43">
        <f>VLOOKUP($D619,PORTE!$A$3:$Z$45,13,0)*$C619+VLOOKUP($E$2,PORTE!$A$3:$Z$45,13,0)*$E619</f>
        <v>73.693110000000004</v>
      </c>
      <c r="R619" s="43">
        <f>VLOOKUP($D619,PORTE!$A$3:$Z$45,14,0)*$C619+VLOOKUP($E$2,PORTE!$A$3:$Z$45,14,0)*$E619</f>
        <v>76.560969999999998</v>
      </c>
    </row>
    <row r="620" spans="1:18" s="1" customFormat="1" ht="13.5" customHeight="1" x14ac:dyDescent="0.25">
      <c r="A620" s="2" t="s">
        <v>1305</v>
      </c>
      <c r="B620" s="3" t="s">
        <v>1306</v>
      </c>
      <c r="C620" s="24">
        <v>0.04</v>
      </c>
      <c r="D620" s="4" t="s">
        <v>5</v>
      </c>
      <c r="E620" s="5" t="s">
        <v>77</v>
      </c>
      <c r="F620" s="43">
        <f>VLOOKUP($D620,PORTE!$A$3:$Z$45,2,0)*$C620+VLOOKUP($E$2,PORTE!$A$3:$Z$45,2,0)*$E620</f>
        <v>12.429499999999999</v>
      </c>
      <c r="G620" s="43">
        <f>VLOOKUP($D620,PORTE!$A$3:$Z$45,3,0)*$C620+VLOOKUP($E$2,PORTE!$A$3:$Z$45,3,0)*$E620</f>
        <v>13.055999999999999</v>
      </c>
      <c r="H620" s="43">
        <f>VLOOKUP($D620,PORTE!$A$3:$Z$45,4,0)*$C620+VLOOKUP($E$2,PORTE!$A$3:$Z$45,4,0)*$E620</f>
        <v>13.781509999999999</v>
      </c>
      <c r="I620" s="43">
        <f>VLOOKUP($D620,PORTE!$A$3:$Z$45,5,0)*$C620+VLOOKUP($E$2,PORTE!$A$3:$Z$45,5,0)*$E620</f>
        <v>14.760409999999998</v>
      </c>
      <c r="J620" s="43">
        <f>VLOOKUP($D620,PORTE!$A$3:$Z$45,6,0)*$C620+VLOOKUP($E$2,PORTE!$A$3:$Z$45,6,0)*$E620</f>
        <v>15.60389</v>
      </c>
      <c r="K620" s="43">
        <f>VLOOKUP($D620,PORTE!$A$3:$Z$45,7,0)*$C620+VLOOKUP($E$2,PORTE!$A$3:$Z$45,7,0)*$E620</f>
        <v>16.496549999999999</v>
      </c>
      <c r="L620" s="43">
        <f>VLOOKUP($D620,PORTE!$A$3:$Z$45,8,0)*$C620+VLOOKUP($E$2,PORTE!$A$3:$Z$45,8,0)*$E620</f>
        <v>17.585549999999998</v>
      </c>
      <c r="M620" s="43">
        <f>VLOOKUP($D620,PORTE!$A$3:$Z$45,9,0)*$C620+VLOOKUP($E$2,PORTE!$A$3:$Z$45,9,0)*$E620</f>
        <v>19.317019999999999</v>
      </c>
      <c r="N620" s="43">
        <f>VLOOKUP($D620,PORTE!$A$3:$Z$45,10,0)*$C620+VLOOKUP($E$2,PORTE!$A$3:$Z$45,10,0)*$E620</f>
        <v>21.08128</v>
      </c>
      <c r="O620" s="43">
        <f>VLOOKUP($D620,PORTE!$A$3:$Z$45,11,0)*$C620+VLOOKUP($E$2,PORTE!$A$3:$Z$45,11,0)*$E620</f>
        <v>21.439969999999999</v>
      </c>
      <c r="P620" s="43">
        <f>VLOOKUP($D620,PORTE!$A$3:$Z$45,12,0)*$C620+VLOOKUP($E$2,PORTE!$A$3:$Z$45,12,0)*$E620</f>
        <v>22.348509999999997</v>
      </c>
      <c r="Q620" s="43">
        <f>VLOOKUP($D620,PORTE!$A$3:$Z$45,13,0)*$C620+VLOOKUP($E$2,PORTE!$A$3:$Z$45,13,0)*$E620</f>
        <v>23.125109999999999</v>
      </c>
      <c r="R620" s="43">
        <f>VLOOKUP($D620,PORTE!$A$3:$Z$45,14,0)*$C620+VLOOKUP($E$2,PORTE!$A$3:$Z$45,14,0)*$E620</f>
        <v>24.024969999999996</v>
      </c>
    </row>
    <row r="621" spans="1:18" s="1" customFormat="1" ht="13.5" customHeight="1" x14ac:dyDescent="0.25">
      <c r="A621" s="2" t="s">
        <v>1307</v>
      </c>
      <c r="B621" s="3" t="s">
        <v>1308</v>
      </c>
      <c r="C621" s="24">
        <v>0.01</v>
      </c>
      <c r="D621" s="4" t="s">
        <v>5</v>
      </c>
      <c r="E621" s="5" t="s">
        <v>760</v>
      </c>
      <c r="F621" s="43">
        <f>VLOOKUP($D621,PORTE!$A$3:$Z$45,2,0)*$C621+VLOOKUP($E$2,PORTE!$A$3:$Z$45,2,0)*$E621</f>
        <v>7.3250000000000002</v>
      </c>
      <c r="G621" s="43">
        <f>VLOOKUP($D621,PORTE!$A$3:$Z$45,3,0)*$C621+VLOOKUP($E$2,PORTE!$A$3:$Z$45,3,0)*$E621</f>
        <v>7.6650000000000009</v>
      </c>
      <c r="H621" s="43">
        <f>VLOOKUP($D621,PORTE!$A$3:$Z$45,4,0)*$C621+VLOOKUP($E$2,PORTE!$A$3:$Z$45,4,0)*$E621</f>
        <v>8.0921000000000003</v>
      </c>
      <c r="I621" s="43">
        <f>VLOOKUP($D621,PORTE!$A$3:$Z$45,5,0)*$C621+VLOOKUP($E$2,PORTE!$A$3:$Z$45,5,0)*$E621</f>
        <v>8.6669000000000018</v>
      </c>
      <c r="J621" s="43">
        <f>VLOOKUP($D621,PORTE!$A$3:$Z$45,6,0)*$C621+VLOOKUP($E$2,PORTE!$A$3:$Z$45,6,0)*$E621</f>
        <v>9.1565000000000012</v>
      </c>
      <c r="K621" s="43">
        <f>VLOOKUP($D621,PORTE!$A$3:$Z$45,7,0)*$C621+VLOOKUP($E$2,PORTE!$A$3:$Z$45,7,0)*$E621</f>
        <v>9.6804000000000006</v>
      </c>
      <c r="L621" s="43">
        <f>VLOOKUP($D621,PORTE!$A$3:$Z$45,8,0)*$C621+VLOOKUP($E$2,PORTE!$A$3:$Z$45,8,0)*$E621</f>
        <v>10.319399999999998</v>
      </c>
      <c r="M621" s="43">
        <f>VLOOKUP($D621,PORTE!$A$3:$Z$45,9,0)*$C621+VLOOKUP($E$2,PORTE!$A$3:$Z$45,9,0)*$E621</f>
        <v>11.3354</v>
      </c>
      <c r="N621" s="43">
        <f>VLOOKUP($D621,PORTE!$A$3:$Z$45,10,0)*$C621+VLOOKUP($E$2,PORTE!$A$3:$Z$45,10,0)*$E621</f>
        <v>12.3706</v>
      </c>
      <c r="O621" s="43">
        <f>VLOOKUP($D621,PORTE!$A$3:$Z$45,11,0)*$C621+VLOOKUP($E$2,PORTE!$A$3:$Z$45,11,0)*$E621</f>
        <v>12.581300000000001</v>
      </c>
      <c r="P621" s="43">
        <f>VLOOKUP($D621,PORTE!$A$3:$Z$45,12,0)*$C621+VLOOKUP($E$2,PORTE!$A$3:$Z$45,12,0)*$E621</f>
        <v>13.094499999999998</v>
      </c>
      <c r="Q621" s="43">
        <f>VLOOKUP($D621,PORTE!$A$3:$Z$45,13,0)*$C621+VLOOKUP($E$2,PORTE!$A$3:$Z$45,13,0)*$E621</f>
        <v>13.508700000000001</v>
      </c>
      <c r="R621" s="43">
        <f>VLOOKUP($D621,PORTE!$A$3:$Z$45,14,0)*$C621+VLOOKUP($E$2,PORTE!$A$3:$Z$45,14,0)*$E621</f>
        <v>14.034400000000002</v>
      </c>
    </row>
    <row r="622" spans="1:18" s="1" customFormat="1" ht="13.5" customHeight="1" x14ac:dyDescent="0.25">
      <c r="A622" s="2" t="s">
        <v>1309</v>
      </c>
      <c r="B622" s="3" t="s">
        <v>1310</v>
      </c>
      <c r="C622" s="24">
        <v>0.01</v>
      </c>
      <c r="D622" s="4" t="s">
        <v>5</v>
      </c>
      <c r="E622" s="5" t="s">
        <v>1152</v>
      </c>
      <c r="F622" s="43">
        <f>VLOOKUP($D622,PORTE!$A$3:$Z$45,2,0)*$C622+VLOOKUP($E$2,PORTE!$A$3:$Z$45,2,0)*$E622</f>
        <v>6.6004999999999994</v>
      </c>
      <c r="G622" s="43">
        <f>VLOOKUP($D622,PORTE!$A$3:$Z$45,3,0)*$C622+VLOOKUP($E$2,PORTE!$A$3:$Z$45,3,0)*$E622</f>
        <v>6.9089999999999998</v>
      </c>
      <c r="H622" s="43">
        <f>VLOOKUP($D622,PORTE!$A$3:$Z$45,4,0)*$C622+VLOOKUP($E$2,PORTE!$A$3:$Z$45,4,0)*$E622</f>
        <v>7.2938899999999993</v>
      </c>
      <c r="I622" s="43">
        <f>VLOOKUP($D622,PORTE!$A$3:$Z$45,5,0)*$C622+VLOOKUP($E$2,PORTE!$A$3:$Z$45,5,0)*$E622</f>
        <v>7.8119899999999998</v>
      </c>
      <c r="J622" s="43">
        <f>VLOOKUP($D622,PORTE!$A$3:$Z$45,6,0)*$C622+VLOOKUP($E$2,PORTE!$A$3:$Z$45,6,0)*$E622</f>
        <v>8.2537099999999999</v>
      </c>
      <c r="K622" s="43">
        <f>VLOOKUP($D622,PORTE!$A$3:$Z$45,7,0)*$C622+VLOOKUP($E$2,PORTE!$A$3:$Z$45,7,0)*$E622</f>
        <v>8.7259499999999992</v>
      </c>
      <c r="L622" s="43">
        <f>VLOOKUP($D622,PORTE!$A$3:$Z$45,8,0)*$C622+VLOOKUP($E$2,PORTE!$A$3:$Z$45,8,0)*$E622</f>
        <v>9.3019499999999979</v>
      </c>
      <c r="M622" s="43">
        <f>VLOOKUP($D622,PORTE!$A$3:$Z$45,9,0)*$C622+VLOOKUP($E$2,PORTE!$A$3:$Z$45,9,0)*$E622</f>
        <v>10.217779999999998</v>
      </c>
      <c r="N622" s="43">
        <f>VLOOKUP($D622,PORTE!$A$3:$Z$45,10,0)*$C622+VLOOKUP($E$2,PORTE!$A$3:$Z$45,10,0)*$E622</f>
        <v>11.150919999999999</v>
      </c>
      <c r="O622" s="43">
        <f>VLOOKUP($D622,PORTE!$A$3:$Z$45,11,0)*$C622+VLOOKUP($E$2,PORTE!$A$3:$Z$45,11,0)*$E622</f>
        <v>11.34083</v>
      </c>
      <c r="P622" s="43">
        <f>VLOOKUP($D622,PORTE!$A$3:$Z$45,12,0)*$C622+VLOOKUP($E$2,PORTE!$A$3:$Z$45,12,0)*$E622</f>
        <v>11.804889999999999</v>
      </c>
      <c r="Q622" s="43">
        <f>VLOOKUP($D622,PORTE!$A$3:$Z$45,13,0)*$C622+VLOOKUP($E$2,PORTE!$A$3:$Z$45,13,0)*$E622</f>
        <v>12.181289999999999</v>
      </c>
      <c r="R622" s="43">
        <f>VLOOKUP($D622,PORTE!$A$3:$Z$45,14,0)*$C622+VLOOKUP($E$2,PORTE!$A$3:$Z$45,14,0)*$E622</f>
        <v>12.655329999999999</v>
      </c>
    </row>
    <row r="623" spans="1:18" s="1" customFormat="1" ht="13.5" customHeight="1" x14ac:dyDescent="0.25">
      <c r="A623" s="2" t="s">
        <v>1311</v>
      </c>
      <c r="B623" s="3" t="s">
        <v>1312</v>
      </c>
      <c r="C623" s="24">
        <v>0.1</v>
      </c>
      <c r="D623" s="4" t="s">
        <v>5</v>
      </c>
      <c r="E623" s="5" t="s">
        <v>1313</v>
      </c>
      <c r="F623" s="43">
        <f>VLOOKUP($D623,PORTE!$A$3:$Z$45,2,0)*$C623+VLOOKUP($E$2,PORTE!$A$3:$Z$45,2,0)*$E623</f>
        <v>32.999999999999993</v>
      </c>
      <c r="G623" s="43">
        <f>VLOOKUP($D623,PORTE!$A$3:$Z$45,3,0)*$C623+VLOOKUP($E$2,PORTE!$A$3:$Z$45,3,0)*$E623</f>
        <v>34.649999999999991</v>
      </c>
      <c r="H623" s="43">
        <f>VLOOKUP($D623,PORTE!$A$3:$Z$45,4,0)*$C623+VLOOKUP($E$2,PORTE!$A$3:$Z$45,4,0)*$E623</f>
        <v>36.576000000000001</v>
      </c>
      <c r="I623" s="43">
        <f>VLOOKUP($D623,PORTE!$A$3:$Z$45,5,0)*$C623+VLOOKUP($E$2,PORTE!$A$3:$Z$45,5,0)*$E623</f>
        <v>39.173999999999992</v>
      </c>
      <c r="J623" s="43">
        <f>VLOOKUP($D623,PORTE!$A$3:$Z$45,6,0)*$C623+VLOOKUP($E$2,PORTE!$A$3:$Z$45,6,0)*$E623</f>
        <v>41.41</v>
      </c>
      <c r="K623" s="43">
        <f>VLOOKUP($D623,PORTE!$A$3:$Z$45,7,0)*$C623+VLOOKUP($E$2,PORTE!$A$3:$Z$45,7,0)*$E623</f>
        <v>43.779000000000003</v>
      </c>
      <c r="L623" s="43">
        <f>VLOOKUP($D623,PORTE!$A$3:$Z$45,8,0)*$C623+VLOOKUP($E$2,PORTE!$A$3:$Z$45,8,0)*$E623</f>
        <v>46.66899999999999</v>
      </c>
      <c r="M623" s="43">
        <f>VLOOKUP($D623,PORTE!$A$3:$Z$45,9,0)*$C623+VLOOKUP($E$2,PORTE!$A$3:$Z$45,9,0)*$E623</f>
        <v>51.263999999999989</v>
      </c>
      <c r="N623" s="43">
        <f>VLOOKUP($D623,PORTE!$A$3:$Z$45,10,0)*$C623+VLOOKUP($E$2,PORTE!$A$3:$Z$45,10,0)*$E623</f>
        <v>55.945999999999998</v>
      </c>
      <c r="O623" s="43">
        <f>VLOOKUP($D623,PORTE!$A$3:$Z$45,11,0)*$C623+VLOOKUP($E$2,PORTE!$A$3:$Z$45,11,0)*$E623</f>
        <v>56.897999999999996</v>
      </c>
      <c r="P623" s="43">
        <f>VLOOKUP($D623,PORTE!$A$3:$Z$45,12,0)*$C623+VLOOKUP($E$2,PORTE!$A$3:$Z$45,12,0)*$E623</f>
        <v>59.3</v>
      </c>
      <c r="Q623" s="43">
        <f>VLOOKUP($D623,PORTE!$A$3:$Z$45,13,0)*$C623+VLOOKUP($E$2,PORTE!$A$3:$Z$45,13,0)*$E623</f>
        <v>61.341999999999999</v>
      </c>
      <c r="R623" s="43">
        <f>VLOOKUP($D623,PORTE!$A$3:$Z$45,14,0)*$C623+VLOOKUP($E$2,PORTE!$A$3:$Z$45,14,0)*$E623</f>
        <v>63.728999999999992</v>
      </c>
    </row>
    <row r="624" spans="1:18" s="1" customFormat="1" ht="13.5" customHeight="1" x14ac:dyDescent="0.25">
      <c r="A624" s="2">
        <v>40319474</v>
      </c>
      <c r="B624" s="9" t="s">
        <v>1314</v>
      </c>
      <c r="C624" s="27">
        <v>0.04</v>
      </c>
      <c r="D624" s="2" t="s">
        <v>5</v>
      </c>
      <c r="E624" s="5">
        <v>3.66</v>
      </c>
      <c r="F624" s="43">
        <f>VLOOKUP($D624,PORTE!$A$3:$Z$45,2,0)*$C624+VLOOKUP($E$2,PORTE!$A$3:$Z$45,2,0)*$E624</f>
        <v>42.410000000000004</v>
      </c>
      <c r="G624" s="43">
        <f>VLOOKUP($D624,PORTE!$A$3:$Z$45,3,0)*$C624+VLOOKUP($E$2,PORTE!$A$3:$Z$45,3,0)*$E624</f>
        <v>44.34</v>
      </c>
      <c r="H624" s="43">
        <f>VLOOKUP($D624,PORTE!$A$3:$Z$45,4,0)*$C624+VLOOKUP($E$2,PORTE!$A$3:$Z$45,4,0)*$E624</f>
        <v>46.812199999999997</v>
      </c>
      <c r="I624" s="43">
        <f>VLOOKUP($D624,PORTE!$A$3:$Z$45,5,0)*$C624+VLOOKUP($E$2,PORTE!$A$3:$Z$45,5,0)*$E624</f>
        <v>50.137400000000007</v>
      </c>
      <c r="J624" s="43">
        <f>VLOOKUP($D624,PORTE!$A$3:$Z$45,6,0)*$C624+VLOOKUP($E$2,PORTE!$A$3:$Z$45,6,0)*$E624</f>
        <v>52.962200000000003</v>
      </c>
      <c r="K624" s="43">
        <f>VLOOKUP($D624,PORTE!$A$3:$Z$45,7,0)*$C624+VLOOKUP($E$2,PORTE!$A$3:$Z$45,7,0)*$E624</f>
        <v>55.992600000000003</v>
      </c>
      <c r="L624" s="43">
        <f>VLOOKUP($D624,PORTE!$A$3:$Z$45,8,0)*$C624+VLOOKUP($E$2,PORTE!$A$3:$Z$45,8,0)*$E624</f>
        <v>59.688599999999994</v>
      </c>
      <c r="M624" s="43">
        <f>VLOOKUP($D624,PORTE!$A$3:$Z$45,9,0)*$C624+VLOOKUP($E$2,PORTE!$A$3:$Z$45,9,0)*$E624</f>
        <v>65.56519999999999</v>
      </c>
      <c r="N624" s="43">
        <f>VLOOKUP($D624,PORTE!$A$3:$Z$45,10,0)*$C624+VLOOKUP($E$2,PORTE!$A$3:$Z$45,10,0)*$E624</f>
        <v>71.552800000000005</v>
      </c>
      <c r="O624" s="43">
        <f>VLOOKUP($D624,PORTE!$A$3:$Z$45,11,0)*$C624+VLOOKUP($E$2,PORTE!$A$3:$Z$45,11,0)*$E624</f>
        <v>72.771800000000013</v>
      </c>
      <c r="P624" s="43">
        <f>VLOOKUP($D624,PORTE!$A$3:$Z$45,12,0)*$C624+VLOOKUP($E$2,PORTE!$A$3:$Z$45,12,0)*$E624</f>
        <v>75.713799999999992</v>
      </c>
      <c r="Q624" s="43">
        <f>VLOOKUP($D624,PORTE!$A$3:$Z$45,13,0)*$C624+VLOOKUP($E$2,PORTE!$A$3:$Z$45,13,0)*$E624</f>
        <v>78.054600000000008</v>
      </c>
      <c r="R624" s="43">
        <f>VLOOKUP($D624,PORTE!$A$3:$Z$45,14,0)*$C624+VLOOKUP($E$2,PORTE!$A$3:$Z$45,14,0)*$E624</f>
        <v>81.092200000000005</v>
      </c>
    </row>
    <row r="625" spans="1:18" s="1" customFormat="1" ht="13.5" customHeight="1" x14ac:dyDescent="0.25">
      <c r="A625" s="2" t="s">
        <v>1315</v>
      </c>
      <c r="B625" s="3" t="s">
        <v>1316</v>
      </c>
      <c r="C625" s="24">
        <v>0.01</v>
      </c>
      <c r="D625" s="4" t="s">
        <v>5</v>
      </c>
      <c r="E625" s="5" t="s">
        <v>1317</v>
      </c>
      <c r="F625" s="43">
        <f>VLOOKUP($D625,PORTE!$A$3:$Z$45,2,0)*$C625+VLOOKUP($E$2,PORTE!$A$3:$Z$45,2,0)*$E625</f>
        <v>10.085000000000001</v>
      </c>
      <c r="G625" s="43">
        <f>VLOOKUP($D625,PORTE!$A$3:$Z$45,3,0)*$C625+VLOOKUP($E$2,PORTE!$A$3:$Z$45,3,0)*$E625</f>
        <v>10.545</v>
      </c>
      <c r="H625" s="43">
        <f>VLOOKUP($D625,PORTE!$A$3:$Z$45,4,0)*$C625+VLOOKUP($E$2,PORTE!$A$3:$Z$45,4,0)*$E625</f>
        <v>11.132899999999999</v>
      </c>
      <c r="I625" s="43">
        <f>VLOOKUP($D625,PORTE!$A$3:$Z$45,5,0)*$C625+VLOOKUP($E$2,PORTE!$A$3:$Z$45,5,0)*$E625</f>
        <v>11.9237</v>
      </c>
      <c r="J625" s="43">
        <f>VLOOKUP($D625,PORTE!$A$3:$Z$45,6,0)*$C625+VLOOKUP($E$2,PORTE!$A$3:$Z$45,6,0)*$E625</f>
        <v>12.595700000000001</v>
      </c>
      <c r="K625" s="43">
        <f>VLOOKUP($D625,PORTE!$A$3:$Z$45,7,0)*$C625+VLOOKUP($E$2,PORTE!$A$3:$Z$45,7,0)*$E625</f>
        <v>13.3164</v>
      </c>
      <c r="L625" s="43">
        <f>VLOOKUP($D625,PORTE!$A$3:$Z$45,8,0)*$C625+VLOOKUP($E$2,PORTE!$A$3:$Z$45,8,0)*$E625</f>
        <v>14.195399999999999</v>
      </c>
      <c r="M625" s="43">
        <f>VLOOKUP($D625,PORTE!$A$3:$Z$45,9,0)*$C625+VLOOKUP($E$2,PORTE!$A$3:$Z$45,9,0)*$E625</f>
        <v>15.592999999999998</v>
      </c>
      <c r="N625" s="43">
        <f>VLOOKUP($D625,PORTE!$A$3:$Z$45,10,0)*$C625+VLOOKUP($E$2,PORTE!$A$3:$Z$45,10,0)*$E625</f>
        <v>17.016999999999999</v>
      </c>
      <c r="O625" s="43">
        <f>VLOOKUP($D625,PORTE!$A$3:$Z$45,11,0)*$C625+VLOOKUP($E$2,PORTE!$A$3:$Z$45,11,0)*$E625</f>
        <v>17.306900000000002</v>
      </c>
      <c r="P625" s="43">
        <f>VLOOKUP($D625,PORTE!$A$3:$Z$45,12,0)*$C625+VLOOKUP($E$2,PORTE!$A$3:$Z$45,12,0)*$E625</f>
        <v>18.007299999999997</v>
      </c>
      <c r="Q625" s="43">
        <f>VLOOKUP($D625,PORTE!$A$3:$Z$45,13,0)*$C625+VLOOKUP($E$2,PORTE!$A$3:$Z$45,13,0)*$E625</f>
        <v>18.5655</v>
      </c>
      <c r="R625" s="43">
        <f>VLOOKUP($D625,PORTE!$A$3:$Z$45,14,0)*$C625+VLOOKUP($E$2,PORTE!$A$3:$Z$45,14,0)*$E625</f>
        <v>19.288</v>
      </c>
    </row>
    <row r="626" spans="1:18" s="1" customFormat="1" ht="13.5" customHeight="1" x14ac:dyDescent="0.25">
      <c r="A626" s="2" t="s">
        <v>1318</v>
      </c>
      <c r="B626" s="3" t="s">
        <v>1319</v>
      </c>
      <c r="C626" s="24">
        <v>0.1</v>
      </c>
      <c r="D626" s="4" t="s">
        <v>5</v>
      </c>
      <c r="E626" s="5" t="s">
        <v>278</v>
      </c>
      <c r="F626" s="43">
        <f>VLOOKUP($D626,PORTE!$A$3:$Z$45,2,0)*$C626+VLOOKUP($E$2,PORTE!$A$3:$Z$45,2,0)*$E626</f>
        <v>59.381</v>
      </c>
      <c r="G626" s="43">
        <f>VLOOKUP($D626,PORTE!$A$3:$Z$45,3,0)*$C626+VLOOKUP($E$2,PORTE!$A$3:$Z$45,3,0)*$E626</f>
        <v>62.177999999999997</v>
      </c>
      <c r="H626" s="43">
        <f>VLOOKUP($D626,PORTE!$A$3:$Z$45,4,0)*$C626+VLOOKUP($E$2,PORTE!$A$3:$Z$45,4,0)*$E626</f>
        <v>65.640979999999999</v>
      </c>
      <c r="I626" s="43">
        <f>VLOOKUP($D626,PORTE!$A$3:$Z$45,5,0)*$C626+VLOOKUP($E$2,PORTE!$A$3:$Z$45,5,0)*$E626</f>
        <v>70.303579999999997</v>
      </c>
      <c r="J626" s="43">
        <f>VLOOKUP($D626,PORTE!$A$3:$Z$45,6,0)*$C626+VLOOKUP($E$2,PORTE!$A$3:$Z$45,6,0)*$E626</f>
        <v>74.283020000000008</v>
      </c>
      <c r="K626" s="43">
        <f>VLOOKUP($D626,PORTE!$A$3:$Z$45,7,0)*$C626+VLOOKUP($E$2,PORTE!$A$3:$Z$45,7,0)*$E626</f>
        <v>78.533100000000005</v>
      </c>
      <c r="L626" s="43">
        <f>VLOOKUP($D626,PORTE!$A$3:$Z$45,8,0)*$C626+VLOOKUP($E$2,PORTE!$A$3:$Z$45,8,0)*$E626</f>
        <v>83.717100000000002</v>
      </c>
      <c r="M626" s="43">
        <f>VLOOKUP($D626,PORTE!$A$3:$Z$45,9,0)*$C626+VLOOKUP($E$2,PORTE!$A$3:$Z$45,9,0)*$E626</f>
        <v>91.959559999999996</v>
      </c>
      <c r="N626" s="43">
        <f>VLOOKUP($D626,PORTE!$A$3:$Z$45,10,0)*$C626+VLOOKUP($E$2,PORTE!$A$3:$Z$45,10,0)*$E626</f>
        <v>100.35784</v>
      </c>
      <c r="O626" s="43">
        <f>VLOOKUP($D626,PORTE!$A$3:$Z$45,11,0)*$C626+VLOOKUP($E$2,PORTE!$A$3:$Z$45,11,0)*$E626</f>
        <v>102.06686000000002</v>
      </c>
      <c r="P626" s="43">
        <f>VLOOKUP($D626,PORTE!$A$3:$Z$45,12,0)*$C626+VLOOKUP($E$2,PORTE!$A$3:$Z$45,12,0)*$E626</f>
        <v>106.25818</v>
      </c>
      <c r="Q626" s="43">
        <f>VLOOKUP($D626,PORTE!$A$3:$Z$45,13,0)*$C626+VLOOKUP($E$2,PORTE!$A$3:$Z$45,13,0)*$E626</f>
        <v>109.67658000000002</v>
      </c>
      <c r="R626" s="43">
        <f>VLOOKUP($D626,PORTE!$A$3:$Z$45,14,0)*$C626+VLOOKUP($E$2,PORTE!$A$3:$Z$45,14,0)*$E626</f>
        <v>113.94466000000001</v>
      </c>
    </row>
    <row r="627" spans="1:18" s="1" customFormat="1" ht="13.5" customHeight="1" x14ac:dyDescent="0.25">
      <c r="A627" s="2" t="s">
        <v>1320</v>
      </c>
      <c r="B627" s="3" t="s">
        <v>1321</v>
      </c>
      <c r="C627" s="24">
        <v>0.01</v>
      </c>
      <c r="D627" s="4" t="s">
        <v>5</v>
      </c>
      <c r="E627" s="5" t="s">
        <v>122</v>
      </c>
      <c r="F627" s="43">
        <f>VLOOKUP($D627,PORTE!$A$3:$Z$45,2,0)*$C627+VLOOKUP($E$2,PORTE!$A$3:$Z$45,2,0)*$E627</f>
        <v>4.5305</v>
      </c>
      <c r="G627" s="43">
        <f>VLOOKUP($D627,PORTE!$A$3:$Z$45,3,0)*$C627+VLOOKUP($E$2,PORTE!$A$3:$Z$45,3,0)*$E627</f>
        <v>4.7490000000000006</v>
      </c>
      <c r="H627" s="43">
        <f>VLOOKUP($D627,PORTE!$A$3:$Z$45,4,0)*$C627+VLOOKUP($E$2,PORTE!$A$3:$Z$45,4,0)*$E627</f>
        <v>5.0132900000000005</v>
      </c>
      <c r="I627" s="43">
        <f>VLOOKUP($D627,PORTE!$A$3:$Z$45,5,0)*$C627+VLOOKUP($E$2,PORTE!$A$3:$Z$45,5,0)*$E627</f>
        <v>5.3693900000000001</v>
      </c>
      <c r="J627" s="43">
        <f>VLOOKUP($D627,PORTE!$A$3:$Z$45,6,0)*$C627+VLOOKUP($E$2,PORTE!$A$3:$Z$45,6,0)*$E627</f>
        <v>5.6743100000000002</v>
      </c>
      <c r="K627" s="43">
        <f>VLOOKUP($D627,PORTE!$A$3:$Z$45,7,0)*$C627+VLOOKUP($E$2,PORTE!$A$3:$Z$45,7,0)*$E627</f>
        <v>5.9989500000000007</v>
      </c>
      <c r="L627" s="43">
        <f>VLOOKUP($D627,PORTE!$A$3:$Z$45,8,0)*$C627+VLOOKUP($E$2,PORTE!$A$3:$Z$45,8,0)*$E627</f>
        <v>6.3949499999999997</v>
      </c>
      <c r="M627" s="43">
        <f>VLOOKUP($D627,PORTE!$A$3:$Z$45,9,0)*$C627+VLOOKUP($E$2,PORTE!$A$3:$Z$45,9,0)*$E627</f>
        <v>7.0245799999999994</v>
      </c>
      <c r="N627" s="43">
        <f>VLOOKUP($D627,PORTE!$A$3:$Z$45,10,0)*$C627+VLOOKUP($E$2,PORTE!$A$3:$Z$45,10,0)*$E627</f>
        <v>7.6661200000000003</v>
      </c>
      <c r="O627" s="43">
        <f>VLOOKUP($D627,PORTE!$A$3:$Z$45,11,0)*$C627+VLOOKUP($E$2,PORTE!$A$3:$Z$45,11,0)*$E627</f>
        <v>7.7966300000000004</v>
      </c>
      <c r="P627" s="43">
        <f>VLOOKUP($D627,PORTE!$A$3:$Z$45,12,0)*$C627+VLOOKUP($E$2,PORTE!$A$3:$Z$45,12,0)*$E627</f>
        <v>8.1202899999999989</v>
      </c>
      <c r="Q627" s="43">
        <f>VLOOKUP($D627,PORTE!$A$3:$Z$45,13,0)*$C627+VLOOKUP($E$2,PORTE!$A$3:$Z$45,13,0)*$E627</f>
        <v>8.3886900000000004</v>
      </c>
      <c r="R627" s="43">
        <f>VLOOKUP($D627,PORTE!$A$3:$Z$45,14,0)*$C627+VLOOKUP($E$2,PORTE!$A$3:$Z$45,14,0)*$E627</f>
        <v>8.7151300000000003</v>
      </c>
    </row>
    <row r="628" spans="1:18" s="1" customFormat="1" ht="13.5" customHeight="1" x14ac:dyDescent="0.25">
      <c r="A628" s="2" t="s">
        <v>1322</v>
      </c>
      <c r="B628" s="3" t="s">
        <v>1323</v>
      </c>
      <c r="C628" s="24">
        <v>0.01</v>
      </c>
      <c r="D628" s="4" t="s">
        <v>5</v>
      </c>
      <c r="E628" s="5" t="s">
        <v>1324</v>
      </c>
      <c r="F628" s="43">
        <f>VLOOKUP($D628,PORTE!$A$3:$Z$45,2,0)*$C628+VLOOKUP($E$2,PORTE!$A$3:$Z$45,2,0)*$E628</f>
        <v>13.488999999999999</v>
      </c>
      <c r="G628" s="43">
        <f>VLOOKUP($D628,PORTE!$A$3:$Z$45,3,0)*$C628+VLOOKUP($E$2,PORTE!$A$3:$Z$45,3,0)*$E628</f>
        <v>14.097</v>
      </c>
      <c r="H628" s="43">
        <f>VLOOKUP($D628,PORTE!$A$3:$Z$45,4,0)*$C628+VLOOKUP($E$2,PORTE!$A$3:$Z$45,4,0)*$E628</f>
        <v>14.883219999999998</v>
      </c>
      <c r="I628" s="43">
        <f>VLOOKUP($D628,PORTE!$A$3:$Z$45,5,0)*$C628+VLOOKUP($E$2,PORTE!$A$3:$Z$45,5,0)*$E628</f>
        <v>15.94042</v>
      </c>
      <c r="J628" s="43">
        <f>VLOOKUP($D628,PORTE!$A$3:$Z$45,6,0)*$C628+VLOOKUP($E$2,PORTE!$A$3:$Z$45,6,0)*$E628</f>
        <v>16.837379999999996</v>
      </c>
      <c r="K628" s="43">
        <f>VLOOKUP($D628,PORTE!$A$3:$Z$45,7,0)*$C628+VLOOKUP($E$2,PORTE!$A$3:$Z$45,7,0)*$E628</f>
        <v>17.800799999999999</v>
      </c>
      <c r="L628" s="43">
        <f>VLOOKUP($D628,PORTE!$A$3:$Z$45,8,0)*$C628+VLOOKUP($E$2,PORTE!$A$3:$Z$45,8,0)*$E628</f>
        <v>18.975799999999996</v>
      </c>
      <c r="M628" s="43">
        <f>VLOOKUP($D628,PORTE!$A$3:$Z$45,9,0)*$C628+VLOOKUP($E$2,PORTE!$A$3:$Z$45,9,0)*$E628</f>
        <v>20.844039999999996</v>
      </c>
      <c r="N628" s="43">
        <f>VLOOKUP($D628,PORTE!$A$3:$Z$45,10,0)*$C628+VLOOKUP($E$2,PORTE!$A$3:$Z$45,10,0)*$E628</f>
        <v>22.747559999999996</v>
      </c>
      <c r="O628" s="43">
        <f>VLOOKUP($D628,PORTE!$A$3:$Z$45,11,0)*$C628+VLOOKUP($E$2,PORTE!$A$3:$Z$45,11,0)*$E628</f>
        <v>23.13514</v>
      </c>
      <c r="P628" s="43">
        <f>VLOOKUP($D628,PORTE!$A$3:$Z$45,12,0)*$C628+VLOOKUP($E$2,PORTE!$A$3:$Z$45,12,0)*$E628</f>
        <v>24.066419999999997</v>
      </c>
      <c r="Q628" s="43">
        <f>VLOOKUP($D628,PORTE!$A$3:$Z$45,13,0)*$C628+VLOOKUP($E$2,PORTE!$A$3:$Z$45,13,0)*$E628</f>
        <v>24.802219999999998</v>
      </c>
      <c r="R628" s="43">
        <f>VLOOKUP($D628,PORTE!$A$3:$Z$45,14,0)*$C628+VLOOKUP($E$2,PORTE!$A$3:$Z$45,14,0)*$E628</f>
        <v>25.767440000000001</v>
      </c>
    </row>
    <row r="629" spans="1:18" s="1" customFormat="1" ht="13.5" customHeight="1" x14ac:dyDescent="0.25">
      <c r="A629" s="2" t="s">
        <v>1325</v>
      </c>
      <c r="B629" s="3" t="s">
        <v>1326</v>
      </c>
      <c r="C629" s="24">
        <v>0.1</v>
      </c>
      <c r="D629" s="4" t="s">
        <v>5</v>
      </c>
      <c r="E629" s="5" t="s">
        <v>374</v>
      </c>
      <c r="F629" s="43">
        <f>VLOOKUP($D629,PORTE!$A$3:$Z$45,2,0)*$C629+VLOOKUP($E$2,PORTE!$A$3:$Z$45,2,0)*$E629</f>
        <v>37.646000000000001</v>
      </c>
      <c r="G629" s="43">
        <f>VLOOKUP($D629,PORTE!$A$3:$Z$45,3,0)*$C629+VLOOKUP($E$2,PORTE!$A$3:$Z$45,3,0)*$E629</f>
        <v>39.497999999999998</v>
      </c>
      <c r="H629" s="43">
        <f>VLOOKUP($D629,PORTE!$A$3:$Z$45,4,0)*$C629+VLOOKUP($E$2,PORTE!$A$3:$Z$45,4,0)*$E629</f>
        <v>41.694680000000005</v>
      </c>
      <c r="I629" s="43">
        <f>VLOOKUP($D629,PORTE!$A$3:$Z$45,5,0)*$C629+VLOOKUP($E$2,PORTE!$A$3:$Z$45,5,0)*$E629</f>
        <v>44.656280000000002</v>
      </c>
      <c r="J629" s="43">
        <f>VLOOKUP($D629,PORTE!$A$3:$Z$45,6,0)*$C629+VLOOKUP($E$2,PORTE!$A$3:$Z$45,6,0)*$E629</f>
        <v>47.199320000000007</v>
      </c>
      <c r="K629" s="43">
        <f>VLOOKUP($D629,PORTE!$A$3:$Z$45,7,0)*$C629+VLOOKUP($E$2,PORTE!$A$3:$Z$45,7,0)*$E629</f>
        <v>49.899600000000007</v>
      </c>
      <c r="L629" s="43">
        <f>VLOOKUP($D629,PORTE!$A$3:$Z$45,8,0)*$C629+VLOOKUP($E$2,PORTE!$A$3:$Z$45,8,0)*$E629</f>
        <v>53.193599999999996</v>
      </c>
      <c r="M629" s="43">
        <f>VLOOKUP($D629,PORTE!$A$3:$Z$45,9,0)*$C629+VLOOKUP($E$2,PORTE!$A$3:$Z$45,9,0)*$E629</f>
        <v>58.430959999999999</v>
      </c>
      <c r="N629" s="43">
        <f>VLOOKUP($D629,PORTE!$A$3:$Z$45,10,0)*$C629+VLOOKUP($E$2,PORTE!$A$3:$Z$45,10,0)*$E629</f>
        <v>63.767440000000001</v>
      </c>
      <c r="O629" s="43">
        <f>VLOOKUP($D629,PORTE!$A$3:$Z$45,11,0)*$C629+VLOOKUP($E$2,PORTE!$A$3:$Z$45,11,0)*$E629</f>
        <v>64.852760000000004</v>
      </c>
      <c r="P629" s="43">
        <f>VLOOKUP($D629,PORTE!$A$3:$Z$45,12,0)*$C629+VLOOKUP($E$2,PORTE!$A$3:$Z$45,12,0)*$E629</f>
        <v>67.569879999999998</v>
      </c>
      <c r="Q629" s="43">
        <f>VLOOKUP($D629,PORTE!$A$3:$Z$45,13,0)*$C629+VLOOKUP($E$2,PORTE!$A$3:$Z$45,13,0)*$E629</f>
        <v>69.854280000000003</v>
      </c>
      <c r="R629" s="43">
        <f>VLOOKUP($D629,PORTE!$A$3:$Z$45,14,0)*$C629+VLOOKUP($E$2,PORTE!$A$3:$Z$45,14,0)*$E629</f>
        <v>72.57256000000001</v>
      </c>
    </row>
    <row r="630" spans="1:18" s="1" customFormat="1" ht="13.5" customHeight="1" x14ac:dyDescent="0.25">
      <c r="A630" s="2" t="s">
        <v>1327</v>
      </c>
      <c r="B630" s="3" t="s">
        <v>1328</v>
      </c>
      <c r="C630" s="24">
        <v>0.04</v>
      </c>
      <c r="D630" s="4" t="s">
        <v>5</v>
      </c>
      <c r="E630" s="5" t="s">
        <v>149</v>
      </c>
      <c r="F630" s="43">
        <f>VLOOKUP($D630,PORTE!$A$3:$Z$45,2,0)*$C630+VLOOKUP($E$2,PORTE!$A$3:$Z$45,2,0)*$E630</f>
        <v>21.02</v>
      </c>
      <c r="G630" s="43">
        <f>VLOOKUP($D630,PORTE!$A$3:$Z$45,3,0)*$C630+VLOOKUP($E$2,PORTE!$A$3:$Z$45,3,0)*$E630</f>
        <v>22.020000000000003</v>
      </c>
      <c r="H630" s="43">
        <f>VLOOKUP($D630,PORTE!$A$3:$Z$45,4,0)*$C630+VLOOKUP($E$2,PORTE!$A$3:$Z$45,4,0)*$E630</f>
        <v>23.246000000000002</v>
      </c>
      <c r="I630" s="43">
        <f>VLOOKUP($D630,PORTE!$A$3:$Z$45,5,0)*$C630+VLOOKUP($E$2,PORTE!$A$3:$Z$45,5,0)*$E630</f>
        <v>24.897200000000002</v>
      </c>
      <c r="J630" s="43">
        <f>VLOOKUP($D630,PORTE!$A$3:$Z$45,6,0)*$C630+VLOOKUP($E$2,PORTE!$A$3:$Z$45,6,0)*$E630</f>
        <v>26.308399999999999</v>
      </c>
      <c r="K630" s="43">
        <f>VLOOKUP($D630,PORTE!$A$3:$Z$45,7,0)*$C630+VLOOKUP($E$2,PORTE!$A$3:$Z$45,7,0)*$E630</f>
        <v>27.813600000000001</v>
      </c>
      <c r="L630" s="43">
        <f>VLOOKUP($D630,PORTE!$A$3:$Z$45,8,0)*$C630+VLOOKUP($E$2,PORTE!$A$3:$Z$45,8,0)*$E630</f>
        <v>29.649599999999996</v>
      </c>
      <c r="M630" s="43">
        <f>VLOOKUP($D630,PORTE!$A$3:$Z$45,9,0)*$C630+VLOOKUP($E$2,PORTE!$A$3:$Z$45,9,0)*$E630</f>
        <v>32.568799999999996</v>
      </c>
      <c r="N630" s="43">
        <f>VLOOKUP($D630,PORTE!$A$3:$Z$45,10,0)*$C630+VLOOKUP($E$2,PORTE!$A$3:$Z$45,10,0)*$E630</f>
        <v>35.543199999999999</v>
      </c>
      <c r="O630" s="43">
        <f>VLOOKUP($D630,PORTE!$A$3:$Z$45,11,0)*$C630+VLOOKUP($E$2,PORTE!$A$3:$Z$45,11,0)*$E630</f>
        <v>36.148400000000002</v>
      </c>
      <c r="P630" s="43">
        <f>VLOOKUP($D630,PORTE!$A$3:$Z$45,12,0)*$C630+VLOOKUP($E$2,PORTE!$A$3:$Z$45,12,0)*$E630</f>
        <v>37.639599999999994</v>
      </c>
      <c r="Q630" s="43">
        <f>VLOOKUP($D630,PORTE!$A$3:$Z$45,13,0)*$C630+VLOOKUP($E$2,PORTE!$A$3:$Z$45,13,0)*$E630</f>
        <v>38.864400000000003</v>
      </c>
      <c r="R630" s="43">
        <f>VLOOKUP($D630,PORTE!$A$3:$Z$45,14,0)*$C630+VLOOKUP($E$2,PORTE!$A$3:$Z$45,14,0)*$E630</f>
        <v>40.376800000000003</v>
      </c>
    </row>
    <row r="631" spans="1:18" s="1" customFormat="1" ht="13.5" customHeight="1" x14ac:dyDescent="0.25">
      <c r="A631" s="2" t="s">
        <v>1329</v>
      </c>
      <c r="B631" s="3" t="s">
        <v>1330</v>
      </c>
      <c r="C631" s="24">
        <v>0.04</v>
      </c>
      <c r="D631" s="4" t="s">
        <v>5</v>
      </c>
      <c r="E631" s="5" t="s">
        <v>314</v>
      </c>
      <c r="F631" s="43">
        <f>VLOOKUP($D631,PORTE!$A$3:$Z$45,2,0)*$C631+VLOOKUP($E$2,PORTE!$A$3:$Z$45,2,0)*$E631</f>
        <v>25.470499999999998</v>
      </c>
      <c r="G631" s="43">
        <f>VLOOKUP($D631,PORTE!$A$3:$Z$45,3,0)*$C631+VLOOKUP($E$2,PORTE!$A$3:$Z$45,3,0)*$E631</f>
        <v>26.664000000000001</v>
      </c>
      <c r="H631" s="43">
        <f>VLOOKUP($D631,PORTE!$A$3:$Z$45,4,0)*$C631+VLOOKUP($E$2,PORTE!$A$3:$Z$45,4,0)*$E631</f>
        <v>28.149290000000001</v>
      </c>
      <c r="I631" s="43">
        <f>VLOOKUP($D631,PORTE!$A$3:$Z$45,5,0)*$C631+VLOOKUP($E$2,PORTE!$A$3:$Z$45,5,0)*$E631</f>
        <v>30.148789999999998</v>
      </c>
      <c r="J631" s="43">
        <f>VLOOKUP($D631,PORTE!$A$3:$Z$45,6,0)*$C631+VLOOKUP($E$2,PORTE!$A$3:$Z$45,6,0)*$E631</f>
        <v>31.854109999999995</v>
      </c>
      <c r="K631" s="43">
        <f>VLOOKUP($D631,PORTE!$A$3:$Z$45,7,0)*$C631+VLOOKUP($E$2,PORTE!$A$3:$Z$45,7,0)*$E631</f>
        <v>33.676649999999995</v>
      </c>
      <c r="L631" s="43">
        <f>VLOOKUP($D631,PORTE!$A$3:$Z$45,8,0)*$C631+VLOOKUP($E$2,PORTE!$A$3:$Z$45,8,0)*$E631</f>
        <v>35.899649999999994</v>
      </c>
      <c r="M631" s="43">
        <f>VLOOKUP($D631,PORTE!$A$3:$Z$45,9,0)*$C631+VLOOKUP($E$2,PORTE!$A$3:$Z$45,9,0)*$E631</f>
        <v>39.434179999999998</v>
      </c>
      <c r="N631" s="43">
        <f>VLOOKUP($D631,PORTE!$A$3:$Z$45,10,0)*$C631+VLOOKUP($E$2,PORTE!$A$3:$Z$45,10,0)*$E631</f>
        <v>43.035519999999998</v>
      </c>
      <c r="O631" s="43">
        <f>VLOOKUP($D631,PORTE!$A$3:$Z$45,11,0)*$C631+VLOOKUP($E$2,PORTE!$A$3:$Z$45,11,0)*$E631</f>
        <v>43.768430000000002</v>
      </c>
      <c r="P631" s="43">
        <f>VLOOKUP($D631,PORTE!$A$3:$Z$45,12,0)*$C631+VLOOKUP($E$2,PORTE!$A$3:$Z$45,12,0)*$E631</f>
        <v>45.561489999999992</v>
      </c>
      <c r="Q631" s="43">
        <f>VLOOKUP($D631,PORTE!$A$3:$Z$45,13,0)*$C631+VLOOKUP($E$2,PORTE!$A$3:$Z$45,13,0)*$E631</f>
        <v>47.01849</v>
      </c>
      <c r="R631" s="43">
        <f>VLOOKUP($D631,PORTE!$A$3:$Z$45,14,0)*$C631+VLOOKUP($E$2,PORTE!$A$3:$Z$45,14,0)*$E631</f>
        <v>48.848230000000001</v>
      </c>
    </row>
    <row r="632" spans="1:18" s="1" customFormat="1" ht="13.5" customHeight="1" x14ac:dyDescent="0.25">
      <c r="A632" s="2" t="s">
        <v>1331</v>
      </c>
      <c r="B632" s="3" t="s">
        <v>1332</v>
      </c>
      <c r="C632" s="24">
        <v>0.04</v>
      </c>
      <c r="D632" s="4" t="s">
        <v>5</v>
      </c>
      <c r="E632" s="5" t="s">
        <v>149</v>
      </c>
      <c r="F632" s="43">
        <f>VLOOKUP($D632,PORTE!$A$3:$Z$45,2,0)*$C632+VLOOKUP($E$2,PORTE!$A$3:$Z$45,2,0)*$E632</f>
        <v>21.02</v>
      </c>
      <c r="G632" s="43">
        <f>VLOOKUP($D632,PORTE!$A$3:$Z$45,3,0)*$C632+VLOOKUP($E$2,PORTE!$A$3:$Z$45,3,0)*$E632</f>
        <v>22.020000000000003</v>
      </c>
      <c r="H632" s="43">
        <f>VLOOKUP($D632,PORTE!$A$3:$Z$45,4,0)*$C632+VLOOKUP($E$2,PORTE!$A$3:$Z$45,4,0)*$E632</f>
        <v>23.246000000000002</v>
      </c>
      <c r="I632" s="43">
        <f>VLOOKUP($D632,PORTE!$A$3:$Z$45,5,0)*$C632+VLOOKUP($E$2,PORTE!$A$3:$Z$45,5,0)*$E632</f>
        <v>24.897200000000002</v>
      </c>
      <c r="J632" s="43">
        <f>VLOOKUP($D632,PORTE!$A$3:$Z$45,6,0)*$C632+VLOOKUP($E$2,PORTE!$A$3:$Z$45,6,0)*$E632</f>
        <v>26.308399999999999</v>
      </c>
      <c r="K632" s="43">
        <f>VLOOKUP($D632,PORTE!$A$3:$Z$45,7,0)*$C632+VLOOKUP($E$2,PORTE!$A$3:$Z$45,7,0)*$E632</f>
        <v>27.813600000000001</v>
      </c>
      <c r="L632" s="43">
        <f>VLOOKUP($D632,PORTE!$A$3:$Z$45,8,0)*$C632+VLOOKUP($E$2,PORTE!$A$3:$Z$45,8,0)*$E632</f>
        <v>29.649599999999996</v>
      </c>
      <c r="M632" s="43">
        <f>VLOOKUP($D632,PORTE!$A$3:$Z$45,9,0)*$C632+VLOOKUP($E$2,PORTE!$A$3:$Z$45,9,0)*$E632</f>
        <v>32.568799999999996</v>
      </c>
      <c r="N632" s="43">
        <f>VLOOKUP($D632,PORTE!$A$3:$Z$45,10,0)*$C632+VLOOKUP($E$2,PORTE!$A$3:$Z$45,10,0)*$E632</f>
        <v>35.543199999999999</v>
      </c>
      <c r="O632" s="43">
        <f>VLOOKUP($D632,PORTE!$A$3:$Z$45,11,0)*$C632+VLOOKUP($E$2,PORTE!$A$3:$Z$45,11,0)*$E632</f>
        <v>36.148400000000002</v>
      </c>
      <c r="P632" s="43">
        <f>VLOOKUP($D632,PORTE!$A$3:$Z$45,12,0)*$C632+VLOOKUP($E$2,PORTE!$A$3:$Z$45,12,0)*$E632</f>
        <v>37.639599999999994</v>
      </c>
      <c r="Q632" s="43">
        <f>VLOOKUP($D632,PORTE!$A$3:$Z$45,13,0)*$C632+VLOOKUP($E$2,PORTE!$A$3:$Z$45,13,0)*$E632</f>
        <v>38.864400000000003</v>
      </c>
      <c r="R632" s="43">
        <f>VLOOKUP($D632,PORTE!$A$3:$Z$45,14,0)*$C632+VLOOKUP($E$2,PORTE!$A$3:$Z$45,14,0)*$E632</f>
        <v>40.376800000000003</v>
      </c>
    </row>
    <row r="633" spans="1:18" s="1" customFormat="1" ht="13.5" customHeight="1" x14ac:dyDescent="0.25">
      <c r="A633" s="2" t="s">
        <v>1333</v>
      </c>
      <c r="B633" s="3" t="s">
        <v>1334</v>
      </c>
      <c r="C633" s="24">
        <v>0.04</v>
      </c>
      <c r="D633" s="4" t="s">
        <v>5</v>
      </c>
      <c r="E633" s="5" t="s">
        <v>314</v>
      </c>
      <c r="F633" s="43">
        <f>VLOOKUP($D633,PORTE!$A$3:$Z$45,2,0)*$C633+VLOOKUP($E$2,PORTE!$A$3:$Z$45,2,0)*$E633</f>
        <v>25.470499999999998</v>
      </c>
      <c r="G633" s="43">
        <f>VLOOKUP($D633,PORTE!$A$3:$Z$45,3,0)*$C633+VLOOKUP($E$2,PORTE!$A$3:$Z$45,3,0)*$E633</f>
        <v>26.664000000000001</v>
      </c>
      <c r="H633" s="43">
        <f>VLOOKUP($D633,PORTE!$A$3:$Z$45,4,0)*$C633+VLOOKUP($E$2,PORTE!$A$3:$Z$45,4,0)*$E633</f>
        <v>28.149290000000001</v>
      </c>
      <c r="I633" s="43">
        <f>VLOOKUP($D633,PORTE!$A$3:$Z$45,5,0)*$C633+VLOOKUP($E$2,PORTE!$A$3:$Z$45,5,0)*$E633</f>
        <v>30.148789999999998</v>
      </c>
      <c r="J633" s="43">
        <f>VLOOKUP($D633,PORTE!$A$3:$Z$45,6,0)*$C633+VLOOKUP($E$2,PORTE!$A$3:$Z$45,6,0)*$E633</f>
        <v>31.854109999999995</v>
      </c>
      <c r="K633" s="43">
        <f>VLOOKUP($D633,PORTE!$A$3:$Z$45,7,0)*$C633+VLOOKUP($E$2,PORTE!$A$3:$Z$45,7,0)*$E633</f>
        <v>33.676649999999995</v>
      </c>
      <c r="L633" s="43">
        <f>VLOOKUP($D633,PORTE!$A$3:$Z$45,8,0)*$C633+VLOOKUP($E$2,PORTE!$A$3:$Z$45,8,0)*$E633</f>
        <v>35.899649999999994</v>
      </c>
      <c r="M633" s="43">
        <f>VLOOKUP($D633,PORTE!$A$3:$Z$45,9,0)*$C633+VLOOKUP($E$2,PORTE!$A$3:$Z$45,9,0)*$E633</f>
        <v>39.434179999999998</v>
      </c>
      <c r="N633" s="43">
        <f>VLOOKUP($D633,PORTE!$A$3:$Z$45,10,0)*$C633+VLOOKUP($E$2,PORTE!$A$3:$Z$45,10,0)*$E633</f>
        <v>43.035519999999998</v>
      </c>
      <c r="O633" s="43">
        <f>VLOOKUP($D633,PORTE!$A$3:$Z$45,11,0)*$C633+VLOOKUP($E$2,PORTE!$A$3:$Z$45,11,0)*$E633</f>
        <v>43.768430000000002</v>
      </c>
      <c r="P633" s="43">
        <f>VLOOKUP($D633,PORTE!$A$3:$Z$45,12,0)*$C633+VLOOKUP($E$2,PORTE!$A$3:$Z$45,12,0)*$E633</f>
        <v>45.561489999999992</v>
      </c>
      <c r="Q633" s="43">
        <f>VLOOKUP($D633,PORTE!$A$3:$Z$45,13,0)*$C633+VLOOKUP($E$2,PORTE!$A$3:$Z$45,13,0)*$E633</f>
        <v>47.01849</v>
      </c>
      <c r="R633" s="43">
        <f>VLOOKUP($D633,PORTE!$A$3:$Z$45,14,0)*$C633+VLOOKUP($E$2,PORTE!$A$3:$Z$45,14,0)*$E633</f>
        <v>48.848230000000001</v>
      </c>
    </row>
    <row r="634" spans="1:18" s="1" customFormat="1" ht="13.5" customHeight="1" x14ac:dyDescent="0.25">
      <c r="A634" s="2" t="s">
        <v>1335</v>
      </c>
      <c r="B634" s="3" t="s">
        <v>1336</v>
      </c>
      <c r="C634" s="24">
        <v>0.04</v>
      </c>
      <c r="D634" s="4" t="s">
        <v>5</v>
      </c>
      <c r="E634" s="5" t="s">
        <v>149</v>
      </c>
      <c r="F634" s="43">
        <f>VLOOKUP($D634,PORTE!$A$3:$Z$45,2,0)*$C634+VLOOKUP($E$2,PORTE!$A$3:$Z$45,2,0)*$E634</f>
        <v>21.02</v>
      </c>
      <c r="G634" s="43">
        <f>VLOOKUP($D634,PORTE!$A$3:$Z$45,3,0)*$C634+VLOOKUP($E$2,PORTE!$A$3:$Z$45,3,0)*$E634</f>
        <v>22.020000000000003</v>
      </c>
      <c r="H634" s="43">
        <f>VLOOKUP($D634,PORTE!$A$3:$Z$45,4,0)*$C634+VLOOKUP($E$2,PORTE!$A$3:$Z$45,4,0)*$E634</f>
        <v>23.246000000000002</v>
      </c>
      <c r="I634" s="43">
        <f>VLOOKUP($D634,PORTE!$A$3:$Z$45,5,0)*$C634+VLOOKUP($E$2,PORTE!$A$3:$Z$45,5,0)*$E634</f>
        <v>24.897200000000002</v>
      </c>
      <c r="J634" s="43">
        <f>VLOOKUP($D634,PORTE!$A$3:$Z$45,6,0)*$C634+VLOOKUP($E$2,PORTE!$A$3:$Z$45,6,0)*$E634</f>
        <v>26.308399999999999</v>
      </c>
      <c r="K634" s="43">
        <f>VLOOKUP($D634,PORTE!$A$3:$Z$45,7,0)*$C634+VLOOKUP($E$2,PORTE!$A$3:$Z$45,7,0)*$E634</f>
        <v>27.813600000000001</v>
      </c>
      <c r="L634" s="43">
        <f>VLOOKUP($D634,PORTE!$A$3:$Z$45,8,0)*$C634+VLOOKUP($E$2,PORTE!$A$3:$Z$45,8,0)*$E634</f>
        <v>29.649599999999996</v>
      </c>
      <c r="M634" s="43">
        <f>VLOOKUP($D634,PORTE!$A$3:$Z$45,9,0)*$C634+VLOOKUP($E$2,PORTE!$A$3:$Z$45,9,0)*$E634</f>
        <v>32.568799999999996</v>
      </c>
      <c r="N634" s="43">
        <f>VLOOKUP($D634,PORTE!$A$3:$Z$45,10,0)*$C634+VLOOKUP($E$2,PORTE!$A$3:$Z$45,10,0)*$E634</f>
        <v>35.543199999999999</v>
      </c>
      <c r="O634" s="43">
        <f>VLOOKUP($D634,PORTE!$A$3:$Z$45,11,0)*$C634+VLOOKUP($E$2,PORTE!$A$3:$Z$45,11,0)*$E634</f>
        <v>36.148400000000002</v>
      </c>
      <c r="P634" s="43">
        <f>VLOOKUP($D634,PORTE!$A$3:$Z$45,12,0)*$C634+VLOOKUP($E$2,PORTE!$A$3:$Z$45,12,0)*$E634</f>
        <v>37.639599999999994</v>
      </c>
      <c r="Q634" s="43">
        <f>VLOOKUP($D634,PORTE!$A$3:$Z$45,13,0)*$C634+VLOOKUP($E$2,PORTE!$A$3:$Z$45,13,0)*$E634</f>
        <v>38.864400000000003</v>
      </c>
      <c r="R634" s="43">
        <f>VLOOKUP($D634,PORTE!$A$3:$Z$45,14,0)*$C634+VLOOKUP($E$2,PORTE!$A$3:$Z$45,14,0)*$E634</f>
        <v>40.376800000000003</v>
      </c>
    </row>
    <row r="635" spans="1:18" s="1" customFormat="1" ht="13.5" customHeight="1" x14ac:dyDescent="0.25">
      <c r="A635" s="2" t="s">
        <v>1337</v>
      </c>
      <c r="B635" s="3" t="s">
        <v>1338</v>
      </c>
      <c r="C635" s="24">
        <v>0.04</v>
      </c>
      <c r="D635" s="4" t="s">
        <v>5</v>
      </c>
      <c r="E635" s="5" t="s">
        <v>149</v>
      </c>
      <c r="F635" s="43">
        <f>VLOOKUP($D635,PORTE!$A$3:$Z$45,2,0)*$C635+VLOOKUP($E$2,PORTE!$A$3:$Z$45,2,0)*$E635</f>
        <v>21.02</v>
      </c>
      <c r="G635" s="43">
        <f>VLOOKUP($D635,PORTE!$A$3:$Z$45,3,0)*$C635+VLOOKUP($E$2,PORTE!$A$3:$Z$45,3,0)*$E635</f>
        <v>22.020000000000003</v>
      </c>
      <c r="H635" s="43">
        <f>VLOOKUP($D635,PORTE!$A$3:$Z$45,4,0)*$C635+VLOOKUP($E$2,PORTE!$A$3:$Z$45,4,0)*$E635</f>
        <v>23.246000000000002</v>
      </c>
      <c r="I635" s="43">
        <f>VLOOKUP($D635,PORTE!$A$3:$Z$45,5,0)*$C635+VLOOKUP($E$2,PORTE!$A$3:$Z$45,5,0)*$E635</f>
        <v>24.897200000000002</v>
      </c>
      <c r="J635" s="43">
        <f>VLOOKUP($D635,PORTE!$A$3:$Z$45,6,0)*$C635+VLOOKUP($E$2,PORTE!$A$3:$Z$45,6,0)*$E635</f>
        <v>26.308399999999999</v>
      </c>
      <c r="K635" s="43">
        <f>VLOOKUP($D635,PORTE!$A$3:$Z$45,7,0)*$C635+VLOOKUP($E$2,PORTE!$A$3:$Z$45,7,0)*$E635</f>
        <v>27.813600000000001</v>
      </c>
      <c r="L635" s="43">
        <f>VLOOKUP($D635,PORTE!$A$3:$Z$45,8,0)*$C635+VLOOKUP($E$2,PORTE!$A$3:$Z$45,8,0)*$E635</f>
        <v>29.649599999999996</v>
      </c>
      <c r="M635" s="43">
        <f>VLOOKUP($D635,PORTE!$A$3:$Z$45,9,0)*$C635+VLOOKUP($E$2,PORTE!$A$3:$Z$45,9,0)*$E635</f>
        <v>32.568799999999996</v>
      </c>
      <c r="N635" s="43">
        <f>VLOOKUP($D635,PORTE!$A$3:$Z$45,10,0)*$C635+VLOOKUP($E$2,PORTE!$A$3:$Z$45,10,0)*$E635</f>
        <v>35.543199999999999</v>
      </c>
      <c r="O635" s="43">
        <f>VLOOKUP($D635,PORTE!$A$3:$Z$45,11,0)*$C635+VLOOKUP($E$2,PORTE!$A$3:$Z$45,11,0)*$E635</f>
        <v>36.148400000000002</v>
      </c>
      <c r="P635" s="43">
        <f>VLOOKUP($D635,PORTE!$A$3:$Z$45,12,0)*$C635+VLOOKUP($E$2,PORTE!$A$3:$Z$45,12,0)*$E635</f>
        <v>37.639599999999994</v>
      </c>
      <c r="Q635" s="43">
        <f>VLOOKUP($D635,PORTE!$A$3:$Z$45,13,0)*$C635+VLOOKUP($E$2,PORTE!$A$3:$Z$45,13,0)*$E635</f>
        <v>38.864400000000003</v>
      </c>
      <c r="R635" s="43">
        <f>VLOOKUP($D635,PORTE!$A$3:$Z$45,14,0)*$C635+VLOOKUP($E$2,PORTE!$A$3:$Z$45,14,0)*$E635</f>
        <v>40.376800000000003</v>
      </c>
    </row>
    <row r="636" spans="1:18" s="1" customFormat="1" ht="13.5" customHeight="1" x14ac:dyDescent="0.25">
      <c r="A636" s="2" t="s">
        <v>1339</v>
      </c>
      <c r="B636" s="3" t="s">
        <v>1340</v>
      </c>
      <c r="C636" s="24">
        <v>0.04</v>
      </c>
      <c r="D636" s="4" t="s">
        <v>5</v>
      </c>
      <c r="E636" s="5" t="s">
        <v>149</v>
      </c>
      <c r="F636" s="43">
        <f>VLOOKUP($D636,PORTE!$A$3:$Z$45,2,0)*$C636+VLOOKUP($E$2,PORTE!$A$3:$Z$45,2,0)*$E636</f>
        <v>21.02</v>
      </c>
      <c r="G636" s="43">
        <f>VLOOKUP($D636,PORTE!$A$3:$Z$45,3,0)*$C636+VLOOKUP($E$2,PORTE!$A$3:$Z$45,3,0)*$E636</f>
        <v>22.020000000000003</v>
      </c>
      <c r="H636" s="43">
        <f>VLOOKUP($D636,PORTE!$A$3:$Z$45,4,0)*$C636+VLOOKUP($E$2,PORTE!$A$3:$Z$45,4,0)*$E636</f>
        <v>23.246000000000002</v>
      </c>
      <c r="I636" s="43">
        <f>VLOOKUP($D636,PORTE!$A$3:$Z$45,5,0)*$C636+VLOOKUP($E$2,PORTE!$A$3:$Z$45,5,0)*$E636</f>
        <v>24.897200000000002</v>
      </c>
      <c r="J636" s="43">
        <f>VLOOKUP($D636,PORTE!$A$3:$Z$45,6,0)*$C636+VLOOKUP($E$2,PORTE!$A$3:$Z$45,6,0)*$E636</f>
        <v>26.308399999999999</v>
      </c>
      <c r="K636" s="43">
        <f>VLOOKUP($D636,PORTE!$A$3:$Z$45,7,0)*$C636+VLOOKUP($E$2,PORTE!$A$3:$Z$45,7,0)*$E636</f>
        <v>27.813600000000001</v>
      </c>
      <c r="L636" s="43">
        <f>VLOOKUP($D636,PORTE!$A$3:$Z$45,8,0)*$C636+VLOOKUP($E$2,PORTE!$A$3:$Z$45,8,0)*$E636</f>
        <v>29.649599999999996</v>
      </c>
      <c r="M636" s="43">
        <f>VLOOKUP($D636,PORTE!$A$3:$Z$45,9,0)*$C636+VLOOKUP($E$2,PORTE!$A$3:$Z$45,9,0)*$E636</f>
        <v>32.568799999999996</v>
      </c>
      <c r="N636" s="43">
        <f>VLOOKUP($D636,PORTE!$A$3:$Z$45,10,0)*$C636+VLOOKUP($E$2,PORTE!$A$3:$Z$45,10,0)*$E636</f>
        <v>35.543199999999999</v>
      </c>
      <c r="O636" s="43">
        <f>VLOOKUP($D636,PORTE!$A$3:$Z$45,11,0)*$C636+VLOOKUP($E$2,PORTE!$A$3:$Z$45,11,0)*$E636</f>
        <v>36.148400000000002</v>
      </c>
      <c r="P636" s="43">
        <f>VLOOKUP($D636,PORTE!$A$3:$Z$45,12,0)*$C636+VLOOKUP($E$2,PORTE!$A$3:$Z$45,12,0)*$E636</f>
        <v>37.639599999999994</v>
      </c>
      <c r="Q636" s="43">
        <f>VLOOKUP($D636,PORTE!$A$3:$Z$45,13,0)*$C636+VLOOKUP($E$2,PORTE!$A$3:$Z$45,13,0)*$E636</f>
        <v>38.864400000000003</v>
      </c>
      <c r="R636" s="43">
        <f>VLOOKUP($D636,PORTE!$A$3:$Z$45,14,0)*$C636+VLOOKUP($E$2,PORTE!$A$3:$Z$45,14,0)*$E636</f>
        <v>40.376800000000003</v>
      </c>
    </row>
    <row r="637" spans="1:18" s="1" customFormat="1" ht="13.5" customHeight="1" x14ac:dyDescent="0.25">
      <c r="A637" s="2" t="s">
        <v>1341</v>
      </c>
      <c r="B637" s="3" t="s">
        <v>1342</v>
      </c>
      <c r="C637" s="24">
        <v>0.04</v>
      </c>
      <c r="D637" s="4" t="s">
        <v>5</v>
      </c>
      <c r="E637" s="5" t="s">
        <v>402</v>
      </c>
      <c r="F637" s="43">
        <f>VLOOKUP($D637,PORTE!$A$3:$Z$45,2,0)*$C637+VLOOKUP($E$2,PORTE!$A$3:$Z$45,2,0)*$E637</f>
        <v>30.220000000000002</v>
      </c>
      <c r="G637" s="43">
        <f>VLOOKUP($D637,PORTE!$A$3:$Z$45,3,0)*$C637+VLOOKUP($E$2,PORTE!$A$3:$Z$45,3,0)*$E637</f>
        <v>31.620000000000005</v>
      </c>
      <c r="H637" s="43">
        <f>VLOOKUP($D637,PORTE!$A$3:$Z$45,4,0)*$C637+VLOOKUP($E$2,PORTE!$A$3:$Z$45,4,0)*$E637</f>
        <v>33.381999999999998</v>
      </c>
      <c r="I637" s="43">
        <f>VLOOKUP($D637,PORTE!$A$3:$Z$45,5,0)*$C637+VLOOKUP($E$2,PORTE!$A$3:$Z$45,5,0)*$E637</f>
        <v>35.753200000000007</v>
      </c>
      <c r="J637" s="43">
        <f>VLOOKUP($D637,PORTE!$A$3:$Z$45,6,0)*$C637+VLOOKUP($E$2,PORTE!$A$3:$Z$45,6,0)*$E637</f>
        <v>37.772400000000005</v>
      </c>
      <c r="K637" s="43">
        <f>VLOOKUP($D637,PORTE!$A$3:$Z$45,7,0)*$C637+VLOOKUP($E$2,PORTE!$A$3:$Z$45,7,0)*$E637</f>
        <v>39.933599999999998</v>
      </c>
      <c r="L637" s="43">
        <f>VLOOKUP($D637,PORTE!$A$3:$Z$45,8,0)*$C637+VLOOKUP($E$2,PORTE!$A$3:$Z$45,8,0)*$E637</f>
        <v>42.569599999999994</v>
      </c>
      <c r="M637" s="43">
        <f>VLOOKUP($D637,PORTE!$A$3:$Z$45,9,0)*$C637+VLOOKUP($E$2,PORTE!$A$3:$Z$45,9,0)*$E637</f>
        <v>46.760799999999996</v>
      </c>
      <c r="N637" s="43">
        <f>VLOOKUP($D637,PORTE!$A$3:$Z$45,10,0)*$C637+VLOOKUP($E$2,PORTE!$A$3:$Z$45,10,0)*$E637</f>
        <v>51.031199999999998</v>
      </c>
      <c r="O637" s="43">
        <f>VLOOKUP($D637,PORTE!$A$3:$Z$45,11,0)*$C637+VLOOKUP($E$2,PORTE!$A$3:$Z$45,11,0)*$E637</f>
        <v>51.900400000000005</v>
      </c>
      <c r="P637" s="43">
        <f>VLOOKUP($D637,PORTE!$A$3:$Z$45,12,0)*$C637+VLOOKUP($E$2,PORTE!$A$3:$Z$45,12,0)*$E637</f>
        <v>54.015599999999999</v>
      </c>
      <c r="Q637" s="43">
        <f>VLOOKUP($D637,PORTE!$A$3:$Z$45,13,0)*$C637+VLOOKUP($E$2,PORTE!$A$3:$Z$45,13,0)*$E637</f>
        <v>55.720400000000005</v>
      </c>
      <c r="R637" s="43">
        <f>VLOOKUP($D637,PORTE!$A$3:$Z$45,14,0)*$C637+VLOOKUP($E$2,PORTE!$A$3:$Z$45,14,0)*$E637</f>
        <v>57.888800000000003</v>
      </c>
    </row>
    <row r="638" spans="1:18" s="1" customFormat="1" ht="13.5" customHeight="1" x14ac:dyDescent="0.25">
      <c r="A638" s="2" t="s">
        <v>1343</v>
      </c>
      <c r="B638" s="3" t="s">
        <v>1344</v>
      </c>
      <c r="C638" s="24">
        <v>0.25</v>
      </c>
      <c r="D638" s="4" t="s">
        <v>5</v>
      </c>
      <c r="E638" s="5" t="s">
        <v>222</v>
      </c>
      <c r="F638" s="43">
        <f>VLOOKUP($D638,PORTE!$A$3:$Z$45,2,0)*$C638+VLOOKUP($E$2,PORTE!$A$3:$Z$45,2,0)*$E638</f>
        <v>125.06150000000001</v>
      </c>
      <c r="G638" s="43">
        <f>VLOOKUP($D638,PORTE!$A$3:$Z$45,3,0)*$C638+VLOOKUP($E$2,PORTE!$A$3:$Z$45,3,0)*$E638</f>
        <v>131.03700000000001</v>
      </c>
      <c r="H638" s="43">
        <f>VLOOKUP($D638,PORTE!$A$3:$Z$45,4,0)*$C638+VLOOKUP($E$2,PORTE!$A$3:$Z$45,4,0)*$E638</f>
        <v>138.33167</v>
      </c>
      <c r="I638" s="43">
        <f>VLOOKUP($D638,PORTE!$A$3:$Z$45,5,0)*$C638+VLOOKUP($E$2,PORTE!$A$3:$Z$45,5,0)*$E638</f>
        <v>148.15756999999999</v>
      </c>
      <c r="J638" s="43">
        <f>VLOOKUP($D638,PORTE!$A$3:$Z$45,6,0)*$C638+VLOOKUP($E$2,PORTE!$A$3:$Z$45,6,0)*$E638</f>
        <v>156.56033000000002</v>
      </c>
      <c r="K638" s="43">
        <f>VLOOKUP($D638,PORTE!$A$3:$Z$45,7,0)*$C638+VLOOKUP($E$2,PORTE!$A$3:$Z$45,7,0)*$E638</f>
        <v>165.51765000000003</v>
      </c>
      <c r="L638" s="43">
        <f>VLOOKUP($D638,PORTE!$A$3:$Z$45,8,0)*$C638+VLOOKUP($E$2,PORTE!$A$3:$Z$45,8,0)*$E638</f>
        <v>176.44364999999999</v>
      </c>
      <c r="M638" s="43">
        <f>VLOOKUP($D638,PORTE!$A$3:$Z$45,9,0)*$C638+VLOOKUP($E$2,PORTE!$A$3:$Z$45,9,0)*$E638</f>
        <v>193.81573999999998</v>
      </c>
      <c r="N638" s="43">
        <f>VLOOKUP($D638,PORTE!$A$3:$Z$45,10,0)*$C638+VLOOKUP($E$2,PORTE!$A$3:$Z$45,10,0)*$E638</f>
        <v>211.51635999999999</v>
      </c>
      <c r="O638" s="43">
        <f>VLOOKUP($D638,PORTE!$A$3:$Z$45,11,0)*$C638+VLOOKUP($E$2,PORTE!$A$3:$Z$45,11,0)*$E638</f>
        <v>215.11769000000001</v>
      </c>
      <c r="P638" s="43">
        <f>VLOOKUP($D638,PORTE!$A$3:$Z$45,12,0)*$C638+VLOOKUP($E$2,PORTE!$A$3:$Z$45,12,0)*$E638</f>
        <v>224.00946999999999</v>
      </c>
      <c r="Q638" s="43">
        <f>VLOOKUP($D638,PORTE!$A$3:$Z$45,13,0)*$C638+VLOOKUP($E$2,PORTE!$A$3:$Z$45,13,0)*$E638</f>
        <v>231.33507000000003</v>
      </c>
      <c r="R638" s="43">
        <f>VLOOKUP($D638,PORTE!$A$3:$Z$45,14,0)*$C638+VLOOKUP($E$2,PORTE!$A$3:$Z$45,14,0)*$E638</f>
        <v>240.33739000000003</v>
      </c>
    </row>
    <row r="639" spans="1:18" s="1" customFormat="1" ht="13.5" customHeight="1" x14ac:dyDescent="0.25">
      <c r="A639" s="2" t="s">
        <v>1345</v>
      </c>
      <c r="B639" s="3" t="s">
        <v>1346</v>
      </c>
      <c r="C639" s="24">
        <v>0.25</v>
      </c>
      <c r="D639" s="4" t="s">
        <v>5</v>
      </c>
      <c r="E639" s="5" t="s">
        <v>1095</v>
      </c>
      <c r="F639" s="43">
        <f>VLOOKUP($D639,PORTE!$A$3:$Z$45,2,0)*$C639+VLOOKUP($E$2,PORTE!$A$3:$Z$45,2,0)*$E639</f>
        <v>295.00849999999997</v>
      </c>
      <c r="G639" s="43">
        <f>VLOOKUP($D639,PORTE!$A$3:$Z$45,3,0)*$C639+VLOOKUP($E$2,PORTE!$A$3:$Z$45,3,0)*$E639</f>
        <v>308.37299999999999</v>
      </c>
      <c r="H639" s="43">
        <f>VLOOKUP($D639,PORTE!$A$3:$Z$45,4,0)*$C639+VLOOKUP($E$2,PORTE!$A$3:$Z$45,4,0)*$E639</f>
        <v>325.56892999999997</v>
      </c>
      <c r="I639" s="43">
        <f>VLOOKUP($D639,PORTE!$A$3:$Z$45,5,0)*$C639+VLOOKUP($E$2,PORTE!$A$3:$Z$45,5,0)*$E639</f>
        <v>348.69502999999997</v>
      </c>
      <c r="J639" s="43">
        <f>VLOOKUP($D639,PORTE!$A$3:$Z$45,6,0)*$C639+VLOOKUP($E$2,PORTE!$A$3:$Z$45,6,0)*$E639</f>
        <v>368.32906999999994</v>
      </c>
      <c r="K639" s="43">
        <f>VLOOKUP($D639,PORTE!$A$3:$Z$45,7,0)*$C639+VLOOKUP($E$2,PORTE!$A$3:$Z$45,7,0)*$E639</f>
        <v>389.40434999999997</v>
      </c>
      <c r="L639" s="43">
        <f>VLOOKUP($D639,PORTE!$A$3:$Z$45,8,0)*$C639+VLOOKUP($E$2,PORTE!$A$3:$Z$45,8,0)*$E639</f>
        <v>415.10834999999997</v>
      </c>
      <c r="M639" s="43">
        <f>VLOOKUP($D639,PORTE!$A$3:$Z$45,9,0)*$C639+VLOOKUP($E$2,PORTE!$A$3:$Z$45,9,0)*$E639</f>
        <v>455.97745999999995</v>
      </c>
      <c r="N639" s="43">
        <f>VLOOKUP($D639,PORTE!$A$3:$Z$45,10,0)*$C639+VLOOKUP($E$2,PORTE!$A$3:$Z$45,10,0)*$E639</f>
        <v>497.61844000000002</v>
      </c>
      <c r="O639" s="43">
        <f>VLOOKUP($D639,PORTE!$A$3:$Z$45,11,0)*$C639+VLOOKUP($E$2,PORTE!$A$3:$Z$45,11,0)*$E639</f>
        <v>506.09651000000002</v>
      </c>
      <c r="P639" s="43">
        <f>VLOOKUP($D639,PORTE!$A$3:$Z$45,12,0)*$C639+VLOOKUP($E$2,PORTE!$A$3:$Z$45,12,0)*$E639</f>
        <v>526.51513</v>
      </c>
      <c r="Q639" s="43">
        <f>VLOOKUP($D639,PORTE!$A$3:$Z$45,13,0)*$C639+VLOOKUP($E$2,PORTE!$A$3:$Z$45,13,0)*$E639</f>
        <v>542.70753000000002</v>
      </c>
      <c r="R639" s="43">
        <f>VLOOKUP($D639,PORTE!$A$3:$Z$45,14,0)*$C639+VLOOKUP($E$2,PORTE!$A$3:$Z$45,14,0)*$E639</f>
        <v>563.82781</v>
      </c>
    </row>
    <row r="640" spans="1:18" s="1" customFormat="1" ht="13.5" customHeight="1" x14ac:dyDescent="0.25">
      <c r="A640" s="2" t="s">
        <v>1347</v>
      </c>
      <c r="B640" s="3" t="s">
        <v>1348</v>
      </c>
      <c r="C640" s="24">
        <v>0.1</v>
      </c>
      <c r="D640" s="4" t="s">
        <v>5</v>
      </c>
      <c r="E640" s="5" t="s">
        <v>330</v>
      </c>
      <c r="F640" s="43">
        <f>VLOOKUP($D640,PORTE!$A$3:$Z$45,2,0)*$C640+VLOOKUP($E$2,PORTE!$A$3:$Z$45,2,0)*$E640</f>
        <v>38.680999999999997</v>
      </c>
      <c r="G640" s="43">
        <f>VLOOKUP($D640,PORTE!$A$3:$Z$45,3,0)*$C640+VLOOKUP($E$2,PORTE!$A$3:$Z$45,3,0)*$E640</f>
        <v>40.577999999999996</v>
      </c>
      <c r="H640" s="43">
        <f>VLOOKUP($D640,PORTE!$A$3:$Z$45,4,0)*$C640+VLOOKUP($E$2,PORTE!$A$3:$Z$45,4,0)*$E640</f>
        <v>42.834980000000002</v>
      </c>
      <c r="I640" s="43">
        <f>VLOOKUP($D640,PORTE!$A$3:$Z$45,5,0)*$C640+VLOOKUP($E$2,PORTE!$A$3:$Z$45,5,0)*$E640</f>
        <v>45.877580000000002</v>
      </c>
      <c r="J640" s="43">
        <f>VLOOKUP($D640,PORTE!$A$3:$Z$45,6,0)*$C640+VLOOKUP($E$2,PORTE!$A$3:$Z$45,6,0)*$E640</f>
        <v>48.489020000000004</v>
      </c>
      <c r="K640" s="43">
        <f>VLOOKUP($D640,PORTE!$A$3:$Z$45,7,0)*$C640+VLOOKUP($E$2,PORTE!$A$3:$Z$45,7,0)*$E640</f>
        <v>51.263100000000001</v>
      </c>
      <c r="L640" s="43">
        <f>VLOOKUP($D640,PORTE!$A$3:$Z$45,8,0)*$C640+VLOOKUP($E$2,PORTE!$A$3:$Z$45,8,0)*$E640</f>
        <v>54.647099999999995</v>
      </c>
      <c r="M640" s="43">
        <f>VLOOKUP($D640,PORTE!$A$3:$Z$45,9,0)*$C640+VLOOKUP($E$2,PORTE!$A$3:$Z$45,9,0)*$E640</f>
        <v>60.027559999999994</v>
      </c>
      <c r="N640" s="43">
        <f>VLOOKUP($D640,PORTE!$A$3:$Z$45,10,0)*$C640+VLOOKUP($E$2,PORTE!$A$3:$Z$45,10,0)*$E640</f>
        <v>65.509839999999997</v>
      </c>
      <c r="O640" s="43">
        <f>VLOOKUP($D640,PORTE!$A$3:$Z$45,11,0)*$C640+VLOOKUP($E$2,PORTE!$A$3:$Z$45,11,0)*$E640</f>
        <v>66.624860000000012</v>
      </c>
      <c r="P640" s="43">
        <f>VLOOKUP($D640,PORTE!$A$3:$Z$45,12,0)*$C640+VLOOKUP($E$2,PORTE!$A$3:$Z$45,12,0)*$E640</f>
        <v>69.412179999999992</v>
      </c>
      <c r="Q640" s="43">
        <f>VLOOKUP($D640,PORTE!$A$3:$Z$45,13,0)*$C640+VLOOKUP($E$2,PORTE!$A$3:$Z$45,13,0)*$E640</f>
        <v>71.750579999999999</v>
      </c>
      <c r="R640" s="43">
        <f>VLOOKUP($D640,PORTE!$A$3:$Z$45,14,0)*$C640+VLOOKUP($E$2,PORTE!$A$3:$Z$45,14,0)*$E640</f>
        <v>74.542659999999998</v>
      </c>
    </row>
    <row r="641" spans="1:18" s="1" customFormat="1" ht="13.5" customHeight="1" x14ac:dyDescent="0.25">
      <c r="A641" s="2" t="s">
        <v>1349</v>
      </c>
      <c r="B641" s="3" t="s">
        <v>1350</v>
      </c>
      <c r="C641" s="24">
        <v>0.04</v>
      </c>
      <c r="D641" s="4" t="s">
        <v>5</v>
      </c>
      <c r="E641" s="5" t="s">
        <v>152</v>
      </c>
      <c r="F641" s="43">
        <f>VLOOKUP($D641,PORTE!$A$3:$Z$45,2,0)*$C641+VLOOKUP($E$2,PORTE!$A$3:$Z$45,2,0)*$E641</f>
        <v>28.885999999999999</v>
      </c>
      <c r="G641" s="43">
        <f>VLOOKUP($D641,PORTE!$A$3:$Z$45,3,0)*$C641+VLOOKUP($E$2,PORTE!$A$3:$Z$45,3,0)*$E641</f>
        <v>30.228000000000002</v>
      </c>
      <c r="H641" s="43">
        <f>VLOOKUP($D641,PORTE!$A$3:$Z$45,4,0)*$C641+VLOOKUP($E$2,PORTE!$A$3:$Z$45,4,0)*$E641</f>
        <v>31.912280000000003</v>
      </c>
      <c r="I641" s="43">
        <f>VLOOKUP($D641,PORTE!$A$3:$Z$45,5,0)*$C641+VLOOKUP($E$2,PORTE!$A$3:$Z$45,5,0)*$E641</f>
        <v>34.179080000000006</v>
      </c>
      <c r="J641" s="43">
        <f>VLOOKUP($D641,PORTE!$A$3:$Z$45,6,0)*$C641+VLOOKUP($E$2,PORTE!$A$3:$Z$45,6,0)*$E641</f>
        <v>36.110120000000002</v>
      </c>
      <c r="K641" s="43">
        <f>VLOOKUP($D641,PORTE!$A$3:$Z$45,7,0)*$C641+VLOOKUP($E$2,PORTE!$A$3:$Z$45,7,0)*$E641</f>
        <v>38.176200000000001</v>
      </c>
      <c r="L641" s="43">
        <f>VLOOKUP($D641,PORTE!$A$3:$Z$45,8,0)*$C641+VLOOKUP($E$2,PORTE!$A$3:$Z$45,8,0)*$E641</f>
        <v>40.696199999999997</v>
      </c>
      <c r="M641" s="43">
        <f>VLOOKUP($D641,PORTE!$A$3:$Z$45,9,0)*$C641+VLOOKUP($E$2,PORTE!$A$3:$Z$45,9,0)*$E641</f>
        <v>44.702959999999997</v>
      </c>
      <c r="N641" s="43">
        <f>VLOOKUP($D641,PORTE!$A$3:$Z$45,10,0)*$C641+VLOOKUP($E$2,PORTE!$A$3:$Z$45,10,0)*$E641</f>
        <v>48.785440000000001</v>
      </c>
      <c r="O641" s="43">
        <f>VLOOKUP($D641,PORTE!$A$3:$Z$45,11,0)*$C641+VLOOKUP($E$2,PORTE!$A$3:$Z$45,11,0)*$E641</f>
        <v>49.616360000000007</v>
      </c>
      <c r="P641" s="43">
        <f>VLOOKUP($D641,PORTE!$A$3:$Z$45,12,0)*$C641+VLOOKUP($E$2,PORTE!$A$3:$Z$45,12,0)*$E641</f>
        <v>51.641079999999995</v>
      </c>
      <c r="Q641" s="43">
        <f>VLOOKUP($D641,PORTE!$A$3:$Z$45,13,0)*$C641+VLOOKUP($E$2,PORTE!$A$3:$Z$45,13,0)*$E641</f>
        <v>53.27628</v>
      </c>
      <c r="R641" s="43">
        <f>VLOOKUP($D641,PORTE!$A$3:$Z$45,14,0)*$C641+VLOOKUP($E$2,PORTE!$A$3:$Z$45,14,0)*$E641</f>
        <v>55.349560000000004</v>
      </c>
    </row>
    <row r="642" spans="1:18" s="1" customFormat="1" ht="13.5" customHeight="1" x14ac:dyDescent="0.25">
      <c r="A642" s="2" t="s">
        <v>1351</v>
      </c>
      <c r="B642" s="3" t="s">
        <v>1352</v>
      </c>
      <c r="C642" s="24">
        <v>0.5</v>
      </c>
      <c r="D642" s="4" t="s">
        <v>5</v>
      </c>
      <c r="E642" s="5" t="s">
        <v>1353</v>
      </c>
      <c r="F642" s="43">
        <f>VLOOKUP($D642,PORTE!$A$3:$Z$45,2,0)*$C642+VLOOKUP($E$2,PORTE!$A$3:$Z$45,2,0)*$E642</f>
        <v>641.6635</v>
      </c>
      <c r="G642" s="43">
        <f>VLOOKUP($D642,PORTE!$A$3:$Z$45,3,0)*$C642+VLOOKUP($E$2,PORTE!$A$3:$Z$45,3,0)*$E642</f>
        <v>670.63799999999992</v>
      </c>
      <c r="H642" s="43">
        <f>VLOOKUP($D642,PORTE!$A$3:$Z$45,4,0)*$C642+VLOOKUP($E$2,PORTE!$A$3:$Z$45,4,0)*$E642</f>
        <v>708.03882999999996</v>
      </c>
      <c r="I642" s="43">
        <f>VLOOKUP($D642,PORTE!$A$3:$Z$45,5,0)*$C642+VLOOKUP($E$2,PORTE!$A$3:$Z$45,5,0)*$E642</f>
        <v>758.33292999999992</v>
      </c>
      <c r="J642" s="43">
        <f>VLOOKUP($D642,PORTE!$A$3:$Z$45,6,0)*$C642+VLOOKUP($E$2,PORTE!$A$3:$Z$45,6,0)*$E642</f>
        <v>801.01416999999992</v>
      </c>
      <c r="K642" s="43">
        <f>VLOOKUP($D642,PORTE!$A$3:$Z$45,7,0)*$C642+VLOOKUP($E$2,PORTE!$A$3:$Z$45,7,0)*$E642</f>
        <v>846.84735000000001</v>
      </c>
      <c r="L642" s="43">
        <f>VLOOKUP($D642,PORTE!$A$3:$Z$45,8,0)*$C642+VLOOKUP($E$2,PORTE!$A$3:$Z$45,8,0)*$E642</f>
        <v>902.74634999999989</v>
      </c>
      <c r="M642" s="43">
        <f>VLOOKUP($D642,PORTE!$A$3:$Z$45,9,0)*$C642+VLOOKUP($E$2,PORTE!$A$3:$Z$45,9,0)*$E642</f>
        <v>991.62525999999991</v>
      </c>
      <c r="N642" s="43">
        <f>VLOOKUP($D642,PORTE!$A$3:$Z$45,10,0)*$C642+VLOOKUP($E$2,PORTE!$A$3:$Z$45,10,0)*$E642</f>
        <v>1082.18264</v>
      </c>
      <c r="O642" s="43">
        <f>VLOOKUP($D642,PORTE!$A$3:$Z$45,11,0)*$C642+VLOOKUP($E$2,PORTE!$A$3:$Z$45,11,0)*$E642</f>
        <v>1100.6208099999999</v>
      </c>
      <c r="P642" s="43">
        <f>VLOOKUP($D642,PORTE!$A$3:$Z$45,12,0)*$C642+VLOOKUP($E$2,PORTE!$A$3:$Z$45,12,0)*$E642</f>
        <v>1144.9610299999999</v>
      </c>
      <c r="Q642" s="43">
        <f>VLOOKUP($D642,PORTE!$A$3:$Z$45,13,0)*$C642+VLOOKUP($E$2,PORTE!$A$3:$Z$45,13,0)*$E642</f>
        <v>1180.04043</v>
      </c>
      <c r="R642" s="43">
        <f>VLOOKUP($D642,PORTE!$A$3:$Z$45,14,0)*$C642+VLOOKUP($E$2,PORTE!$A$3:$Z$45,14,0)*$E642</f>
        <v>1225.96361</v>
      </c>
    </row>
    <row r="643" spans="1:18" s="1" customFormat="1" ht="13.5" customHeight="1" x14ac:dyDescent="0.25">
      <c r="A643" s="2" t="s">
        <v>1354</v>
      </c>
      <c r="B643" s="3" t="s">
        <v>1355</v>
      </c>
      <c r="C643" s="24">
        <v>0.5</v>
      </c>
      <c r="D643" s="4" t="s">
        <v>5</v>
      </c>
      <c r="E643" s="5" t="s">
        <v>1356</v>
      </c>
      <c r="F643" s="43">
        <f>VLOOKUP($D643,PORTE!$A$3:$Z$45,2,0)*$C643+VLOOKUP($E$2,PORTE!$A$3:$Z$45,2,0)*$E643</f>
        <v>181.5025</v>
      </c>
      <c r="G643" s="43">
        <f>VLOOKUP($D643,PORTE!$A$3:$Z$45,3,0)*$C643+VLOOKUP($E$2,PORTE!$A$3:$Z$45,3,0)*$E643</f>
        <v>190.47</v>
      </c>
      <c r="H643" s="43">
        <f>VLOOKUP($D643,PORTE!$A$3:$Z$45,4,0)*$C643+VLOOKUP($E$2,PORTE!$A$3:$Z$45,4,0)*$E643</f>
        <v>201.06145000000001</v>
      </c>
      <c r="I643" s="43">
        <f>VLOOKUP($D643,PORTE!$A$3:$Z$45,5,0)*$C643+VLOOKUP($E$2,PORTE!$A$3:$Z$45,5,0)*$E643</f>
        <v>215.34295</v>
      </c>
      <c r="J643" s="43">
        <f>VLOOKUP($D643,PORTE!$A$3:$Z$45,6,0)*$C643+VLOOKUP($E$2,PORTE!$A$3:$Z$45,6,0)*$E643</f>
        <v>227.61355</v>
      </c>
      <c r="K643" s="43">
        <f>VLOOKUP($D643,PORTE!$A$3:$Z$45,7,0)*$C643+VLOOKUP($E$2,PORTE!$A$3:$Z$45,7,0)*$E643</f>
        <v>240.63525000000001</v>
      </c>
      <c r="L643" s="43">
        <f>VLOOKUP($D643,PORTE!$A$3:$Z$45,8,0)*$C643+VLOOKUP($E$2,PORTE!$A$3:$Z$45,8,0)*$E643</f>
        <v>256.52024999999998</v>
      </c>
      <c r="M643" s="43">
        <f>VLOOKUP($D643,PORTE!$A$3:$Z$45,9,0)*$C643+VLOOKUP($E$2,PORTE!$A$3:$Z$45,9,0)*$E643</f>
        <v>281.77689999999996</v>
      </c>
      <c r="N643" s="43">
        <f>VLOOKUP($D643,PORTE!$A$3:$Z$45,10,0)*$C643+VLOOKUP($E$2,PORTE!$A$3:$Z$45,10,0)*$E643</f>
        <v>307.51159999999999</v>
      </c>
      <c r="O643" s="43">
        <f>VLOOKUP($D643,PORTE!$A$3:$Z$45,11,0)*$C643+VLOOKUP($E$2,PORTE!$A$3:$Z$45,11,0)*$E643</f>
        <v>312.74515000000002</v>
      </c>
      <c r="P643" s="43">
        <f>VLOOKUP($D643,PORTE!$A$3:$Z$45,12,0)*$C643+VLOOKUP($E$2,PORTE!$A$3:$Z$45,12,0)*$E643</f>
        <v>325.87445000000002</v>
      </c>
      <c r="Q643" s="43">
        <f>VLOOKUP($D643,PORTE!$A$3:$Z$45,13,0)*$C643+VLOOKUP($E$2,PORTE!$A$3:$Z$45,13,0)*$E643</f>
        <v>336.94545000000005</v>
      </c>
      <c r="R643" s="43">
        <f>VLOOKUP($D643,PORTE!$A$3:$Z$45,14,0)*$C643+VLOOKUP($E$2,PORTE!$A$3:$Z$45,14,0)*$E643</f>
        <v>350.05715000000004</v>
      </c>
    </row>
    <row r="644" spans="1:18" s="1" customFormat="1" ht="13.5" customHeight="1" x14ac:dyDescent="0.25">
      <c r="A644" s="2" t="s">
        <v>1357</v>
      </c>
      <c r="B644" s="3" t="s">
        <v>1358</v>
      </c>
      <c r="C644" s="24">
        <v>0.25</v>
      </c>
      <c r="D644" s="4" t="s">
        <v>5</v>
      </c>
      <c r="E644" s="5" t="s">
        <v>222</v>
      </c>
      <c r="F644" s="43">
        <f>VLOOKUP($D644,PORTE!$A$3:$Z$45,2,0)*$C644+VLOOKUP($E$2,PORTE!$A$3:$Z$45,2,0)*$E644</f>
        <v>125.06150000000001</v>
      </c>
      <c r="G644" s="43">
        <f>VLOOKUP($D644,PORTE!$A$3:$Z$45,3,0)*$C644+VLOOKUP($E$2,PORTE!$A$3:$Z$45,3,0)*$E644</f>
        <v>131.03700000000001</v>
      </c>
      <c r="H644" s="43">
        <f>VLOOKUP($D644,PORTE!$A$3:$Z$45,4,0)*$C644+VLOOKUP($E$2,PORTE!$A$3:$Z$45,4,0)*$E644</f>
        <v>138.33167</v>
      </c>
      <c r="I644" s="43">
        <f>VLOOKUP($D644,PORTE!$A$3:$Z$45,5,0)*$C644+VLOOKUP($E$2,PORTE!$A$3:$Z$45,5,0)*$E644</f>
        <v>148.15756999999999</v>
      </c>
      <c r="J644" s="43">
        <f>VLOOKUP($D644,PORTE!$A$3:$Z$45,6,0)*$C644+VLOOKUP($E$2,PORTE!$A$3:$Z$45,6,0)*$E644</f>
        <v>156.56033000000002</v>
      </c>
      <c r="K644" s="43">
        <f>VLOOKUP($D644,PORTE!$A$3:$Z$45,7,0)*$C644+VLOOKUP($E$2,PORTE!$A$3:$Z$45,7,0)*$E644</f>
        <v>165.51765000000003</v>
      </c>
      <c r="L644" s="43">
        <f>VLOOKUP($D644,PORTE!$A$3:$Z$45,8,0)*$C644+VLOOKUP($E$2,PORTE!$A$3:$Z$45,8,0)*$E644</f>
        <v>176.44364999999999</v>
      </c>
      <c r="M644" s="43">
        <f>VLOOKUP($D644,PORTE!$A$3:$Z$45,9,0)*$C644+VLOOKUP($E$2,PORTE!$A$3:$Z$45,9,0)*$E644</f>
        <v>193.81573999999998</v>
      </c>
      <c r="N644" s="43">
        <f>VLOOKUP($D644,PORTE!$A$3:$Z$45,10,0)*$C644+VLOOKUP($E$2,PORTE!$A$3:$Z$45,10,0)*$E644</f>
        <v>211.51635999999999</v>
      </c>
      <c r="O644" s="43">
        <f>VLOOKUP($D644,PORTE!$A$3:$Z$45,11,0)*$C644+VLOOKUP($E$2,PORTE!$A$3:$Z$45,11,0)*$E644</f>
        <v>215.11769000000001</v>
      </c>
      <c r="P644" s="43">
        <f>VLOOKUP($D644,PORTE!$A$3:$Z$45,12,0)*$C644+VLOOKUP($E$2,PORTE!$A$3:$Z$45,12,0)*$E644</f>
        <v>224.00946999999999</v>
      </c>
      <c r="Q644" s="43">
        <f>VLOOKUP($D644,PORTE!$A$3:$Z$45,13,0)*$C644+VLOOKUP($E$2,PORTE!$A$3:$Z$45,13,0)*$E644</f>
        <v>231.33507000000003</v>
      </c>
      <c r="R644" s="43">
        <f>VLOOKUP($D644,PORTE!$A$3:$Z$45,14,0)*$C644+VLOOKUP($E$2,PORTE!$A$3:$Z$45,14,0)*$E644</f>
        <v>240.33739000000003</v>
      </c>
    </row>
    <row r="645" spans="1:18" s="1" customFormat="1" ht="13.5" customHeight="1" x14ac:dyDescent="0.25">
      <c r="A645" s="2" t="s">
        <v>1359</v>
      </c>
      <c r="B645" s="3" t="s">
        <v>1360</v>
      </c>
      <c r="C645" s="24">
        <v>0.25</v>
      </c>
      <c r="D645" s="4" t="s">
        <v>5</v>
      </c>
      <c r="E645" s="5" t="s">
        <v>138</v>
      </c>
      <c r="F645" s="43">
        <f>VLOOKUP($D645,PORTE!$A$3:$Z$45,2,0)*$C645+VLOOKUP($E$2,PORTE!$A$3:$Z$45,2,0)*$E645</f>
        <v>346.65499999999997</v>
      </c>
      <c r="G645" s="43">
        <f>VLOOKUP($D645,PORTE!$A$3:$Z$45,3,0)*$C645+VLOOKUP($E$2,PORTE!$A$3:$Z$45,3,0)*$E645</f>
        <v>362.26499999999999</v>
      </c>
      <c r="H645" s="43">
        <f>VLOOKUP($D645,PORTE!$A$3:$Z$45,4,0)*$C645+VLOOKUP($E$2,PORTE!$A$3:$Z$45,4,0)*$E645</f>
        <v>382.4699</v>
      </c>
      <c r="I645" s="43">
        <f>VLOOKUP($D645,PORTE!$A$3:$Z$45,5,0)*$C645+VLOOKUP($E$2,PORTE!$A$3:$Z$45,5,0)*$E645</f>
        <v>409.6379</v>
      </c>
      <c r="J645" s="43">
        <f>VLOOKUP($D645,PORTE!$A$3:$Z$45,6,0)*$C645+VLOOKUP($E$2,PORTE!$A$3:$Z$45,6,0)*$E645</f>
        <v>432.68509999999998</v>
      </c>
      <c r="K645" s="43">
        <f>VLOOKUP($D645,PORTE!$A$3:$Z$45,7,0)*$C645+VLOOKUP($E$2,PORTE!$A$3:$Z$45,7,0)*$E645</f>
        <v>457.44299999999998</v>
      </c>
      <c r="L645" s="43">
        <f>VLOOKUP($D645,PORTE!$A$3:$Z$45,8,0)*$C645+VLOOKUP($E$2,PORTE!$A$3:$Z$45,8,0)*$E645</f>
        <v>487.63799999999992</v>
      </c>
      <c r="M645" s="43">
        <f>VLOOKUP($D645,PORTE!$A$3:$Z$45,9,0)*$C645+VLOOKUP($E$2,PORTE!$A$3:$Z$45,9,0)*$E645</f>
        <v>535.64779999999996</v>
      </c>
      <c r="N645" s="43">
        <f>VLOOKUP($D645,PORTE!$A$3:$Z$45,10,0)*$C645+VLOOKUP($E$2,PORTE!$A$3:$Z$45,10,0)*$E645</f>
        <v>584.56420000000003</v>
      </c>
      <c r="O645" s="43">
        <f>VLOOKUP($D645,PORTE!$A$3:$Z$45,11,0)*$C645+VLOOKUP($E$2,PORTE!$A$3:$Z$45,11,0)*$E645</f>
        <v>594.52429999999993</v>
      </c>
      <c r="P645" s="43">
        <f>VLOOKUP($D645,PORTE!$A$3:$Z$45,12,0)*$C645+VLOOKUP($E$2,PORTE!$A$3:$Z$45,12,0)*$E645</f>
        <v>618.44589999999994</v>
      </c>
      <c r="Q645" s="43">
        <f>VLOOKUP($D645,PORTE!$A$3:$Z$45,13,0)*$C645+VLOOKUP($E$2,PORTE!$A$3:$Z$45,13,0)*$E645</f>
        <v>637.3329</v>
      </c>
      <c r="R645" s="43">
        <f>VLOOKUP($D645,PORTE!$A$3:$Z$45,14,0)*$C645+VLOOKUP($E$2,PORTE!$A$3:$Z$45,14,0)*$E645</f>
        <v>662.13580000000002</v>
      </c>
    </row>
    <row r="646" spans="1:18" s="1" customFormat="1" ht="13.5" customHeight="1" x14ac:dyDescent="0.25">
      <c r="A646" s="2">
        <v>40314413</v>
      </c>
      <c r="B646" s="3" t="s">
        <v>1361</v>
      </c>
      <c r="C646" s="24">
        <v>0.5</v>
      </c>
      <c r="D646" s="4" t="s">
        <v>5</v>
      </c>
      <c r="E646" s="5">
        <v>64.37</v>
      </c>
      <c r="F646" s="43">
        <f>VLOOKUP($D646,PORTE!$A$3:$Z$45,2,0)*$C646+VLOOKUP($E$2,PORTE!$A$3:$Z$45,2,0)*$E646</f>
        <v>744.25500000000011</v>
      </c>
      <c r="G646" s="43">
        <f>VLOOKUP($D646,PORTE!$A$3:$Z$45,3,0)*$C646+VLOOKUP($E$2,PORTE!$A$3:$Z$45,3,0)*$E646</f>
        <v>777.69</v>
      </c>
      <c r="H646" s="43">
        <f>VLOOKUP($D646,PORTE!$A$3:$Z$45,4,0)*$C646+VLOOKUP($E$2,PORTE!$A$3:$Z$45,4,0)*$E646</f>
        <v>821.06790000000001</v>
      </c>
      <c r="I646" s="43">
        <f>VLOOKUP($D646,PORTE!$A$3:$Z$45,5,0)*$C646+VLOOKUP($E$2,PORTE!$A$3:$Z$45,5,0)*$E646</f>
        <v>879.3909000000001</v>
      </c>
      <c r="J646" s="43">
        <f>VLOOKUP($D646,PORTE!$A$3:$Z$45,6,0)*$C646+VLOOKUP($E$2,PORTE!$A$3:$Z$45,6,0)*$E646</f>
        <v>928.85210000000006</v>
      </c>
      <c r="K646" s="43">
        <f>VLOOKUP($D646,PORTE!$A$3:$Z$45,7,0)*$C646+VLOOKUP($E$2,PORTE!$A$3:$Z$45,7,0)*$E646</f>
        <v>982.0005000000001</v>
      </c>
      <c r="L646" s="43">
        <f>VLOOKUP($D646,PORTE!$A$3:$Z$45,8,0)*$C646+VLOOKUP($E$2,PORTE!$A$3:$Z$45,8,0)*$E646</f>
        <v>1046.8204999999998</v>
      </c>
      <c r="M646" s="43">
        <f>VLOOKUP($D646,PORTE!$A$3:$Z$45,9,0)*$C646+VLOOKUP($E$2,PORTE!$A$3:$Z$45,9,0)*$E646</f>
        <v>1149.8838000000001</v>
      </c>
      <c r="N646" s="43">
        <f>VLOOKUP($D646,PORTE!$A$3:$Z$45,10,0)*$C646+VLOOKUP($E$2,PORTE!$A$3:$Z$45,10,0)*$E646</f>
        <v>1254.8932000000002</v>
      </c>
      <c r="O646" s="43">
        <f>VLOOKUP($D646,PORTE!$A$3:$Z$45,11,0)*$C646+VLOOKUP($E$2,PORTE!$A$3:$Z$45,11,0)*$E646</f>
        <v>1276.2753</v>
      </c>
      <c r="P646" s="43">
        <f>VLOOKUP($D646,PORTE!$A$3:$Z$45,12,0)*$C646+VLOOKUP($E$2,PORTE!$A$3:$Z$45,12,0)*$E646</f>
        <v>1327.5739000000001</v>
      </c>
      <c r="Q646" s="43">
        <f>VLOOKUP($D646,PORTE!$A$3:$Z$45,13,0)*$C646+VLOOKUP($E$2,PORTE!$A$3:$Z$45,13,0)*$E646</f>
        <v>1368.0059000000001</v>
      </c>
      <c r="R646" s="43">
        <f>VLOOKUP($D646,PORTE!$A$3:$Z$45,14,0)*$C646+VLOOKUP($E$2,PORTE!$A$3:$Z$45,14,0)*$E646</f>
        <v>1421.2443000000001</v>
      </c>
    </row>
    <row r="647" spans="1:18" s="1" customFormat="1" ht="13.5" customHeight="1" x14ac:dyDescent="0.25">
      <c r="A647" s="2" t="s">
        <v>1362</v>
      </c>
      <c r="B647" s="3" t="s">
        <v>1363</v>
      </c>
      <c r="C647" s="24">
        <v>0.1</v>
      </c>
      <c r="D647" s="4" t="s">
        <v>5</v>
      </c>
      <c r="E647" s="5" t="s">
        <v>381</v>
      </c>
      <c r="F647" s="43">
        <f>VLOOKUP($D647,PORTE!$A$3:$Z$45,2,0)*$C647+VLOOKUP($E$2,PORTE!$A$3:$Z$45,2,0)*$E647</f>
        <v>47.374999999999993</v>
      </c>
      <c r="G647" s="43">
        <f>VLOOKUP($D647,PORTE!$A$3:$Z$45,3,0)*$C647+VLOOKUP($E$2,PORTE!$A$3:$Z$45,3,0)*$E647</f>
        <v>49.649999999999991</v>
      </c>
      <c r="H647" s="43">
        <f>VLOOKUP($D647,PORTE!$A$3:$Z$45,4,0)*$C647+VLOOKUP($E$2,PORTE!$A$3:$Z$45,4,0)*$E647</f>
        <v>52.413499999999999</v>
      </c>
      <c r="I647" s="43">
        <f>VLOOKUP($D647,PORTE!$A$3:$Z$45,5,0)*$C647+VLOOKUP($E$2,PORTE!$A$3:$Z$45,5,0)*$E647</f>
        <v>56.136499999999998</v>
      </c>
      <c r="J647" s="43">
        <f>VLOOKUP($D647,PORTE!$A$3:$Z$45,6,0)*$C647+VLOOKUP($E$2,PORTE!$A$3:$Z$45,6,0)*$E647</f>
        <v>59.322499999999998</v>
      </c>
      <c r="K647" s="43">
        <f>VLOOKUP($D647,PORTE!$A$3:$Z$45,7,0)*$C647+VLOOKUP($E$2,PORTE!$A$3:$Z$45,7,0)*$E647</f>
        <v>62.716500000000003</v>
      </c>
      <c r="L647" s="43">
        <f>VLOOKUP($D647,PORTE!$A$3:$Z$45,8,0)*$C647+VLOOKUP($E$2,PORTE!$A$3:$Z$45,8,0)*$E647</f>
        <v>66.856499999999983</v>
      </c>
      <c r="M647" s="43">
        <f>VLOOKUP($D647,PORTE!$A$3:$Z$45,9,0)*$C647+VLOOKUP($E$2,PORTE!$A$3:$Z$45,9,0)*$E647</f>
        <v>73.438999999999993</v>
      </c>
      <c r="N647" s="43">
        <f>VLOOKUP($D647,PORTE!$A$3:$Z$45,10,0)*$C647+VLOOKUP($E$2,PORTE!$A$3:$Z$45,10,0)*$E647</f>
        <v>80.146000000000001</v>
      </c>
      <c r="O647" s="43">
        <f>VLOOKUP($D647,PORTE!$A$3:$Z$45,11,0)*$C647+VLOOKUP($E$2,PORTE!$A$3:$Z$45,11,0)*$E647</f>
        <v>81.510500000000008</v>
      </c>
      <c r="P647" s="43">
        <f>VLOOKUP($D647,PORTE!$A$3:$Z$45,12,0)*$C647+VLOOKUP($E$2,PORTE!$A$3:$Z$45,12,0)*$E647</f>
        <v>84.887499999999989</v>
      </c>
      <c r="Q647" s="43">
        <f>VLOOKUP($D647,PORTE!$A$3:$Z$45,13,0)*$C647+VLOOKUP($E$2,PORTE!$A$3:$Z$45,13,0)*$E647</f>
        <v>87.679500000000004</v>
      </c>
      <c r="R647" s="43">
        <f>VLOOKUP($D647,PORTE!$A$3:$Z$45,14,0)*$C647+VLOOKUP($E$2,PORTE!$A$3:$Z$45,14,0)*$E647</f>
        <v>91.091499999999996</v>
      </c>
    </row>
    <row r="648" spans="1:18" s="1" customFormat="1" ht="13.5" customHeight="1" x14ac:dyDescent="0.25">
      <c r="A648" s="2" t="s">
        <v>1364</v>
      </c>
      <c r="B648" s="3" t="s">
        <v>1365</v>
      </c>
      <c r="C648" s="24">
        <v>0.1</v>
      </c>
      <c r="D648" s="4" t="s">
        <v>5</v>
      </c>
      <c r="E648" s="5" t="s">
        <v>1366</v>
      </c>
      <c r="F648" s="43">
        <f>VLOOKUP($D648,PORTE!$A$3:$Z$45,2,0)*$C648+VLOOKUP($E$2,PORTE!$A$3:$Z$45,2,0)*$E648</f>
        <v>46.339999999999996</v>
      </c>
      <c r="G648" s="43">
        <f>VLOOKUP($D648,PORTE!$A$3:$Z$45,3,0)*$C648+VLOOKUP($E$2,PORTE!$A$3:$Z$45,3,0)*$E648</f>
        <v>48.569999999999993</v>
      </c>
      <c r="H648" s="43">
        <f>VLOOKUP($D648,PORTE!$A$3:$Z$45,4,0)*$C648+VLOOKUP($E$2,PORTE!$A$3:$Z$45,4,0)*$E648</f>
        <v>51.273200000000003</v>
      </c>
      <c r="I648" s="43">
        <f>VLOOKUP($D648,PORTE!$A$3:$Z$45,5,0)*$C648+VLOOKUP($E$2,PORTE!$A$3:$Z$45,5,0)*$E648</f>
        <v>54.915199999999999</v>
      </c>
      <c r="J648" s="43">
        <f>VLOOKUP($D648,PORTE!$A$3:$Z$45,6,0)*$C648+VLOOKUP($E$2,PORTE!$A$3:$Z$45,6,0)*$E648</f>
        <v>58.032800000000002</v>
      </c>
      <c r="K648" s="43">
        <f>VLOOKUP($D648,PORTE!$A$3:$Z$45,7,0)*$C648+VLOOKUP($E$2,PORTE!$A$3:$Z$45,7,0)*$E648</f>
        <v>61.353000000000002</v>
      </c>
      <c r="L648" s="43">
        <f>VLOOKUP($D648,PORTE!$A$3:$Z$45,8,0)*$C648+VLOOKUP($E$2,PORTE!$A$3:$Z$45,8,0)*$E648</f>
        <v>65.402999999999992</v>
      </c>
      <c r="M648" s="43">
        <f>VLOOKUP($D648,PORTE!$A$3:$Z$45,9,0)*$C648+VLOOKUP($E$2,PORTE!$A$3:$Z$45,9,0)*$E648</f>
        <v>71.842399999999998</v>
      </c>
      <c r="N648" s="43">
        <f>VLOOKUP($D648,PORTE!$A$3:$Z$45,10,0)*$C648+VLOOKUP($E$2,PORTE!$A$3:$Z$45,10,0)*$E648</f>
        <v>78.403599999999997</v>
      </c>
      <c r="O648" s="43">
        <f>VLOOKUP($D648,PORTE!$A$3:$Z$45,11,0)*$C648+VLOOKUP($E$2,PORTE!$A$3:$Z$45,11,0)*$E648</f>
        <v>79.738400000000013</v>
      </c>
      <c r="P648" s="43">
        <f>VLOOKUP($D648,PORTE!$A$3:$Z$45,12,0)*$C648+VLOOKUP($E$2,PORTE!$A$3:$Z$45,12,0)*$E648</f>
        <v>83.045199999999994</v>
      </c>
      <c r="Q648" s="43">
        <f>VLOOKUP($D648,PORTE!$A$3:$Z$45,13,0)*$C648+VLOOKUP($E$2,PORTE!$A$3:$Z$45,13,0)*$E648</f>
        <v>85.783200000000008</v>
      </c>
      <c r="R648" s="43">
        <f>VLOOKUP($D648,PORTE!$A$3:$Z$45,14,0)*$C648+VLOOKUP($E$2,PORTE!$A$3:$Z$45,14,0)*$E648</f>
        <v>89.121399999999994</v>
      </c>
    </row>
    <row r="649" spans="1:18" s="1" customFormat="1" ht="13.5" customHeight="1" x14ac:dyDescent="0.25">
      <c r="A649" s="2" t="s">
        <v>1367</v>
      </c>
      <c r="B649" s="3" t="s">
        <v>1368</v>
      </c>
      <c r="C649" s="24">
        <v>0.1</v>
      </c>
      <c r="D649" s="4" t="s">
        <v>5</v>
      </c>
      <c r="E649" s="5" t="s">
        <v>1366</v>
      </c>
      <c r="F649" s="43">
        <f>VLOOKUP($D649,PORTE!$A$3:$Z$45,2,0)*$C649+VLOOKUP($E$2,PORTE!$A$3:$Z$45,2,0)*$E649</f>
        <v>46.339999999999996</v>
      </c>
      <c r="G649" s="43">
        <f>VLOOKUP($D649,PORTE!$A$3:$Z$45,3,0)*$C649+VLOOKUP($E$2,PORTE!$A$3:$Z$45,3,0)*$E649</f>
        <v>48.569999999999993</v>
      </c>
      <c r="H649" s="43">
        <f>VLOOKUP($D649,PORTE!$A$3:$Z$45,4,0)*$C649+VLOOKUP($E$2,PORTE!$A$3:$Z$45,4,0)*$E649</f>
        <v>51.273200000000003</v>
      </c>
      <c r="I649" s="43">
        <f>VLOOKUP($D649,PORTE!$A$3:$Z$45,5,0)*$C649+VLOOKUP($E$2,PORTE!$A$3:$Z$45,5,0)*$E649</f>
        <v>54.915199999999999</v>
      </c>
      <c r="J649" s="43">
        <f>VLOOKUP($D649,PORTE!$A$3:$Z$45,6,0)*$C649+VLOOKUP($E$2,PORTE!$A$3:$Z$45,6,0)*$E649</f>
        <v>58.032800000000002</v>
      </c>
      <c r="K649" s="43">
        <f>VLOOKUP($D649,PORTE!$A$3:$Z$45,7,0)*$C649+VLOOKUP($E$2,PORTE!$A$3:$Z$45,7,0)*$E649</f>
        <v>61.353000000000002</v>
      </c>
      <c r="L649" s="43">
        <f>VLOOKUP($D649,PORTE!$A$3:$Z$45,8,0)*$C649+VLOOKUP($E$2,PORTE!$A$3:$Z$45,8,0)*$E649</f>
        <v>65.402999999999992</v>
      </c>
      <c r="M649" s="43">
        <f>VLOOKUP($D649,PORTE!$A$3:$Z$45,9,0)*$C649+VLOOKUP($E$2,PORTE!$A$3:$Z$45,9,0)*$E649</f>
        <v>71.842399999999998</v>
      </c>
      <c r="N649" s="43">
        <f>VLOOKUP($D649,PORTE!$A$3:$Z$45,10,0)*$C649+VLOOKUP($E$2,PORTE!$A$3:$Z$45,10,0)*$E649</f>
        <v>78.403599999999997</v>
      </c>
      <c r="O649" s="43">
        <f>VLOOKUP($D649,PORTE!$A$3:$Z$45,11,0)*$C649+VLOOKUP($E$2,PORTE!$A$3:$Z$45,11,0)*$E649</f>
        <v>79.738400000000013</v>
      </c>
      <c r="P649" s="43">
        <f>VLOOKUP($D649,PORTE!$A$3:$Z$45,12,0)*$C649+VLOOKUP($E$2,PORTE!$A$3:$Z$45,12,0)*$E649</f>
        <v>83.045199999999994</v>
      </c>
      <c r="Q649" s="43">
        <f>VLOOKUP($D649,PORTE!$A$3:$Z$45,13,0)*$C649+VLOOKUP($E$2,PORTE!$A$3:$Z$45,13,0)*$E649</f>
        <v>85.783200000000008</v>
      </c>
      <c r="R649" s="43">
        <f>VLOOKUP($D649,PORTE!$A$3:$Z$45,14,0)*$C649+VLOOKUP($E$2,PORTE!$A$3:$Z$45,14,0)*$E649</f>
        <v>89.121399999999994</v>
      </c>
    </row>
    <row r="650" spans="1:18" s="1" customFormat="1" ht="13.5" customHeight="1" x14ac:dyDescent="0.25">
      <c r="A650" s="2" t="s">
        <v>1369</v>
      </c>
      <c r="B650" s="3" t="s">
        <v>1370</v>
      </c>
      <c r="C650" s="27">
        <v>1</v>
      </c>
      <c r="D650" s="2" t="s">
        <v>564</v>
      </c>
      <c r="E650" s="5" t="s">
        <v>1371</v>
      </c>
      <c r="F650" s="43">
        <f>VLOOKUP($D650,PORTE!$A$3:$Z$45,2,0)*$C650+VLOOKUP($E$2,PORTE!$A$3:$Z$45,2,0)*$E650</f>
        <v>946.13000000000011</v>
      </c>
      <c r="G650" s="43">
        <f>VLOOKUP($D650,PORTE!$A$3:$Z$45,3,0)*$C650+VLOOKUP($E$2,PORTE!$A$3:$Z$45,3,0)*$E650</f>
        <v>999.94</v>
      </c>
      <c r="H650" s="43">
        <f>VLOOKUP($D650,PORTE!$A$3:$Z$45,4,0)*$C650+VLOOKUP($E$2,PORTE!$A$3:$Z$45,4,0)*$E650</f>
        <v>1056.1154000000001</v>
      </c>
      <c r="I650" s="43">
        <f>VLOOKUP($D650,PORTE!$A$3:$Z$45,5,0)*$C650+VLOOKUP($E$2,PORTE!$A$3:$Z$45,5,0)*$E650</f>
        <v>1131.1134000000002</v>
      </c>
      <c r="J650" s="43">
        <f>VLOOKUP($D650,PORTE!$A$3:$Z$45,6,0)*$C650+VLOOKUP($E$2,PORTE!$A$3:$Z$45,6,0)*$E650</f>
        <v>1194.4446</v>
      </c>
      <c r="K650" s="43">
        <f>VLOOKUP($D650,PORTE!$A$3:$Z$45,7,0)*$C650+VLOOKUP($E$2,PORTE!$A$3:$Z$45,7,0)*$E650</f>
        <v>1262.7730000000001</v>
      </c>
      <c r="L650" s="43">
        <f>VLOOKUP($D650,PORTE!$A$3:$Z$45,8,0)*$C650+VLOOKUP($E$2,PORTE!$A$3:$Z$45,8,0)*$E650</f>
        <v>1346.1130000000001</v>
      </c>
      <c r="M650" s="43">
        <f>VLOOKUP($D650,PORTE!$A$3:$Z$45,9,0)*$C650+VLOOKUP($E$2,PORTE!$A$3:$Z$45,9,0)*$E650</f>
        <v>1478.6887999999999</v>
      </c>
      <c r="N650" s="43">
        <f>VLOOKUP($D650,PORTE!$A$3:$Z$45,10,0)*$C650+VLOOKUP($E$2,PORTE!$A$3:$Z$45,10,0)*$E650</f>
        <v>1613.7332000000001</v>
      </c>
      <c r="O650" s="43">
        <f>VLOOKUP($D650,PORTE!$A$3:$Z$45,11,0)*$C650+VLOOKUP($E$2,PORTE!$A$3:$Z$45,11,0)*$E650</f>
        <v>1641.1778000000004</v>
      </c>
      <c r="P650" s="43">
        <f>VLOOKUP($D650,PORTE!$A$3:$Z$45,12,0)*$C650+VLOOKUP($E$2,PORTE!$A$3:$Z$45,12,0)*$E650</f>
        <v>1713.9914000000001</v>
      </c>
      <c r="Q650" s="43">
        <f>VLOOKUP($D650,PORTE!$A$3:$Z$45,13,0)*$C650+VLOOKUP($E$2,PORTE!$A$3:$Z$45,13,0)*$E650</f>
        <v>1823.9534000000001</v>
      </c>
      <c r="R650" s="43">
        <f>VLOOKUP($D650,PORTE!$A$3:$Z$45,14,0)*$C650+VLOOKUP($E$2,PORTE!$A$3:$Z$45,14,0)*$E650</f>
        <v>1945.8918000000003</v>
      </c>
    </row>
    <row r="651" spans="1:18" s="1" customFormat="1" ht="13.5" customHeight="1" x14ac:dyDescent="0.25">
      <c r="A651" s="2">
        <v>40324362</v>
      </c>
      <c r="B651" s="9" t="s">
        <v>1372</v>
      </c>
      <c r="C651" s="27">
        <v>1</v>
      </c>
      <c r="D651" s="2" t="s">
        <v>84</v>
      </c>
      <c r="E651" s="5">
        <v>69.819999999999993</v>
      </c>
      <c r="F651" s="43">
        <f>VLOOKUP($D651,PORTE!$A$3:$Z$45,2,0)*$C651+VLOOKUP($E$2,PORTE!$A$3:$Z$45,2,0)*$E651</f>
        <v>950.93</v>
      </c>
      <c r="G651" s="43">
        <f>VLOOKUP($D651,PORTE!$A$3:$Z$45,3,0)*$C651+VLOOKUP($E$2,PORTE!$A$3:$Z$45,3,0)*$E651</f>
        <v>1035.3399999999999</v>
      </c>
      <c r="H651" s="43">
        <f>VLOOKUP($D651,PORTE!$A$3:$Z$45,4,0)*$C651+VLOOKUP($E$2,PORTE!$A$3:$Z$45,4,0)*$E651</f>
        <v>1093.6194</v>
      </c>
      <c r="I651" s="43">
        <f>VLOOKUP($D651,PORTE!$A$3:$Z$45,5,0)*$C651+VLOOKUP($E$2,PORTE!$A$3:$Z$45,5,0)*$E651</f>
        <v>1171.2374</v>
      </c>
      <c r="J651" s="43">
        <f>VLOOKUP($D651,PORTE!$A$3:$Z$45,6,0)*$C651+VLOOKUP($E$2,PORTE!$A$3:$Z$45,6,0)*$E651</f>
        <v>1236.7806</v>
      </c>
      <c r="K651" s="43">
        <f>VLOOKUP($D651,PORTE!$A$3:$Z$45,7,0)*$C651+VLOOKUP($E$2,PORTE!$A$3:$Z$45,7,0)*$E651</f>
        <v>1307.473</v>
      </c>
      <c r="L651" s="43">
        <f>VLOOKUP($D651,PORTE!$A$3:$Z$45,8,0)*$C651+VLOOKUP($E$2,PORTE!$A$3:$Z$45,8,0)*$E651</f>
        <v>1393.7529999999999</v>
      </c>
      <c r="M651" s="43">
        <f>VLOOKUP($D651,PORTE!$A$3:$Z$45,9,0)*$C651+VLOOKUP($E$2,PORTE!$A$3:$Z$45,9,0)*$E651</f>
        <v>1531.1067999999998</v>
      </c>
      <c r="N651" s="43">
        <f>VLOOKUP($D651,PORTE!$A$3:$Z$45,10,0)*$C651+VLOOKUP($E$2,PORTE!$A$3:$Z$45,10,0)*$E651</f>
        <v>1670.9851999999998</v>
      </c>
      <c r="O651" s="43">
        <f>VLOOKUP($D651,PORTE!$A$3:$Z$45,11,0)*$C651+VLOOKUP($E$2,PORTE!$A$3:$Z$45,11,0)*$E651</f>
        <v>1699.2357999999999</v>
      </c>
      <c r="P651" s="43">
        <f>VLOOKUP($D651,PORTE!$A$3:$Z$45,12,0)*$C651+VLOOKUP($E$2,PORTE!$A$3:$Z$45,12,0)*$E651</f>
        <v>1901.0053999999998</v>
      </c>
      <c r="Q651" s="43">
        <f>VLOOKUP($D651,PORTE!$A$3:$Z$45,13,0)*$C651+VLOOKUP($E$2,PORTE!$A$3:$Z$45,13,0)*$E651</f>
        <v>2233.3573999999999</v>
      </c>
      <c r="R651" s="43">
        <f>VLOOKUP($D651,PORTE!$A$3:$Z$45,14,0)*$C651+VLOOKUP($E$2,PORTE!$A$3:$Z$45,14,0)*$E651</f>
        <v>2630.9898000000003</v>
      </c>
    </row>
    <row r="652" spans="1:18" s="1" customFormat="1" ht="13.5" customHeight="1" x14ac:dyDescent="0.25">
      <c r="A652" s="2">
        <v>40324370</v>
      </c>
      <c r="B652" s="9" t="s">
        <v>1373</v>
      </c>
      <c r="C652" s="27">
        <v>1</v>
      </c>
      <c r="D652" s="2" t="s">
        <v>84</v>
      </c>
      <c r="E652" s="5">
        <v>108.542</v>
      </c>
      <c r="F652" s="43">
        <f>VLOOKUP($D652,PORTE!$A$3:$Z$45,2,0)*$C652+VLOOKUP($E$2,PORTE!$A$3:$Z$45,2,0)*$E652</f>
        <v>1396.2329999999999</v>
      </c>
      <c r="G652" s="43">
        <f>VLOOKUP($D652,PORTE!$A$3:$Z$45,3,0)*$C652+VLOOKUP($E$2,PORTE!$A$3:$Z$45,3,0)*$E652</f>
        <v>1500.0039999999999</v>
      </c>
      <c r="H652" s="43">
        <f>VLOOKUP($D652,PORTE!$A$3:$Z$45,4,0)*$C652+VLOOKUP($E$2,PORTE!$A$3:$Z$45,4,0)*$E652</f>
        <v>1584.22714</v>
      </c>
      <c r="I652" s="43">
        <f>VLOOKUP($D652,PORTE!$A$3:$Z$45,5,0)*$C652+VLOOKUP($E$2,PORTE!$A$3:$Z$45,5,0)*$E652</f>
        <v>1696.6949400000001</v>
      </c>
      <c r="J652" s="43">
        <f>VLOOKUP($D652,PORTE!$A$3:$Z$45,6,0)*$C652+VLOOKUP($E$2,PORTE!$A$3:$Z$45,6,0)*$E652</f>
        <v>1791.66686</v>
      </c>
      <c r="K652" s="43">
        <f>VLOOKUP($D652,PORTE!$A$3:$Z$45,7,0)*$C652+VLOOKUP($E$2,PORTE!$A$3:$Z$45,7,0)*$E652</f>
        <v>1894.1113</v>
      </c>
      <c r="L652" s="43">
        <f>VLOOKUP($D652,PORTE!$A$3:$Z$45,8,0)*$C652+VLOOKUP($E$2,PORTE!$A$3:$Z$45,8,0)*$E652</f>
        <v>2019.1133</v>
      </c>
      <c r="M652" s="43">
        <f>VLOOKUP($D652,PORTE!$A$3:$Z$45,9,0)*$C652+VLOOKUP($E$2,PORTE!$A$3:$Z$45,9,0)*$E652</f>
        <v>2218.0350799999997</v>
      </c>
      <c r="N652" s="43">
        <f>VLOOKUP($D652,PORTE!$A$3:$Z$45,10,0)*$C652+VLOOKUP($E$2,PORTE!$A$3:$Z$45,10,0)*$E652</f>
        <v>2420.6431199999997</v>
      </c>
      <c r="O652" s="43">
        <f>VLOOKUP($D652,PORTE!$A$3:$Z$45,11,0)*$C652+VLOOKUP($E$2,PORTE!$A$3:$Z$45,11,0)*$E652</f>
        <v>2461.6719800000001</v>
      </c>
      <c r="P652" s="43">
        <f>VLOOKUP($D652,PORTE!$A$3:$Z$45,12,0)*$C652+VLOOKUP($E$2,PORTE!$A$3:$Z$45,12,0)*$E652</f>
        <v>2693.6447399999997</v>
      </c>
      <c r="Q652" s="43">
        <f>VLOOKUP($D652,PORTE!$A$3:$Z$45,13,0)*$C652+VLOOKUP($E$2,PORTE!$A$3:$Z$45,13,0)*$E652</f>
        <v>3049.2299400000002</v>
      </c>
      <c r="R652" s="43">
        <f>VLOOKUP($D652,PORTE!$A$3:$Z$45,14,0)*$C652+VLOOKUP($E$2,PORTE!$A$3:$Z$45,14,0)*$E652</f>
        <v>3478.61438</v>
      </c>
    </row>
    <row r="653" spans="1:18" s="1" customFormat="1" ht="13.5" customHeight="1" x14ac:dyDescent="0.25">
      <c r="A653" s="2" t="s">
        <v>1374</v>
      </c>
      <c r="B653" s="3" t="s">
        <v>1375</v>
      </c>
      <c r="C653" s="24">
        <v>0.5</v>
      </c>
      <c r="D653" s="4" t="s">
        <v>5</v>
      </c>
      <c r="E653" s="5" t="s">
        <v>1356</v>
      </c>
      <c r="F653" s="43">
        <f>VLOOKUP($D653,PORTE!$A$3:$Z$45,2,0)*$C653+VLOOKUP($E$2,PORTE!$A$3:$Z$45,2,0)*$E653</f>
        <v>181.5025</v>
      </c>
      <c r="G653" s="43">
        <f>VLOOKUP($D653,PORTE!$A$3:$Z$45,3,0)*$C653+VLOOKUP($E$2,PORTE!$A$3:$Z$45,3,0)*$E653</f>
        <v>190.47</v>
      </c>
      <c r="H653" s="43">
        <f>VLOOKUP($D653,PORTE!$A$3:$Z$45,4,0)*$C653+VLOOKUP($E$2,PORTE!$A$3:$Z$45,4,0)*$E653</f>
        <v>201.06145000000001</v>
      </c>
      <c r="I653" s="43">
        <f>VLOOKUP($D653,PORTE!$A$3:$Z$45,5,0)*$C653+VLOOKUP($E$2,PORTE!$A$3:$Z$45,5,0)*$E653</f>
        <v>215.34295</v>
      </c>
      <c r="J653" s="43">
        <f>VLOOKUP($D653,PORTE!$A$3:$Z$45,6,0)*$C653+VLOOKUP($E$2,PORTE!$A$3:$Z$45,6,0)*$E653</f>
        <v>227.61355</v>
      </c>
      <c r="K653" s="43">
        <f>VLOOKUP($D653,PORTE!$A$3:$Z$45,7,0)*$C653+VLOOKUP($E$2,PORTE!$A$3:$Z$45,7,0)*$E653</f>
        <v>240.63525000000001</v>
      </c>
      <c r="L653" s="43">
        <f>VLOOKUP($D653,PORTE!$A$3:$Z$45,8,0)*$C653+VLOOKUP($E$2,PORTE!$A$3:$Z$45,8,0)*$E653</f>
        <v>256.52024999999998</v>
      </c>
      <c r="M653" s="43">
        <f>VLOOKUP($D653,PORTE!$A$3:$Z$45,9,0)*$C653+VLOOKUP($E$2,PORTE!$A$3:$Z$45,9,0)*$E653</f>
        <v>281.77689999999996</v>
      </c>
      <c r="N653" s="43">
        <f>VLOOKUP($D653,PORTE!$A$3:$Z$45,10,0)*$C653+VLOOKUP($E$2,PORTE!$A$3:$Z$45,10,0)*$E653</f>
        <v>307.51159999999999</v>
      </c>
      <c r="O653" s="43">
        <f>VLOOKUP($D653,PORTE!$A$3:$Z$45,11,0)*$C653+VLOOKUP($E$2,PORTE!$A$3:$Z$45,11,0)*$E653</f>
        <v>312.74515000000002</v>
      </c>
      <c r="P653" s="43">
        <f>VLOOKUP($D653,PORTE!$A$3:$Z$45,12,0)*$C653+VLOOKUP($E$2,PORTE!$A$3:$Z$45,12,0)*$E653</f>
        <v>325.87445000000002</v>
      </c>
      <c r="Q653" s="43">
        <f>VLOOKUP($D653,PORTE!$A$3:$Z$45,13,0)*$C653+VLOOKUP($E$2,PORTE!$A$3:$Z$45,13,0)*$E653</f>
        <v>336.94545000000005</v>
      </c>
      <c r="R653" s="43">
        <f>VLOOKUP($D653,PORTE!$A$3:$Z$45,14,0)*$C653+VLOOKUP($E$2,PORTE!$A$3:$Z$45,14,0)*$E653</f>
        <v>350.05715000000004</v>
      </c>
    </row>
    <row r="654" spans="1:18" s="1" customFormat="1" ht="13.5" customHeight="1" x14ac:dyDescent="0.25">
      <c r="A654" s="2" t="s">
        <v>1376</v>
      </c>
      <c r="B654" s="3" t="s">
        <v>1377</v>
      </c>
      <c r="C654" s="24">
        <v>0.04</v>
      </c>
      <c r="D654" s="4" t="s">
        <v>5</v>
      </c>
      <c r="E654" s="5" t="s">
        <v>149</v>
      </c>
      <c r="F654" s="43">
        <f>VLOOKUP($D654,PORTE!$A$3:$Z$45,2,0)*$C654+VLOOKUP($E$2,PORTE!$A$3:$Z$45,2,0)*$E654</f>
        <v>21.02</v>
      </c>
      <c r="G654" s="43">
        <f>VLOOKUP($D654,PORTE!$A$3:$Z$45,3,0)*$C654+VLOOKUP($E$2,PORTE!$A$3:$Z$45,3,0)*$E654</f>
        <v>22.020000000000003</v>
      </c>
      <c r="H654" s="43">
        <f>VLOOKUP($D654,PORTE!$A$3:$Z$45,4,0)*$C654+VLOOKUP($E$2,PORTE!$A$3:$Z$45,4,0)*$E654</f>
        <v>23.246000000000002</v>
      </c>
      <c r="I654" s="43">
        <f>VLOOKUP($D654,PORTE!$A$3:$Z$45,5,0)*$C654+VLOOKUP($E$2,PORTE!$A$3:$Z$45,5,0)*$E654</f>
        <v>24.897200000000002</v>
      </c>
      <c r="J654" s="43">
        <f>VLOOKUP($D654,PORTE!$A$3:$Z$45,6,0)*$C654+VLOOKUP($E$2,PORTE!$A$3:$Z$45,6,0)*$E654</f>
        <v>26.308399999999999</v>
      </c>
      <c r="K654" s="43">
        <f>VLOOKUP($D654,PORTE!$A$3:$Z$45,7,0)*$C654+VLOOKUP($E$2,PORTE!$A$3:$Z$45,7,0)*$E654</f>
        <v>27.813600000000001</v>
      </c>
      <c r="L654" s="43">
        <f>VLOOKUP($D654,PORTE!$A$3:$Z$45,8,0)*$C654+VLOOKUP($E$2,PORTE!$A$3:$Z$45,8,0)*$E654</f>
        <v>29.649599999999996</v>
      </c>
      <c r="M654" s="43">
        <f>VLOOKUP($D654,PORTE!$A$3:$Z$45,9,0)*$C654+VLOOKUP($E$2,PORTE!$A$3:$Z$45,9,0)*$E654</f>
        <v>32.568799999999996</v>
      </c>
      <c r="N654" s="43">
        <f>VLOOKUP($D654,PORTE!$A$3:$Z$45,10,0)*$C654+VLOOKUP($E$2,PORTE!$A$3:$Z$45,10,0)*$E654</f>
        <v>35.543199999999999</v>
      </c>
      <c r="O654" s="43">
        <f>VLOOKUP($D654,PORTE!$A$3:$Z$45,11,0)*$C654+VLOOKUP($E$2,PORTE!$A$3:$Z$45,11,0)*$E654</f>
        <v>36.148400000000002</v>
      </c>
      <c r="P654" s="43">
        <f>VLOOKUP($D654,PORTE!$A$3:$Z$45,12,0)*$C654+VLOOKUP($E$2,PORTE!$A$3:$Z$45,12,0)*$E654</f>
        <v>37.639599999999994</v>
      </c>
      <c r="Q654" s="43">
        <f>VLOOKUP($D654,PORTE!$A$3:$Z$45,13,0)*$C654+VLOOKUP($E$2,PORTE!$A$3:$Z$45,13,0)*$E654</f>
        <v>38.864400000000003</v>
      </c>
      <c r="R654" s="43">
        <f>VLOOKUP($D654,PORTE!$A$3:$Z$45,14,0)*$C654+VLOOKUP($E$2,PORTE!$A$3:$Z$45,14,0)*$E654</f>
        <v>40.376800000000003</v>
      </c>
    </row>
    <row r="655" spans="1:18" s="1" customFormat="1" ht="13.5" customHeight="1" x14ac:dyDescent="0.25">
      <c r="A655" s="2" t="s">
        <v>1378</v>
      </c>
      <c r="B655" s="3" t="s">
        <v>1379</v>
      </c>
      <c r="C655" s="24">
        <v>0.04</v>
      </c>
      <c r="D655" s="4" t="s">
        <v>5</v>
      </c>
      <c r="E655" s="5" t="s">
        <v>314</v>
      </c>
      <c r="F655" s="43">
        <f>VLOOKUP($D655,PORTE!$A$3:$Z$45,2,0)*$C655+VLOOKUP($E$2,PORTE!$A$3:$Z$45,2,0)*$E655</f>
        <v>25.470499999999998</v>
      </c>
      <c r="G655" s="43">
        <f>VLOOKUP($D655,PORTE!$A$3:$Z$45,3,0)*$C655+VLOOKUP($E$2,PORTE!$A$3:$Z$45,3,0)*$E655</f>
        <v>26.664000000000001</v>
      </c>
      <c r="H655" s="43">
        <f>VLOOKUP($D655,PORTE!$A$3:$Z$45,4,0)*$C655+VLOOKUP($E$2,PORTE!$A$3:$Z$45,4,0)*$E655</f>
        <v>28.149290000000001</v>
      </c>
      <c r="I655" s="43">
        <f>VLOOKUP($D655,PORTE!$A$3:$Z$45,5,0)*$C655+VLOOKUP($E$2,PORTE!$A$3:$Z$45,5,0)*$E655</f>
        <v>30.148789999999998</v>
      </c>
      <c r="J655" s="43">
        <f>VLOOKUP($D655,PORTE!$A$3:$Z$45,6,0)*$C655+VLOOKUP($E$2,PORTE!$A$3:$Z$45,6,0)*$E655</f>
        <v>31.854109999999995</v>
      </c>
      <c r="K655" s="43">
        <f>VLOOKUP($D655,PORTE!$A$3:$Z$45,7,0)*$C655+VLOOKUP($E$2,PORTE!$A$3:$Z$45,7,0)*$E655</f>
        <v>33.676649999999995</v>
      </c>
      <c r="L655" s="43">
        <f>VLOOKUP($D655,PORTE!$A$3:$Z$45,8,0)*$C655+VLOOKUP($E$2,PORTE!$A$3:$Z$45,8,0)*$E655</f>
        <v>35.899649999999994</v>
      </c>
      <c r="M655" s="43">
        <f>VLOOKUP($D655,PORTE!$A$3:$Z$45,9,0)*$C655+VLOOKUP($E$2,PORTE!$A$3:$Z$45,9,0)*$E655</f>
        <v>39.434179999999998</v>
      </c>
      <c r="N655" s="43">
        <f>VLOOKUP($D655,PORTE!$A$3:$Z$45,10,0)*$C655+VLOOKUP($E$2,PORTE!$A$3:$Z$45,10,0)*$E655</f>
        <v>43.035519999999998</v>
      </c>
      <c r="O655" s="43">
        <f>VLOOKUP($D655,PORTE!$A$3:$Z$45,11,0)*$C655+VLOOKUP($E$2,PORTE!$A$3:$Z$45,11,0)*$E655</f>
        <v>43.768430000000002</v>
      </c>
      <c r="P655" s="43">
        <f>VLOOKUP($D655,PORTE!$A$3:$Z$45,12,0)*$C655+VLOOKUP($E$2,PORTE!$A$3:$Z$45,12,0)*$E655</f>
        <v>45.561489999999992</v>
      </c>
      <c r="Q655" s="43">
        <f>VLOOKUP($D655,PORTE!$A$3:$Z$45,13,0)*$C655+VLOOKUP($E$2,PORTE!$A$3:$Z$45,13,0)*$E655</f>
        <v>47.01849</v>
      </c>
      <c r="R655" s="43">
        <f>VLOOKUP($D655,PORTE!$A$3:$Z$45,14,0)*$C655+VLOOKUP($E$2,PORTE!$A$3:$Z$45,14,0)*$E655</f>
        <v>48.848230000000001</v>
      </c>
    </row>
    <row r="656" spans="1:18" s="1" customFormat="1" ht="13.5" customHeight="1" x14ac:dyDescent="0.25">
      <c r="A656" s="2" t="s">
        <v>1380</v>
      </c>
      <c r="B656" s="3" t="s">
        <v>1381</v>
      </c>
      <c r="C656" s="24">
        <v>0.04</v>
      </c>
      <c r="D656" s="4" t="s">
        <v>5</v>
      </c>
      <c r="E656" s="5" t="s">
        <v>149</v>
      </c>
      <c r="F656" s="43">
        <f>VLOOKUP($D656,PORTE!$A$3:$Z$45,2,0)*$C656+VLOOKUP($E$2,PORTE!$A$3:$Z$45,2,0)*$E656</f>
        <v>21.02</v>
      </c>
      <c r="G656" s="43">
        <f>VLOOKUP($D656,PORTE!$A$3:$Z$45,3,0)*$C656+VLOOKUP($E$2,PORTE!$A$3:$Z$45,3,0)*$E656</f>
        <v>22.020000000000003</v>
      </c>
      <c r="H656" s="43">
        <f>VLOOKUP($D656,PORTE!$A$3:$Z$45,4,0)*$C656+VLOOKUP($E$2,PORTE!$A$3:$Z$45,4,0)*$E656</f>
        <v>23.246000000000002</v>
      </c>
      <c r="I656" s="43">
        <f>VLOOKUP($D656,PORTE!$A$3:$Z$45,5,0)*$C656+VLOOKUP($E$2,PORTE!$A$3:$Z$45,5,0)*$E656</f>
        <v>24.897200000000002</v>
      </c>
      <c r="J656" s="43">
        <f>VLOOKUP($D656,PORTE!$A$3:$Z$45,6,0)*$C656+VLOOKUP($E$2,PORTE!$A$3:$Z$45,6,0)*$E656</f>
        <v>26.308399999999999</v>
      </c>
      <c r="K656" s="43">
        <f>VLOOKUP($D656,PORTE!$A$3:$Z$45,7,0)*$C656+VLOOKUP($E$2,PORTE!$A$3:$Z$45,7,0)*$E656</f>
        <v>27.813600000000001</v>
      </c>
      <c r="L656" s="43">
        <f>VLOOKUP($D656,PORTE!$A$3:$Z$45,8,0)*$C656+VLOOKUP($E$2,PORTE!$A$3:$Z$45,8,0)*$E656</f>
        <v>29.649599999999996</v>
      </c>
      <c r="M656" s="43">
        <f>VLOOKUP($D656,PORTE!$A$3:$Z$45,9,0)*$C656+VLOOKUP($E$2,PORTE!$A$3:$Z$45,9,0)*$E656</f>
        <v>32.568799999999996</v>
      </c>
      <c r="N656" s="43">
        <f>VLOOKUP($D656,PORTE!$A$3:$Z$45,10,0)*$C656+VLOOKUP($E$2,PORTE!$A$3:$Z$45,10,0)*$E656</f>
        <v>35.543199999999999</v>
      </c>
      <c r="O656" s="43">
        <f>VLOOKUP($D656,PORTE!$A$3:$Z$45,11,0)*$C656+VLOOKUP($E$2,PORTE!$A$3:$Z$45,11,0)*$E656</f>
        <v>36.148400000000002</v>
      </c>
      <c r="P656" s="43">
        <f>VLOOKUP($D656,PORTE!$A$3:$Z$45,12,0)*$C656+VLOOKUP($E$2,PORTE!$A$3:$Z$45,12,0)*$E656</f>
        <v>37.639599999999994</v>
      </c>
      <c r="Q656" s="43">
        <f>VLOOKUP($D656,PORTE!$A$3:$Z$45,13,0)*$C656+VLOOKUP($E$2,PORTE!$A$3:$Z$45,13,0)*$E656</f>
        <v>38.864400000000003</v>
      </c>
      <c r="R656" s="43">
        <f>VLOOKUP($D656,PORTE!$A$3:$Z$45,14,0)*$C656+VLOOKUP($E$2,PORTE!$A$3:$Z$45,14,0)*$E656</f>
        <v>40.376800000000003</v>
      </c>
    </row>
    <row r="657" spans="1:18" s="1" customFormat="1" ht="13.5" customHeight="1" x14ac:dyDescent="0.25">
      <c r="A657" s="2" t="s">
        <v>1382</v>
      </c>
      <c r="B657" s="3" t="s">
        <v>1383</v>
      </c>
      <c r="C657" s="24">
        <v>0.04</v>
      </c>
      <c r="D657" s="4" t="s">
        <v>5</v>
      </c>
      <c r="E657" s="5" t="s">
        <v>314</v>
      </c>
      <c r="F657" s="43">
        <f>VLOOKUP($D657,PORTE!$A$3:$Z$45,2,0)*$C657+VLOOKUP($E$2,PORTE!$A$3:$Z$45,2,0)*$E657</f>
        <v>25.470499999999998</v>
      </c>
      <c r="G657" s="43">
        <f>VLOOKUP($D657,PORTE!$A$3:$Z$45,3,0)*$C657+VLOOKUP($E$2,PORTE!$A$3:$Z$45,3,0)*$E657</f>
        <v>26.664000000000001</v>
      </c>
      <c r="H657" s="43">
        <f>VLOOKUP($D657,PORTE!$A$3:$Z$45,4,0)*$C657+VLOOKUP($E$2,PORTE!$A$3:$Z$45,4,0)*$E657</f>
        <v>28.149290000000001</v>
      </c>
      <c r="I657" s="43">
        <f>VLOOKUP($D657,PORTE!$A$3:$Z$45,5,0)*$C657+VLOOKUP($E$2,PORTE!$A$3:$Z$45,5,0)*$E657</f>
        <v>30.148789999999998</v>
      </c>
      <c r="J657" s="43">
        <f>VLOOKUP($D657,PORTE!$A$3:$Z$45,6,0)*$C657+VLOOKUP($E$2,PORTE!$A$3:$Z$45,6,0)*$E657</f>
        <v>31.854109999999995</v>
      </c>
      <c r="K657" s="43">
        <f>VLOOKUP($D657,PORTE!$A$3:$Z$45,7,0)*$C657+VLOOKUP($E$2,PORTE!$A$3:$Z$45,7,0)*$E657</f>
        <v>33.676649999999995</v>
      </c>
      <c r="L657" s="43">
        <f>VLOOKUP($D657,PORTE!$A$3:$Z$45,8,0)*$C657+VLOOKUP($E$2,PORTE!$A$3:$Z$45,8,0)*$E657</f>
        <v>35.899649999999994</v>
      </c>
      <c r="M657" s="43">
        <f>VLOOKUP($D657,PORTE!$A$3:$Z$45,9,0)*$C657+VLOOKUP($E$2,PORTE!$A$3:$Z$45,9,0)*$E657</f>
        <v>39.434179999999998</v>
      </c>
      <c r="N657" s="43">
        <f>VLOOKUP($D657,PORTE!$A$3:$Z$45,10,0)*$C657+VLOOKUP($E$2,PORTE!$A$3:$Z$45,10,0)*$E657</f>
        <v>43.035519999999998</v>
      </c>
      <c r="O657" s="43">
        <f>VLOOKUP($D657,PORTE!$A$3:$Z$45,11,0)*$C657+VLOOKUP($E$2,PORTE!$A$3:$Z$45,11,0)*$E657</f>
        <v>43.768430000000002</v>
      </c>
      <c r="P657" s="43">
        <f>VLOOKUP($D657,PORTE!$A$3:$Z$45,12,0)*$C657+VLOOKUP($E$2,PORTE!$A$3:$Z$45,12,0)*$E657</f>
        <v>45.561489999999992</v>
      </c>
      <c r="Q657" s="43">
        <f>VLOOKUP($D657,PORTE!$A$3:$Z$45,13,0)*$C657+VLOOKUP($E$2,PORTE!$A$3:$Z$45,13,0)*$E657</f>
        <v>47.01849</v>
      </c>
      <c r="R657" s="43">
        <f>VLOOKUP($D657,PORTE!$A$3:$Z$45,14,0)*$C657+VLOOKUP($E$2,PORTE!$A$3:$Z$45,14,0)*$E657</f>
        <v>48.848230000000001</v>
      </c>
    </row>
    <row r="658" spans="1:18" s="1" customFormat="1" ht="13.5" customHeight="1" x14ac:dyDescent="0.25">
      <c r="A658" s="2" t="s">
        <v>1384</v>
      </c>
      <c r="B658" s="3" t="s">
        <v>1385</v>
      </c>
      <c r="C658" s="24">
        <v>0.75</v>
      </c>
      <c r="D658" s="4" t="s">
        <v>5</v>
      </c>
      <c r="E658" s="5" t="s">
        <v>1386</v>
      </c>
      <c r="F658" s="43">
        <f>VLOOKUP($D658,PORTE!$A$3:$Z$45,2,0)*$C658+VLOOKUP($E$2,PORTE!$A$3:$Z$45,2,0)*$E658</f>
        <v>324.36599999999999</v>
      </c>
      <c r="G658" s="43">
        <f>VLOOKUP($D658,PORTE!$A$3:$Z$45,3,0)*$C658+VLOOKUP($E$2,PORTE!$A$3:$Z$45,3,0)*$E658</f>
        <v>340.08300000000003</v>
      </c>
      <c r="H658" s="43">
        <f>VLOOKUP($D658,PORTE!$A$3:$Z$45,4,0)*$C658+VLOOKUP($E$2,PORTE!$A$3:$Z$45,4,0)*$E658</f>
        <v>359.00628</v>
      </c>
      <c r="I658" s="43">
        <f>VLOOKUP($D658,PORTE!$A$3:$Z$45,5,0)*$C658+VLOOKUP($E$2,PORTE!$A$3:$Z$45,5,0)*$E658</f>
        <v>384.50688000000002</v>
      </c>
      <c r="J658" s="43">
        <f>VLOOKUP($D658,PORTE!$A$3:$Z$45,6,0)*$C658+VLOOKUP($E$2,PORTE!$A$3:$Z$45,6,0)*$E658</f>
        <v>406.35672</v>
      </c>
      <c r="K658" s="43">
        <f>VLOOKUP($D658,PORTE!$A$3:$Z$45,7,0)*$C658+VLOOKUP($E$2,PORTE!$A$3:$Z$45,7,0)*$E658</f>
        <v>429.60509999999999</v>
      </c>
      <c r="L658" s="43">
        <f>VLOOKUP($D658,PORTE!$A$3:$Z$45,8,0)*$C658+VLOOKUP($E$2,PORTE!$A$3:$Z$45,8,0)*$E658</f>
        <v>457.96409999999997</v>
      </c>
      <c r="M658" s="43">
        <f>VLOOKUP($D658,PORTE!$A$3:$Z$45,9,0)*$C658+VLOOKUP($E$2,PORTE!$A$3:$Z$45,9,0)*$E658</f>
        <v>503.05415999999997</v>
      </c>
      <c r="N658" s="43">
        <f>VLOOKUP($D658,PORTE!$A$3:$Z$45,10,0)*$C658+VLOOKUP($E$2,PORTE!$A$3:$Z$45,10,0)*$E658</f>
        <v>548.99723999999992</v>
      </c>
      <c r="O658" s="43">
        <f>VLOOKUP($D658,PORTE!$A$3:$Z$45,11,0)*$C658+VLOOKUP($E$2,PORTE!$A$3:$Z$45,11,0)*$E658</f>
        <v>558.34296000000006</v>
      </c>
      <c r="P658" s="43">
        <f>VLOOKUP($D658,PORTE!$A$3:$Z$45,12,0)*$C658+VLOOKUP($E$2,PORTE!$A$3:$Z$45,12,0)*$E658</f>
        <v>581.57147999999995</v>
      </c>
      <c r="Q658" s="43">
        <f>VLOOKUP($D658,PORTE!$A$3:$Z$45,13,0)*$C658+VLOOKUP($E$2,PORTE!$A$3:$Z$45,13,0)*$E658</f>
        <v>600.89688000000001</v>
      </c>
      <c r="R658" s="43">
        <f>VLOOKUP($D658,PORTE!$A$3:$Z$45,14,0)*$C658+VLOOKUP($E$2,PORTE!$A$3:$Z$45,14,0)*$E658</f>
        <v>624.28026000000011</v>
      </c>
    </row>
    <row r="659" spans="1:18" s="1" customFormat="1" ht="13.5" customHeight="1" x14ac:dyDescent="0.25">
      <c r="A659" s="2">
        <v>40316874</v>
      </c>
      <c r="B659" s="3" t="s">
        <v>1387</v>
      </c>
      <c r="C659" s="24">
        <v>0.04</v>
      </c>
      <c r="D659" s="4" t="s">
        <v>5</v>
      </c>
      <c r="E659" s="5">
        <v>5.7610000000000001</v>
      </c>
      <c r="F659" s="43">
        <f>VLOOKUP($D659,PORTE!$A$3:$Z$45,2,0)*$C659+VLOOKUP($E$2,PORTE!$A$3:$Z$45,2,0)*$E659</f>
        <v>66.5715</v>
      </c>
      <c r="G659" s="43">
        <f>VLOOKUP($D659,PORTE!$A$3:$Z$45,3,0)*$C659+VLOOKUP($E$2,PORTE!$A$3:$Z$45,3,0)*$E659</f>
        <v>69.552000000000007</v>
      </c>
      <c r="H659" s="43">
        <f>VLOOKUP($D659,PORTE!$A$3:$Z$45,4,0)*$C659+VLOOKUP($E$2,PORTE!$A$3:$Z$45,4,0)*$E659</f>
        <v>73.431870000000004</v>
      </c>
      <c r="I659" s="43">
        <f>VLOOKUP($D659,PORTE!$A$3:$Z$45,5,0)*$C659+VLOOKUP($E$2,PORTE!$A$3:$Z$45,5,0)*$E659</f>
        <v>78.647970000000001</v>
      </c>
      <c r="J659" s="43">
        <f>VLOOKUP($D659,PORTE!$A$3:$Z$45,6,0)*$C659+VLOOKUP($E$2,PORTE!$A$3:$Z$45,6,0)*$E659</f>
        <v>83.06953</v>
      </c>
      <c r="K659" s="43">
        <f>VLOOKUP($D659,PORTE!$A$3:$Z$45,7,0)*$C659+VLOOKUP($E$2,PORTE!$A$3:$Z$45,7,0)*$E659</f>
        <v>87.822749999999999</v>
      </c>
      <c r="L659" s="43">
        <f>VLOOKUP($D659,PORTE!$A$3:$Z$45,8,0)*$C659+VLOOKUP($E$2,PORTE!$A$3:$Z$45,8,0)*$E659</f>
        <v>93.619749999999996</v>
      </c>
      <c r="M659" s="43">
        <f>VLOOKUP($D659,PORTE!$A$3:$Z$45,9,0)*$C659+VLOOKUP($E$2,PORTE!$A$3:$Z$45,9,0)*$E659</f>
        <v>102.83693999999998</v>
      </c>
      <c r="N659" s="43">
        <f>VLOOKUP($D659,PORTE!$A$3:$Z$45,10,0)*$C659+VLOOKUP($E$2,PORTE!$A$3:$Z$45,10,0)*$E659</f>
        <v>112.22816</v>
      </c>
      <c r="O659" s="43">
        <f>VLOOKUP($D659,PORTE!$A$3:$Z$45,11,0)*$C659+VLOOKUP($E$2,PORTE!$A$3:$Z$45,11,0)*$E659</f>
        <v>114.14049000000001</v>
      </c>
      <c r="P659" s="43">
        <f>VLOOKUP($D659,PORTE!$A$3:$Z$45,12,0)*$C659+VLOOKUP($E$2,PORTE!$A$3:$Z$45,12,0)*$E659</f>
        <v>118.72126999999999</v>
      </c>
      <c r="Q659" s="43">
        <f>VLOOKUP($D659,PORTE!$A$3:$Z$45,13,0)*$C659+VLOOKUP($E$2,PORTE!$A$3:$Z$45,13,0)*$E659</f>
        <v>122.32267</v>
      </c>
      <c r="R659" s="43">
        <f>VLOOKUP($D659,PORTE!$A$3:$Z$45,14,0)*$C659+VLOOKUP($E$2,PORTE!$A$3:$Z$45,14,0)*$E659</f>
        <v>127.08309000000001</v>
      </c>
    </row>
    <row r="660" spans="1:18" s="1" customFormat="1" ht="13.5" customHeight="1" x14ac:dyDescent="0.25">
      <c r="A660" s="2" t="s">
        <v>1388</v>
      </c>
      <c r="B660" s="3" t="s">
        <v>1389</v>
      </c>
      <c r="C660" s="24">
        <v>0.04</v>
      </c>
      <c r="D660" s="4" t="s">
        <v>5</v>
      </c>
      <c r="E660" s="5" t="s">
        <v>314</v>
      </c>
      <c r="F660" s="43">
        <f>VLOOKUP($D660,PORTE!$A$3:$Z$45,2,0)*$C660+VLOOKUP($E$2,PORTE!$A$3:$Z$45,2,0)*$E660</f>
        <v>25.470499999999998</v>
      </c>
      <c r="G660" s="43">
        <f>VLOOKUP($D660,PORTE!$A$3:$Z$45,3,0)*$C660+VLOOKUP($E$2,PORTE!$A$3:$Z$45,3,0)*$E660</f>
        <v>26.664000000000001</v>
      </c>
      <c r="H660" s="43">
        <f>VLOOKUP($D660,PORTE!$A$3:$Z$45,4,0)*$C660+VLOOKUP($E$2,PORTE!$A$3:$Z$45,4,0)*$E660</f>
        <v>28.149290000000001</v>
      </c>
      <c r="I660" s="43">
        <f>VLOOKUP($D660,PORTE!$A$3:$Z$45,5,0)*$C660+VLOOKUP($E$2,PORTE!$A$3:$Z$45,5,0)*$E660</f>
        <v>30.148789999999998</v>
      </c>
      <c r="J660" s="43">
        <f>VLOOKUP($D660,PORTE!$A$3:$Z$45,6,0)*$C660+VLOOKUP($E$2,PORTE!$A$3:$Z$45,6,0)*$E660</f>
        <v>31.854109999999995</v>
      </c>
      <c r="K660" s="43">
        <f>VLOOKUP($D660,PORTE!$A$3:$Z$45,7,0)*$C660+VLOOKUP($E$2,PORTE!$A$3:$Z$45,7,0)*$E660</f>
        <v>33.676649999999995</v>
      </c>
      <c r="L660" s="43">
        <f>VLOOKUP($D660,PORTE!$A$3:$Z$45,8,0)*$C660+VLOOKUP($E$2,PORTE!$A$3:$Z$45,8,0)*$E660</f>
        <v>35.899649999999994</v>
      </c>
      <c r="M660" s="43">
        <f>VLOOKUP($D660,PORTE!$A$3:$Z$45,9,0)*$C660+VLOOKUP($E$2,PORTE!$A$3:$Z$45,9,0)*$E660</f>
        <v>39.434179999999998</v>
      </c>
      <c r="N660" s="43">
        <f>VLOOKUP($D660,PORTE!$A$3:$Z$45,10,0)*$C660+VLOOKUP($E$2,PORTE!$A$3:$Z$45,10,0)*$E660</f>
        <v>43.035519999999998</v>
      </c>
      <c r="O660" s="43">
        <f>VLOOKUP($D660,PORTE!$A$3:$Z$45,11,0)*$C660+VLOOKUP($E$2,PORTE!$A$3:$Z$45,11,0)*$E660</f>
        <v>43.768430000000002</v>
      </c>
      <c r="P660" s="43">
        <f>VLOOKUP($D660,PORTE!$A$3:$Z$45,12,0)*$C660+VLOOKUP($E$2,PORTE!$A$3:$Z$45,12,0)*$E660</f>
        <v>45.561489999999992</v>
      </c>
      <c r="Q660" s="43">
        <f>VLOOKUP($D660,PORTE!$A$3:$Z$45,13,0)*$C660+VLOOKUP($E$2,PORTE!$A$3:$Z$45,13,0)*$E660</f>
        <v>47.01849</v>
      </c>
      <c r="R660" s="43">
        <f>VLOOKUP($D660,PORTE!$A$3:$Z$45,14,0)*$C660+VLOOKUP($E$2,PORTE!$A$3:$Z$45,14,0)*$E660</f>
        <v>48.848230000000001</v>
      </c>
    </row>
    <row r="661" spans="1:18" s="1" customFormat="1" ht="13.5" customHeight="1" x14ac:dyDescent="0.25">
      <c r="A661" s="2" t="s">
        <v>1390</v>
      </c>
      <c r="B661" s="3" t="s">
        <v>1391</v>
      </c>
      <c r="C661" s="24">
        <v>0.1</v>
      </c>
      <c r="D661" s="4" t="s">
        <v>5</v>
      </c>
      <c r="E661" s="5" t="s">
        <v>33</v>
      </c>
      <c r="F661" s="43">
        <f>VLOOKUP($D661,PORTE!$A$3:$Z$45,2,0)*$C661+VLOOKUP($E$2,PORTE!$A$3:$Z$45,2,0)*$E661</f>
        <v>24.915500000000002</v>
      </c>
      <c r="G661" s="43">
        <f>VLOOKUP($D661,PORTE!$A$3:$Z$45,3,0)*$C661+VLOOKUP($E$2,PORTE!$A$3:$Z$45,3,0)*$E661</f>
        <v>26.214000000000002</v>
      </c>
      <c r="H661" s="43">
        <f>VLOOKUP($D661,PORTE!$A$3:$Z$45,4,0)*$C661+VLOOKUP($E$2,PORTE!$A$3:$Z$45,4,0)*$E661</f>
        <v>27.668990000000001</v>
      </c>
      <c r="I661" s="43">
        <f>VLOOKUP($D661,PORTE!$A$3:$Z$45,5,0)*$C661+VLOOKUP($E$2,PORTE!$A$3:$Z$45,5,0)*$E661</f>
        <v>29.63429</v>
      </c>
      <c r="J661" s="43">
        <f>VLOOKUP($D661,PORTE!$A$3:$Z$45,6,0)*$C661+VLOOKUP($E$2,PORTE!$A$3:$Z$45,6,0)*$E661</f>
        <v>31.336010000000002</v>
      </c>
      <c r="K661" s="43">
        <f>VLOOKUP($D661,PORTE!$A$3:$Z$45,7,0)*$C661+VLOOKUP($E$2,PORTE!$A$3:$Z$45,7,0)*$E661</f>
        <v>33.128549999999997</v>
      </c>
      <c r="L661" s="43">
        <f>VLOOKUP($D661,PORTE!$A$3:$Z$45,8,0)*$C661+VLOOKUP($E$2,PORTE!$A$3:$Z$45,8,0)*$E661</f>
        <v>35.315549999999995</v>
      </c>
      <c r="M661" s="43">
        <f>VLOOKUP($D661,PORTE!$A$3:$Z$45,9,0)*$C661+VLOOKUP($E$2,PORTE!$A$3:$Z$45,9,0)*$E661</f>
        <v>38.792779999999993</v>
      </c>
      <c r="N661" s="43">
        <f>VLOOKUP($D661,PORTE!$A$3:$Z$45,10,0)*$C661+VLOOKUP($E$2,PORTE!$A$3:$Z$45,10,0)*$E661</f>
        <v>42.335919999999994</v>
      </c>
      <c r="O661" s="43">
        <f>VLOOKUP($D661,PORTE!$A$3:$Z$45,11,0)*$C661+VLOOKUP($E$2,PORTE!$A$3:$Z$45,11,0)*$E661</f>
        <v>43.055930000000004</v>
      </c>
      <c r="P661" s="43">
        <f>VLOOKUP($D661,PORTE!$A$3:$Z$45,12,0)*$C661+VLOOKUP($E$2,PORTE!$A$3:$Z$45,12,0)*$E661</f>
        <v>44.909590000000001</v>
      </c>
      <c r="Q661" s="43">
        <f>VLOOKUP($D661,PORTE!$A$3:$Z$45,13,0)*$C661+VLOOKUP($E$2,PORTE!$A$3:$Z$45,13,0)*$E661</f>
        <v>46.529790000000006</v>
      </c>
      <c r="R661" s="43">
        <f>VLOOKUP($D661,PORTE!$A$3:$Z$45,14,0)*$C661+VLOOKUP($E$2,PORTE!$A$3:$Z$45,14,0)*$E661</f>
        <v>48.340330000000002</v>
      </c>
    </row>
    <row r="662" spans="1:18" s="1" customFormat="1" ht="13.5" customHeight="1" x14ac:dyDescent="0.25">
      <c r="A662" s="2" t="s">
        <v>1392</v>
      </c>
      <c r="B662" s="3" t="s">
        <v>1393</v>
      </c>
      <c r="C662" s="24">
        <v>0.04</v>
      </c>
      <c r="D662" s="4" t="s">
        <v>5</v>
      </c>
      <c r="E662" s="5" t="s">
        <v>99</v>
      </c>
      <c r="F662" s="43">
        <f>VLOOKUP($D662,PORTE!$A$3:$Z$45,2,0)*$C662+VLOOKUP($E$2,PORTE!$A$3:$Z$45,2,0)*$E662</f>
        <v>8.6</v>
      </c>
      <c r="G662" s="43">
        <f>VLOOKUP($D662,PORTE!$A$3:$Z$45,3,0)*$C662+VLOOKUP($E$2,PORTE!$A$3:$Z$45,3,0)*$E662</f>
        <v>9.06</v>
      </c>
      <c r="H662" s="43">
        <f>VLOOKUP($D662,PORTE!$A$3:$Z$45,4,0)*$C662+VLOOKUP($E$2,PORTE!$A$3:$Z$45,4,0)*$E662</f>
        <v>9.5623999999999985</v>
      </c>
      <c r="I662" s="43">
        <f>VLOOKUP($D662,PORTE!$A$3:$Z$45,5,0)*$C662+VLOOKUP($E$2,PORTE!$A$3:$Z$45,5,0)*$E662</f>
        <v>10.2416</v>
      </c>
      <c r="J662" s="43">
        <f>VLOOKUP($D662,PORTE!$A$3:$Z$45,6,0)*$C662+VLOOKUP($E$2,PORTE!$A$3:$Z$45,6,0)*$E662</f>
        <v>10.832000000000001</v>
      </c>
      <c r="K662" s="43">
        <f>VLOOKUP($D662,PORTE!$A$3:$Z$45,7,0)*$C662+VLOOKUP($E$2,PORTE!$A$3:$Z$45,7,0)*$E662</f>
        <v>11.451599999999999</v>
      </c>
      <c r="L662" s="43">
        <f>VLOOKUP($D662,PORTE!$A$3:$Z$45,8,0)*$C662+VLOOKUP($E$2,PORTE!$A$3:$Z$45,8,0)*$E662</f>
        <v>12.207599999999998</v>
      </c>
      <c r="M662" s="43">
        <f>VLOOKUP($D662,PORTE!$A$3:$Z$45,9,0)*$C662+VLOOKUP($E$2,PORTE!$A$3:$Z$45,9,0)*$E662</f>
        <v>13.409599999999998</v>
      </c>
      <c r="N662" s="43">
        <f>VLOOKUP($D662,PORTE!$A$3:$Z$45,10,0)*$C662+VLOOKUP($E$2,PORTE!$A$3:$Z$45,10,0)*$E662</f>
        <v>14.634399999999999</v>
      </c>
      <c r="O662" s="43">
        <f>VLOOKUP($D662,PORTE!$A$3:$Z$45,11,0)*$C662+VLOOKUP($E$2,PORTE!$A$3:$Z$45,11,0)*$E662</f>
        <v>14.8832</v>
      </c>
      <c r="P662" s="43">
        <f>VLOOKUP($D662,PORTE!$A$3:$Z$45,12,0)*$C662+VLOOKUP($E$2,PORTE!$A$3:$Z$45,12,0)*$E662</f>
        <v>15.531999999999998</v>
      </c>
      <c r="Q662" s="43">
        <f>VLOOKUP($D662,PORTE!$A$3:$Z$45,13,0)*$C662+VLOOKUP($E$2,PORTE!$A$3:$Z$45,13,0)*$E662</f>
        <v>16.108799999999999</v>
      </c>
      <c r="R662" s="43">
        <f>VLOOKUP($D662,PORTE!$A$3:$Z$45,14,0)*$C662+VLOOKUP($E$2,PORTE!$A$3:$Z$45,14,0)*$E662</f>
        <v>16.735599999999998</v>
      </c>
    </row>
    <row r="663" spans="1:18" s="1" customFormat="1" ht="13.5" customHeight="1" x14ac:dyDescent="0.25">
      <c r="A663" s="2" t="s">
        <v>1394</v>
      </c>
      <c r="B663" s="3" t="s">
        <v>1395</v>
      </c>
      <c r="C663" s="24">
        <v>0.1</v>
      </c>
      <c r="D663" s="4" t="s">
        <v>5</v>
      </c>
      <c r="E663" s="5" t="s">
        <v>330</v>
      </c>
      <c r="F663" s="43">
        <f>VLOOKUP($D663,PORTE!$A$3:$Z$45,2,0)*$C663+VLOOKUP($E$2,PORTE!$A$3:$Z$45,2,0)*$E663</f>
        <v>38.680999999999997</v>
      </c>
      <c r="G663" s="43">
        <f>VLOOKUP($D663,PORTE!$A$3:$Z$45,3,0)*$C663+VLOOKUP($E$2,PORTE!$A$3:$Z$45,3,0)*$E663</f>
        <v>40.577999999999996</v>
      </c>
      <c r="H663" s="43">
        <f>VLOOKUP($D663,PORTE!$A$3:$Z$45,4,0)*$C663+VLOOKUP($E$2,PORTE!$A$3:$Z$45,4,0)*$E663</f>
        <v>42.834980000000002</v>
      </c>
      <c r="I663" s="43">
        <f>VLOOKUP($D663,PORTE!$A$3:$Z$45,5,0)*$C663+VLOOKUP($E$2,PORTE!$A$3:$Z$45,5,0)*$E663</f>
        <v>45.877580000000002</v>
      </c>
      <c r="J663" s="43">
        <f>VLOOKUP($D663,PORTE!$A$3:$Z$45,6,0)*$C663+VLOOKUP($E$2,PORTE!$A$3:$Z$45,6,0)*$E663</f>
        <v>48.489020000000004</v>
      </c>
      <c r="K663" s="43">
        <f>VLOOKUP($D663,PORTE!$A$3:$Z$45,7,0)*$C663+VLOOKUP($E$2,PORTE!$A$3:$Z$45,7,0)*$E663</f>
        <v>51.263100000000001</v>
      </c>
      <c r="L663" s="43">
        <f>VLOOKUP($D663,PORTE!$A$3:$Z$45,8,0)*$C663+VLOOKUP($E$2,PORTE!$A$3:$Z$45,8,0)*$E663</f>
        <v>54.647099999999995</v>
      </c>
      <c r="M663" s="43">
        <f>VLOOKUP($D663,PORTE!$A$3:$Z$45,9,0)*$C663+VLOOKUP($E$2,PORTE!$A$3:$Z$45,9,0)*$E663</f>
        <v>60.027559999999994</v>
      </c>
      <c r="N663" s="43">
        <f>VLOOKUP($D663,PORTE!$A$3:$Z$45,10,0)*$C663+VLOOKUP($E$2,PORTE!$A$3:$Z$45,10,0)*$E663</f>
        <v>65.509839999999997</v>
      </c>
      <c r="O663" s="43">
        <f>VLOOKUP($D663,PORTE!$A$3:$Z$45,11,0)*$C663+VLOOKUP($E$2,PORTE!$A$3:$Z$45,11,0)*$E663</f>
        <v>66.624860000000012</v>
      </c>
      <c r="P663" s="43">
        <f>VLOOKUP($D663,PORTE!$A$3:$Z$45,12,0)*$C663+VLOOKUP($E$2,PORTE!$A$3:$Z$45,12,0)*$E663</f>
        <v>69.412179999999992</v>
      </c>
      <c r="Q663" s="43">
        <f>VLOOKUP($D663,PORTE!$A$3:$Z$45,13,0)*$C663+VLOOKUP($E$2,PORTE!$A$3:$Z$45,13,0)*$E663</f>
        <v>71.750579999999999</v>
      </c>
      <c r="R663" s="43">
        <f>VLOOKUP($D663,PORTE!$A$3:$Z$45,14,0)*$C663+VLOOKUP($E$2,PORTE!$A$3:$Z$45,14,0)*$E663</f>
        <v>74.542659999999998</v>
      </c>
    </row>
    <row r="664" spans="1:18" s="1" customFormat="1" ht="13.5" customHeight="1" x14ac:dyDescent="0.25">
      <c r="A664" s="2" t="s">
        <v>1396</v>
      </c>
      <c r="B664" s="3" t="s">
        <v>1397</v>
      </c>
      <c r="C664" s="24">
        <v>0.1</v>
      </c>
      <c r="D664" s="4" t="s">
        <v>5</v>
      </c>
      <c r="E664" s="5" t="s">
        <v>1398</v>
      </c>
      <c r="F664" s="43">
        <f>VLOOKUP($D664,PORTE!$A$3:$Z$45,2,0)*$C664+VLOOKUP($E$2,PORTE!$A$3:$Z$45,2,0)*$E664</f>
        <v>5.63</v>
      </c>
      <c r="G664" s="43">
        <f>VLOOKUP($D664,PORTE!$A$3:$Z$45,3,0)*$C664+VLOOKUP($E$2,PORTE!$A$3:$Z$45,3,0)*$E664</f>
        <v>6.09</v>
      </c>
      <c r="H664" s="43">
        <f>VLOOKUP($D664,PORTE!$A$3:$Z$45,4,0)*$C664+VLOOKUP($E$2,PORTE!$A$3:$Z$45,4,0)*$E664</f>
        <v>6.4214000000000002</v>
      </c>
      <c r="I664" s="43">
        <f>VLOOKUP($D664,PORTE!$A$3:$Z$45,5,0)*$C664+VLOOKUP($E$2,PORTE!$A$3:$Z$45,5,0)*$E664</f>
        <v>6.8773999999999997</v>
      </c>
      <c r="J664" s="43">
        <f>VLOOKUP($D664,PORTE!$A$3:$Z$45,6,0)*$C664+VLOOKUP($E$2,PORTE!$A$3:$Z$45,6,0)*$E664</f>
        <v>7.3046000000000006</v>
      </c>
      <c r="K664" s="43">
        <f>VLOOKUP($D664,PORTE!$A$3:$Z$45,7,0)*$C664+VLOOKUP($E$2,PORTE!$A$3:$Z$45,7,0)*$E664</f>
        <v>7.7219999999999995</v>
      </c>
      <c r="L664" s="43">
        <f>VLOOKUP($D664,PORTE!$A$3:$Z$45,8,0)*$C664+VLOOKUP($E$2,PORTE!$A$3:$Z$45,8,0)*$E664</f>
        <v>8.2319999999999993</v>
      </c>
      <c r="M664" s="43">
        <f>VLOOKUP($D664,PORTE!$A$3:$Z$45,9,0)*$C664+VLOOKUP($E$2,PORTE!$A$3:$Z$45,9,0)*$E664</f>
        <v>9.0427999999999997</v>
      </c>
      <c r="N664" s="43">
        <f>VLOOKUP($D664,PORTE!$A$3:$Z$45,10,0)*$C664+VLOOKUP($E$2,PORTE!$A$3:$Z$45,10,0)*$E664</f>
        <v>9.8691999999999993</v>
      </c>
      <c r="O664" s="43">
        <f>VLOOKUP($D664,PORTE!$A$3:$Z$45,11,0)*$C664+VLOOKUP($E$2,PORTE!$A$3:$Z$45,11,0)*$E664</f>
        <v>10.0358</v>
      </c>
      <c r="P664" s="43">
        <f>VLOOKUP($D664,PORTE!$A$3:$Z$45,12,0)*$C664+VLOOKUP($E$2,PORTE!$A$3:$Z$45,12,0)*$E664</f>
        <v>10.581399999999999</v>
      </c>
      <c r="Q664" s="43">
        <f>VLOOKUP($D664,PORTE!$A$3:$Z$45,13,0)*$C664+VLOOKUP($E$2,PORTE!$A$3:$Z$45,13,0)*$E664</f>
        <v>11.195399999999999</v>
      </c>
      <c r="R664" s="43">
        <f>VLOOKUP($D664,PORTE!$A$3:$Z$45,14,0)*$C664+VLOOKUP($E$2,PORTE!$A$3:$Z$45,14,0)*$E664</f>
        <v>11.630800000000001</v>
      </c>
    </row>
    <row r="665" spans="1:18" s="1" customFormat="1" ht="13.5" customHeight="1" x14ac:dyDescent="0.25">
      <c r="A665" s="2" t="s">
        <v>1399</v>
      </c>
      <c r="B665" s="3" t="s">
        <v>1400</v>
      </c>
      <c r="C665" s="24">
        <v>0.25</v>
      </c>
      <c r="D665" s="4" t="s">
        <v>5</v>
      </c>
      <c r="E665" s="5" t="s">
        <v>1401</v>
      </c>
      <c r="F665" s="43">
        <f>VLOOKUP($D665,PORTE!$A$3:$Z$45,2,0)*$C665+VLOOKUP($E$2,PORTE!$A$3:$Z$45,2,0)*$E665</f>
        <v>81.281000000000006</v>
      </c>
      <c r="G665" s="43">
        <f>VLOOKUP($D665,PORTE!$A$3:$Z$45,3,0)*$C665+VLOOKUP($E$2,PORTE!$A$3:$Z$45,3,0)*$E665</f>
        <v>85.353000000000009</v>
      </c>
      <c r="H665" s="43">
        <f>VLOOKUP($D665,PORTE!$A$3:$Z$45,4,0)*$C665+VLOOKUP($E$2,PORTE!$A$3:$Z$45,4,0)*$E665</f>
        <v>90.096980000000002</v>
      </c>
      <c r="I665" s="43">
        <f>VLOOKUP($D665,PORTE!$A$3:$Z$45,5,0)*$C665+VLOOKUP($E$2,PORTE!$A$3:$Z$45,5,0)*$E665</f>
        <v>96.496579999999994</v>
      </c>
      <c r="J665" s="43">
        <f>VLOOKUP($D665,PORTE!$A$3:$Z$45,6,0)*$C665+VLOOKUP($E$2,PORTE!$A$3:$Z$45,6,0)*$E665</f>
        <v>102.00602000000001</v>
      </c>
      <c r="K665" s="43">
        <f>VLOOKUP($D665,PORTE!$A$3:$Z$45,7,0)*$C665+VLOOKUP($E$2,PORTE!$A$3:$Z$45,7,0)*$E665</f>
        <v>107.8416</v>
      </c>
      <c r="L665" s="43">
        <f>VLOOKUP($D665,PORTE!$A$3:$Z$45,8,0)*$C665+VLOOKUP($E$2,PORTE!$A$3:$Z$45,8,0)*$E665</f>
        <v>114.9606</v>
      </c>
      <c r="M665" s="43">
        <f>VLOOKUP($D665,PORTE!$A$3:$Z$45,9,0)*$C665+VLOOKUP($E$2,PORTE!$A$3:$Z$45,9,0)*$E665</f>
        <v>126.27955999999999</v>
      </c>
      <c r="N665" s="43">
        <f>VLOOKUP($D665,PORTE!$A$3:$Z$45,10,0)*$C665+VLOOKUP($E$2,PORTE!$A$3:$Z$45,10,0)*$E665</f>
        <v>137.81283999999999</v>
      </c>
      <c r="O665" s="43">
        <f>VLOOKUP($D665,PORTE!$A$3:$Z$45,11,0)*$C665+VLOOKUP($E$2,PORTE!$A$3:$Z$45,11,0)*$E665</f>
        <v>140.15786</v>
      </c>
      <c r="P665" s="43">
        <f>VLOOKUP($D665,PORTE!$A$3:$Z$45,12,0)*$C665+VLOOKUP($E$2,PORTE!$A$3:$Z$45,12,0)*$E665</f>
        <v>146.08018000000001</v>
      </c>
      <c r="Q665" s="43">
        <f>VLOOKUP($D665,PORTE!$A$3:$Z$45,13,0)*$C665+VLOOKUP($E$2,PORTE!$A$3:$Z$45,13,0)*$E665</f>
        <v>151.12158000000002</v>
      </c>
      <c r="R665" s="43">
        <f>VLOOKUP($D665,PORTE!$A$3:$Z$45,14,0)*$C665+VLOOKUP($E$2,PORTE!$A$3:$Z$45,14,0)*$E665</f>
        <v>157.00216</v>
      </c>
    </row>
    <row r="666" spans="1:18" s="1" customFormat="1" ht="13.5" customHeight="1" x14ac:dyDescent="0.25">
      <c r="A666" s="2" t="s">
        <v>1402</v>
      </c>
      <c r="B666" s="3" t="s">
        <v>1403</v>
      </c>
      <c r="C666" s="24">
        <v>0.04</v>
      </c>
      <c r="D666" s="4" t="s">
        <v>5</v>
      </c>
      <c r="E666" s="5" t="s">
        <v>149</v>
      </c>
      <c r="F666" s="43">
        <f>VLOOKUP($D666,PORTE!$A$3:$Z$45,2,0)*$C666+VLOOKUP($E$2,PORTE!$A$3:$Z$45,2,0)*$E666</f>
        <v>21.02</v>
      </c>
      <c r="G666" s="43">
        <f>VLOOKUP($D666,PORTE!$A$3:$Z$45,3,0)*$C666+VLOOKUP($E$2,PORTE!$A$3:$Z$45,3,0)*$E666</f>
        <v>22.020000000000003</v>
      </c>
      <c r="H666" s="43">
        <f>VLOOKUP($D666,PORTE!$A$3:$Z$45,4,0)*$C666+VLOOKUP($E$2,PORTE!$A$3:$Z$45,4,0)*$E666</f>
        <v>23.246000000000002</v>
      </c>
      <c r="I666" s="43">
        <f>VLOOKUP($D666,PORTE!$A$3:$Z$45,5,0)*$C666+VLOOKUP($E$2,PORTE!$A$3:$Z$45,5,0)*$E666</f>
        <v>24.897200000000002</v>
      </c>
      <c r="J666" s="43">
        <f>VLOOKUP($D666,PORTE!$A$3:$Z$45,6,0)*$C666+VLOOKUP($E$2,PORTE!$A$3:$Z$45,6,0)*$E666</f>
        <v>26.308399999999999</v>
      </c>
      <c r="K666" s="43">
        <f>VLOOKUP($D666,PORTE!$A$3:$Z$45,7,0)*$C666+VLOOKUP($E$2,PORTE!$A$3:$Z$45,7,0)*$E666</f>
        <v>27.813600000000001</v>
      </c>
      <c r="L666" s="43">
        <f>VLOOKUP($D666,PORTE!$A$3:$Z$45,8,0)*$C666+VLOOKUP($E$2,PORTE!$A$3:$Z$45,8,0)*$E666</f>
        <v>29.649599999999996</v>
      </c>
      <c r="M666" s="43">
        <f>VLOOKUP($D666,PORTE!$A$3:$Z$45,9,0)*$C666+VLOOKUP($E$2,PORTE!$A$3:$Z$45,9,0)*$E666</f>
        <v>32.568799999999996</v>
      </c>
      <c r="N666" s="43">
        <f>VLOOKUP($D666,PORTE!$A$3:$Z$45,10,0)*$C666+VLOOKUP($E$2,PORTE!$A$3:$Z$45,10,0)*$E666</f>
        <v>35.543199999999999</v>
      </c>
      <c r="O666" s="43">
        <f>VLOOKUP($D666,PORTE!$A$3:$Z$45,11,0)*$C666+VLOOKUP($E$2,PORTE!$A$3:$Z$45,11,0)*$E666</f>
        <v>36.148400000000002</v>
      </c>
      <c r="P666" s="43">
        <f>VLOOKUP($D666,PORTE!$A$3:$Z$45,12,0)*$C666+VLOOKUP($E$2,PORTE!$A$3:$Z$45,12,0)*$E666</f>
        <v>37.639599999999994</v>
      </c>
      <c r="Q666" s="43">
        <f>VLOOKUP($D666,PORTE!$A$3:$Z$45,13,0)*$C666+VLOOKUP($E$2,PORTE!$A$3:$Z$45,13,0)*$E666</f>
        <v>38.864400000000003</v>
      </c>
      <c r="R666" s="43">
        <f>VLOOKUP($D666,PORTE!$A$3:$Z$45,14,0)*$C666+VLOOKUP($E$2,PORTE!$A$3:$Z$45,14,0)*$E666</f>
        <v>40.376800000000003</v>
      </c>
    </row>
    <row r="667" spans="1:18" s="1" customFormat="1" ht="13.5" customHeight="1" x14ac:dyDescent="0.25">
      <c r="A667" s="2" t="s">
        <v>1404</v>
      </c>
      <c r="B667" s="3" t="s">
        <v>1405</v>
      </c>
      <c r="C667" s="24">
        <v>0.25</v>
      </c>
      <c r="D667" s="4" t="s">
        <v>5</v>
      </c>
      <c r="E667" s="5" t="s">
        <v>532</v>
      </c>
      <c r="F667" s="43">
        <f>VLOOKUP($D667,PORTE!$A$3:$Z$45,2,0)*$C667+VLOOKUP($E$2,PORTE!$A$3:$Z$45,2,0)*$E667</f>
        <v>57.165499999999994</v>
      </c>
      <c r="G667" s="43">
        <f>VLOOKUP($D667,PORTE!$A$3:$Z$45,3,0)*$C667+VLOOKUP($E$2,PORTE!$A$3:$Z$45,3,0)*$E667</f>
        <v>60.188999999999993</v>
      </c>
      <c r="H667" s="43">
        <f>VLOOKUP($D667,PORTE!$A$3:$Z$45,4,0)*$C667+VLOOKUP($E$2,PORTE!$A$3:$Z$45,4,0)*$E667</f>
        <v>63.527989999999996</v>
      </c>
      <c r="I667" s="43">
        <f>VLOOKUP($D667,PORTE!$A$3:$Z$45,5,0)*$C667+VLOOKUP($E$2,PORTE!$A$3:$Z$45,5,0)*$E667</f>
        <v>68.040289999999985</v>
      </c>
      <c r="J667" s="43">
        <f>VLOOKUP($D667,PORTE!$A$3:$Z$45,6,0)*$C667+VLOOKUP($E$2,PORTE!$A$3:$Z$45,6,0)*$E667</f>
        <v>71.956010000000006</v>
      </c>
      <c r="K667" s="43">
        <f>VLOOKUP($D667,PORTE!$A$3:$Z$45,7,0)*$C667+VLOOKUP($E$2,PORTE!$A$3:$Z$45,7,0)*$E667</f>
        <v>76.07204999999999</v>
      </c>
      <c r="L667" s="43">
        <f>VLOOKUP($D667,PORTE!$A$3:$Z$45,8,0)*$C667+VLOOKUP($E$2,PORTE!$A$3:$Z$45,8,0)*$E667</f>
        <v>81.094049999999996</v>
      </c>
      <c r="M667" s="43">
        <f>VLOOKUP($D667,PORTE!$A$3:$Z$45,9,0)*$C667+VLOOKUP($E$2,PORTE!$A$3:$Z$45,9,0)*$E667</f>
        <v>89.078779999999995</v>
      </c>
      <c r="N667" s="43">
        <f>VLOOKUP($D667,PORTE!$A$3:$Z$45,10,0)*$C667+VLOOKUP($E$2,PORTE!$A$3:$Z$45,10,0)*$E667</f>
        <v>97.214919999999992</v>
      </c>
      <c r="O667" s="43">
        <f>VLOOKUP($D667,PORTE!$A$3:$Z$45,11,0)*$C667+VLOOKUP($E$2,PORTE!$A$3:$Z$45,11,0)*$E667</f>
        <v>98.867930000000001</v>
      </c>
      <c r="P667" s="43">
        <f>VLOOKUP($D667,PORTE!$A$3:$Z$45,12,0)*$C667+VLOOKUP($E$2,PORTE!$A$3:$Z$45,12,0)*$E667</f>
        <v>103.15458999999998</v>
      </c>
      <c r="Q667" s="43">
        <f>VLOOKUP($D667,PORTE!$A$3:$Z$45,13,0)*$C667+VLOOKUP($E$2,PORTE!$A$3:$Z$45,13,0)*$E667</f>
        <v>106.93778999999999</v>
      </c>
      <c r="R667" s="43">
        <f>VLOOKUP($D667,PORTE!$A$3:$Z$45,14,0)*$C667+VLOOKUP($E$2,PORTE!$A$3:$Z$45,14,0)*$E667</f>
        <v>111.09882999999999</v>
      </c>
    </row>
    <row r="668" spans="1:18" s="1" customFormat="1" ht="13.5" customHeight="1" x14ac:dyDescent="0.25">
      <c r="A668" s="2" t="s">
        <v>1406</v>
      </c>
      <c r="B668" s="3" t="s">
        <v>1407</v>
      </c>
      <c r="C668" s="24">
        <v>0.25</v>
      </c>
      <c r="D668" s="4" t="s">
        <v>5</v>
      </c>
      <c r="E668" s="5" t="s">
        <v>138</v>
      </c>
      <c r="F668" s="43">
        <f>VLOOKUP($D668,PORTE!$A$3:$Z$45,2,0)*$C668+VLOOKUP($E$2,PORTE!$A$3:$Z$45,2,0)*$E668</f>
        <v>346.65499999999997</v>
      </c>
      <c r="G668" s="43">
        <f>VLOOKUP($D668,PORTE!$A$3:$Z$45,3,0)*$C668+VLOOKUP($E$2,PORTE!$A$3:$Z$45,3,0)*$E668</f>
        <v>362.26499999999999</v>
      </c>
      <c r="H668" s="43">
        <f>VLOOKUP($D668,PORTE!$A$3:$Z$45,4,0)*$C668+VLOOKUP($E$2,PORTE!$A$3:$Z$45,4,0)*$E668</f>
        <v>382.4699</v>
      </c>
      <c r="I668" s="43">
        <f>VLOOKUP($D668,PORTE!$A$3:$Z$45,5,0)*$C668+VLOOKUP($E$2,PORTE!$A$3:$Z$45,5,0)*$E668</f>
        <v>409.6379</v>
      </c>
      <c r="J668" s="43">
        <f>VLOOKUP($D668,PORTE!$A$3:$Z$45,6,0)*$C668+VLOOKUP($E$2,PORTE!$A$3:$Z$45,6,0)*$E668</f>
        <v>432.68509999999998</v>
      </c>
      <c r="K668" s="43">
        <f>VLOOKUP($D668,PORTE!$A$3:$Z$45,7,0)*$C668+VLOOKUP($E$2,PORTE!$A$3:$Z$45,7,0)*$E668</f>
        <v>457.44299999999998</v>
      </c>
      <c r="L668" s="43">
        <f>VLOOKUP($D668,PORTE!$A$3:$Z$45,8,0)*$C668+VLOOKUP($E$2,PORTE!$A$3:$Z$45,8,0)*$E668</f>
        <v>487.63799999999992</v>
      </c>
      <c r="M668" s="43">
        <f>VLOOKUP($D668,PORTE!$A$3:$Z$45,9,0)*$C668+VLOOKUP($E$2,PORTE!$A$3:$Z$45,9,0)*$E668</f>
        <v>535.64779999999996</v>
      </c>
      <c r="N668" s="43">
        <f>VLOOKUP($D668,PORTE!$A$3:$Z$45,10,0)*$C668+VLOOKUP($E$2,PORTE!$A$3:$Z$45,10,0)*$E668</f>
        <v>584.56420000000003</v>
      </c>
      <c r="O668" s="43">
        <f>VLOOKUP($D668,PORTE!$A$3:$Z$45,11,0)*$C668+VLOOKUP($E$2,PORTE!$A$3:$Z$45,11,0)*$E668</f>
        <v>594.52429999999993</v>
      </c>
      <c r="P668" s="43">
        <f>VLOOKUP($D668,PORTE!$A$3:$Z$45,12,0)*$C668+VLOOKUP($E$2,PORTE!$A$3:$Z$45,12,0)*$E668</f>
        <v>618.44589999999994</v>
      </c>
      <c r="Q668" s="43">
        <f>VLOOKUP($D668,PORTE!$A$3:$Z$45,13,0)*$C668+VLOOKUP($E$2,PORTE!$A$3:$Z$45,13,0)*$E668</f>
        <v>637.3329</v>
      </c>
      <c r="R668" s="43">
        <f>VLOOKUP($D668,PORTE!$A$3:$Z$45,14,0)*$C668+VLOOKUP($E$2,PORTE!$A$3:$Z$45,14,0)*$E668</f>
        <v>662.13580000000002</v>
      </c>
    </row>
    <row r="669" spans="1:18" s="1" customFormat="1" ht="13.5" customHeight="1" x14ac:dyDescent="0.25">
      <c r="A669" s="2" t="s">
        <v>1408</v>
      </c>
      <c r="B669" s="3" t="s">
        <v>1409</v>
      </c>
      <c r="C669" s="24">
        <v>0.25</v>
      </c>
      <c r="D669" s="4" t="s">
        <v>5</v>
      </c>
      <c r="E669" s="5" t="s">
        <v>222</v>
      </c>
      <c r="F669" s="43">
        <f>VLOOKUP($D669,PORTE!$A$3:$Z$45,2,0)*$C669+VLOOKUP($E$2,PORTE!$A$3:$Z$45,2,0)*$E669</f>
        <v>125.06150000000001</v>
      </c>
      <c r="G669" s="43">
        <f>VLOOKUP($D669,PORTE!$A$3:$Z$45,3,0)*$C669+VLOOKUP($E$2,PORTE!$A$3:$Z$45,3,0)*$E669</f>
        <v>131.03700000000001</v>
      </c>
      <c r="H669" s="43">
        <f>VLOOKUP($D669,PORTE!$A$3:$Z$45,4,0)*$C669+VLOOKUP($E$2,PORTE!$A$3:$Z$45,4,0)*$E669</f>
        <v>138.33167</v>
      </c>
      <c r="I669" s="43">
        <f>VLOOKUP($D669,PORTE!$A$3:$Z$45,5,0)*$C669+VLOOKUP($E$2,PORTE!$A$3:$Z$45,5,0)*$E669</f>
        <v>148.15756999999999</v>
      </c>
      <c r="J669" s="43">
        <f>VLOOKUP($D669,PORTE!$A$3:$Z$45,6,0)*$C669+VLOOKUP($E$2,PORTE!$A$3:$Z$45,6,0)*$E669</f>
        <v>156.56033000000002</v>
      </c>
      <c r="K669" s="43">
        <f>VLOOKUP($D669,PORTE!$A$3:$Z$45,7,0)*$C669+VLOOKUP($E$2,PORTE!$A$3:$Z$45,7,0)*$E669</f>
        <v>165.51765000000003</v>
      </c>
      <c r="L669" s="43">
        <f>VLOOKUP($D669,PORTE!$A$3:$Z$45,8,0)*$C669+VLOOKUP($E$2,PORTE!$A$3:$Z$45,8,0)*$E669</f>
        <v>176.44364999999999</v>
      </c>
      <c r="M669" s="43">
        <f>VLOOKUP($D669,PORTE!$A$3:$Z$45,9,0)*$C669+VLOOKUP($E$2,PORTE!$A$3:$Z$45,9,0)*$E669</f>
        <v>193.81573999999998</v>
      </c>
      <c r="N669" s="43">
        <f>VLOOKUP($D669,PORTE!$A$3:$Z$45,10,0)*$C669+VLOOKUP($E$2,PORTE!$A$3:$Z$45,10,0)*$E669</f>
        <v>211.51635999999999</v>
      </c>
      <c r="O669" s="43">
        <f>VLOOKUP($D669,PORTE!$A$3:$Z$45,11,0)*$C669+VLOOKUP($E$2,PORTE!$A$3:$Z$45,11,0)*$E669</f>
        <v>215.11769000000001</v>
      </c>
      <c r="P669" s="43">
        <f>VLOOKUP($D669,PORTE!$A$3:$Z$45,12,0)*$C669+VLOOKUP($E$2,PORTE!$A$3:$Z$45,12,0)*$E669</f>
        <v>224.00946999999999</v>
      </c>
      <c r="Q669" s="43">
        <f>VLOOKUP($D669,PORTE!$A$3:$Z$45,13,0)*$C669+VLOOKUP($E$2,PORTE!$A$3:$Z$45,13,0)*$E669</f>
        <v>231.33507000000003</v>
      </c>
      <c r="R669" s="43">
        <f>VLOOKUP($D669,PORTE!$A$3:$Z$45,14,0)*$C669+VLOOKUP($E$2,PORTE!$A$3:$Z$45,14,0)*$E669</f>
        <v>240.33739000000003</v>
      </c>
    </row>
    <row r="670" spans="1:18" s="1" customFormat="1" ht="13.5" customHeight="1" x14ac:dyDescent="0.25">
      <c r="A670" s="2">
        <v>40314502</v>
      </c>
      <c r="B670" s="3" t="s">
        <v>1410</v>
      </c>
      <c r="C670" s="24">
        <v>0.1</v>
      </c>
      <c r="D670" s="4" t="s">
        <v>5</v>
      </c>
      <c r="E670" s="5">
        <v>11.343999999999999</v>
      </c>
      <c r="F670" s="43">
        <f>VLOOKUP($D670,PORTE!$A$3:$Z$45,2,0)*$C670+VLOOKUP($E$2,PORTE!$A$3:$Z$45,2,0)*$E670</f>
        <v>131.256</v>
      </c>
      <c r="G670" s="43">
        <f>VLOOKUP($D670,PORTE!$A$3:$Z$45,3,0)*$C670+VLOOKUP($E$2,PORTE!$A$3:$Z$45,3,0)*$E670</f>
        <v>137.178</v>
      </c>
      <c r="H670" s="43">
        <f>VLOOKUP($D670,PORTE!$A$3:$Z$45,4,0)*$C670+VLOOKUP($E$2,PORTE!$A$3:$Z$45,4,0)*$E670</f>
        <v>144.82847999999998</v>
      </c>
      <c r="I670" s="43">
        <f>VLOOKUP($D670,PORTE!$A$3:$Z$45,5,0)*$C670+VLOOKUP($E$2,PORTE!$A$3:$Z$45,5,0)*$E670</f>
        <v>155.11607999999998</v>
      </c>
      <c r="J670" s="43">
        <f>VLOOKUP($D670,PORTE!$A$3:$Z$45,6,0)*$C670+VLOOKUP($E$2,PORTE!$A$3:$Z$45,6,0)*$E670</f>
        <v>163.84551999999999</v>
      </c>
      <c r="K670" s="43">
        <f>VLOOKUP($D670,PORTE!$A$3:$Z$45,7,0)*$C670+VLOOKUP($E$2,PORTE!$A$3:$Z$45,7,0)*$E670</f>
        <v>173.22059999999999</v>
      </c>
      <c r="L670" s="43">
        <f>VLOOKUP($D670,PORTE!$A$3:$Z$45,8,0)*$C670+VLOOKUP($E$2,PORTE!$A$3:$Z$45,8,0)*$E670</f>
        <v>184.65459999999999</v>
      </c>
      <c r="M670" s="43">
        <f>VLOOKUP($D670,PORTE!$A$3:$Z$45,9,0)*$C670+VLOOKUP($E$2,PORTE!$A$3:$Z$45,9,0)*$E670</f>
        <v>202.83455999999998</v>
      </c>
      <c r="N670" s="43">
        <f>VLOOKUP($D670,PORTE!$A$3:$Z$45,10,0)*$C670+VLOOKUP($E$2,PORTE!$A$3:$Z$45,10,0)*$E670</f>
        <v>221.35783999999998</v>
      </c>
      <c r="O670" s="43">
        <f>VLOOKUP($D670,PORTE!$A$3:$Z$45,11,0)*$C670+VLOOKUP($E$2,PORTE!$A$3:$Z$45,11,0)*$E670</f>
        <v>225.12935999999999</v>
      </c>
      <c r="P670" s="43">
        <f>VLOOKUP($D670,PORTE!$A$3:$Z$45,12,0)*$C670+VLOOKUP($E$2,PORTE!$A$3:$Z$45,12,0)*$E670</f>
        <v>234.19567999999998</v>
      </c>
      <c r="Q670" s="43">
        <f>VLOOKUP($D670,PORTE!$A$3:$Z$45,13,0)*$C670+VLOOKUP($E$2,PORTE!$A$3:$Z$45,13,0)*$E670</f>
        <v>241.36408</v>
      </c>
      <c r="R670" s="43">
        <f>VLOOKUP($D670,PORTE!$A$3:$Z$45,14,0)*$C670+VLOOKUP($E$2,PORTE!$A$3:$Z$45,14,0)*$E670</f>
        <v>250.75716</v>
      </c>
    </row>
    <row r="671" spans="1:18" s="1" customFormat="1" ht="13.5" customHeight="1" x14ac:dyDescent="0.25">
      <c r="A671" s="2" t="s">
        <v>1411</v>
      </c>
      <c r="B671" s="3" t="s">
        <v>1412</v>
      </c>
      <c r="C671" s="24">
        <v>0.5</v>
      </c>
      <c r="D671" s="4" t="s">
        <v>5</v>
      </c>
      <c r="E671" s="5" t="s">
        <v>1413</v>
      </c>
      <c r="F671" s="43">
        <f>VLOOKUP($D671,PORTE!$A$3:$Z$45,2,0)*$C671+VLOOKUP($E$2,PORTE!$A$3:$Z$45,2,0)*$E671</f>
        <v>693.31</v>
      </c>
      <c r="G671" s="43">
        <f>VLOOKUP($D671,PORTE!$A$3:$Z$45,3,0)*$C671+VLOOKUP($E$2,PORTE!$A$3:$Z$45,3,0)*$E671</f>
        <v>724.53</v>
      </c>
      <c r="H671" s="43">
        <f>VLOOKUP($D671,PORTE!$A$3:$Z$45,4,0)*$C671+VLOOKUP($E$2,PORTE!$A$3:$Z$45,4,0)*$E671</f>
        <v>764.93979999999999</v>
      </c>
      <c r="I671" s="43">
        <f>VLOOKUP($D671,PORTE!$A$3:$Z$45,5,0)*$C671+VLOOKUP($E$2,PORTE!$A$3:$Z$45,5,0)*$E671</f>
        <v>819.2758</v>
      </c>
      <c r="J671" s="43">
        <f>VLOOKUP($D671,PORTE!$A$3:$Z$45,6,0)*$C671+VLOOKUP($E$2,PORTE!$A$3:$Z$45,6,0)*$E671</f>
        <v>865.37019999999995</v>
      </c>
      <c r="K671" s="43">
        <f>VLOOKUP($D671,PORTE!$A$3:$Z$45,7,0)*$C671+VLOOKUP($E$2,PORTE!$A$3:$Z$45,7,0)*$E671</f>
        <v>914.88599999999997</v>
      </c>
      <c r="L671" s="43">
        <f>VLOOKUP($D671,PORTE!$A$3:$Z$45,8,0)*$C671+VLOOKUP($E$2,PORTE!$A$3:$Z$45,8,0)*$E671</f>
        <v>975.27599999999984</v>
      </c>
      <c r="M671" s="43">
        <f>VLOOKUP($D671,PORTE!$A$3:$Z$45,9,0)*$C671+VLOOKUP($E$2,PORTE!$A$3:$Z$45,9,0)*$E671</f>
        <v>1071.2955999999999</v>
      </c>
      <c r="N671" s="43">
        <f>VLOOKUP($D671,PORTE!$A$3:$Z$45,10,0)*$C671+VLOOKUP($E$2,PORTE!$A$3:$Z$45,10,0)*$E671</f>
        <v>1169.1284000000001</v>
      </c>
      <c r="O671" s="43">
        <f>VLOOKUP($D671,PORTE!$A$3:$Z$45,11,0)*$C671+VLOOKUP($E$2,PORTE!$A$3:$Z$45,11,0)*$E671</f>
        <v>1189.0485999999999</v>
      </c>
      <c r="P671" s="43">
        <f>VLOOKUP($D671,PORTE!$A$3:$Z$45,12,0)*$C671+VLOOKUP($E$2,PORTE!$A$3:$Z$45,12,0)*$E671</f>
        <v>1236.8917999999999</v>
      </c>
      <c r="Q671" s="43">
        <f>VLOOKUP($D671,PORTE!$A$3:$Z$45,13,0)*$C671+VLOOKUP($E$2,PORTE!$A$3:$Z$45,13,0)*$E671</f>
        <v>1274.6658</v>
      </c>
      <c r="R671" s="43">
        <f>VLOOKUP($D671,PORTE!$A$3:$Z$45,14,0)*$C671+VLOOKUP($E$2,PORTE!$A$3:$Z$45,14,0)*$E671</f>
        <v>1324.2716</v>
      </c>
    </row>
    <row r="672" spans="1:18" s="1" customFormat="1" ht="13.5" customHeight="1" x14ac:dyDescent="0.25">
      <c r="A672" s="2" t="s">
        <v>1414</v>
      </c>
      <c r="B672" s="3" t="s">
        <v>1415</v>
      </c>
      <c r="C672" s="24">
        <v>0.1</v>
      </c>
      <c r="D672" s="4" t="s">
        <v>5</v>
      </c>
      <c r="E672" s="5" t="s">
        <v>191</v>
      </c>
      <c r="F672" s="43">
        <f>VLOOKUP($D672,PORTE!$A$3:$Z$45,2,0)*$C672+VLOOKUP($E$2,PORTE!$A$3:$Z$45,2,0)*$E672</f>
        <v>33.505999999999993</v>
      </c>
      <c r="G672" s="43">
        <f>VLOOKUP($D672,PORTE!$A$3:$Z$45,3,0)*$C672+VLOOKUP($E$2,PORTE!$A$3:$Z$45,3,0)*$E672</f>
        <v>35.177999999999997</v>
      </c>
      <c r="H672" s="43">
        <f>VLOOKUP($D672,PORTE!$A$3:$Z$45,4,0)*$C672+VLOOKUP($E$2,PORTE!$A$3:$Z$45,4,0)*$E672</f>
        <v>37.133479999999999</v>
      </c>
      <c r="I672" s="43">
        <f>VLOOKUP($D672,PORTE!$A$3:$Z$45,5,0)*$C672+VLOOKUP($E$2,PORTE!$A$3:$Z$45,5,0)*$E672</f>
        <v>39.771079999999998</v>
      </c>
      <c r="J672" s="43">
        <f>VLOOKUP($D672,PORTE!$A$3:$Z$45,6,0)*$C672+VLOOKUP($E$2,PORTE!$A$3:$Z$45,6,0)*$E672</f>
        <v>42.040520000000001</v>
      </c>
      <c r="K672" s="43">
        <f>VLOOKUP($D672,PORTE!$A$3:$Z$45,7,0)*$C672+VLOOKUP($E$2,PORTE!$A$3:$Z$45,7,0)*$E672</f>
        <v>44.445599999999999</v>
      </c>
      <c r="L672" s="43">
        <f>VLOOKUP($D672,PORTE!$A$3:$Z$45,8,0)*$C672+VLOOKUP($E$2,PORTE!$A$3:$Z$45,8,0)*$E672</f>
        <v>47.379599999999989</v>
      </c>
      <c r="M672" s="43">
        <f>VLOOKUP($D672,PORTE!$A$3:$Z$45,9,0)*$C672+VLOOKUP($E$2,PORTE!$A$3:$Z$45,9,0)*$E672</f>
        <v>52.04455999999999</v>
      </c>
      <c r="N672" s="43">
        <f>VLOOKUP($D672,PORTE!$A$3:$Z$45,10,0)*$C672+VLOOKUP($E$2,PORTE!$A$3:$Z$45,10,0)*$E672</f>
        <v>56.797839999999994</v>
      </c>
      <c r="O672" s="43">
        <f>VLOOKUP($D672,PORTE!$A$3:$Z$45,11,0)*$C672+VLOOKUP($E$2,PORTE!$A$3:$Z$45,11,0)*$E672</f>
        <v>57.764359999999996</v>
      </c>
      <c r="P672" s="43">
        <f>VLOOKUP($D672,PORTE!$A$3:$Z$45,12,0)*$C672+VLOOKUP($E$2,PORTE!$A$3:$Z$45,12,0)*$E672</f>
        <v>60.200679999999998</v>
      </c>
      <c r="Q672" s="43">
        <f>VLOOKUP($D672,PORTE!$A$3:$Z$45,13,0)*$C672+VLOOKUP($E$2,PORTE!$A$3:$Z$45,13,0)*$E672</f>
        <v>62.269080000000002</v>
      </c>
      <c r="R672" s="43">
        <f>VLOOKUP($D672,PORTE!$A$3:$Z$45,14,0)*$C672+VLOOKUP($E$2,PORTE!$A$3:$Z$45,14,0)*$E672</f>
        <v>64.692160000000001</v>
      </c>
    </row>
    <row r="673" spans="1:18" s="1" customFormat="1" ht="13.5" customHeight="1" x14ac:dyDescent="0.25">
      <c r="A673" s="2">
        <v>40324079</v>
      </c>
      <c r="B673" s="9" t="s">
        <v>1416</v>
      </c>
      <c r="C673" s="27">
        <v>0.04</v>
      </c>
      <c r="D673" s="2" t="s">
        <v>5</v>
      </c>
      <c r="E673" s="5">
        <v>6.2729999999999997</v>
      </c>
      <c r="F673" s="43">
        <f>VLOOKUP($D673,PORTE!$A$3:$Z$45,2,0)*$C673+VLOOKUP($E$2,PORTE!$A$3:$Z$45,2,0)*$E673</f>
        <v>72.459499999999991</v>
      </c>
      <c r="G673" s="43">
        <f>VLOOKUP($D673,PORTE!$A$3:$Z$45,3,0)*$C673+VLOOKUP($E$2,PORTE!$A$3:$Z$45,3,0)*$E673</f>
        <v>75.695999999999998</v>
      </c>
      <c r="H673" s="43">
        <f>VLOOKUP($D673,PORTE!$A$3:$Z$45,4,0)*$C673+VLOOKUP($E$2,PORTE!$A$3:$Z$45,4,0)*$E673</f>
        <v>79.918909999999997</v>
      </c>
      <c r="I673" s="43">
        <f>VLOOKUP($D673,PORTE!$A$3:$Z$45,5,0)*$C673+VLOOKUP($E$2,PORTE!$A$3:$Z$45,5,0)*$E673</f>
        <v>85.59581</v>
      </c>
      <c r="J673" s="43">
        <f>VLOOKUP($D673,PORTE!$A$3:$Z$45,6,0)*$C673+VLOOKUP($E$2,PORTE!$A$3:$Z$45,6,0)*$E673</f>
        <v>90.406489999999991</v>
      </c>
      <c r="K673" s="43">
        <f>VLOOKUP($D673,PORTE!$A$3:$Z$45,7,0)*$C673+VLOOKUP($E$2,PORTE!$A$3:$Z$45,7,0)*$E673</f>
        <v>95.579549999999998</v>
      </c>
      <c r="L673" s="43">
        <f>VLOOKUP($D673,PORTE!$A$3:$Z$45,8,0)*$C673+VLOOKUP($E$2,PORTE!$A$3:$Z$45,8,0)*$E673</f>
        <v>101.88854999999998</v>
      </c>
      <c r="M673" s="43">
        <f>VLOOKUP($D673,PORTE!$A$3:$Z$45,9,0)*$C673+VLOOKUP($E$2,PORTE!$A$3:$Z$45,9,0)*$E673</f>
        <v>111.91981999999997</v>
      </c>
      <c r="N673" s="43">
        <f>VLOOKUP($D673,PORTE!$A$3:$Z$45,10,0)*$C673+VLOOKUP($E$2,PORTE!$A$3:$Z$45,10,0)*$E673</f>
        <v>122.14048</v>
      </c>
      <c r="O673" s="43">
        <f>VLOOKUP($D673,PORTE!$A$3:$Z$45,11,0)*$C673+VLOOKUP($E$2,PORTE!$A$3:$Z$45,11,0)*$E673</f>
        <v>124.22177000000001</v>
      </c>
      <c r="P673" s="43">
        <f>VLOOKUP($D673,PORTE!$A$3:$Z$45,12,0)*$C673+VLOOKUP($E$2,PORTE!$A$3:$Z$45,12,0)*$E673</f>
        <v>129.20191</v>
      </c>
      <c r="Q673" s="43">
        <f>VLOOKUP($D673,PORTE!$A$3:$Z$45,13,0)*$C673+VLOOKUP($E$2,PORTE!$A$3:$Z$45,13,0)*$E673</f>
        <v>133.11051</v>
      </c>
      <c r="R673" s="43">
        <f>VLOOKUP($D673,PORTE!$A$3:$Z$45,14,0)*$C673+VLOOKUP($E$2,PORTE!$A$3:$Z$45,14,0)*$E673</f>
        <v>138.29076999999998</v>
      </c>
    </row>
    <row r="674" spans="1:18" s="1" customFormat="1" ht="13.5" customHeight="1" x14ac:dyDescent="0.25">
      <c r="A674" s="2" t="s">
        <v>1417</v>
      </c>
      <c r="B674" s="3" t="s">
        <v>1418</v>
      </c>
      <c r="C674" s="24">
        <v>0.1</v>
      </c>
      <c r="D674" s="4" t="s">
        <v>5</v>
      </c>
      <c r="E674" s="5" t="s">
        <v>330</v>
      </c>
      <c r="F674" s="43">
        <f>VLOOKUP($D674,PORTE!$A$3:$Z$45,2,0)*$C674+VLOOKUP($E$2,PORTE!$A$3:$Z$45,2,0)*$E674</f>
        <v>38.680999999999997</v>
      </c>
      <c r="G674" s="43">
        <f>VLOOKUP($D674,PORTE!$A$3:$Z$45,3,0)*$C674+VLOOKUP($E$2,PORTE!$A$3:$Z$45,3,0)*$E674</f>
        <v>40.577999999999996</v>
      </c>
      <c r="H674" s="43">
        <f>VLOOKUP($D674,PORTE!$A$3:$Z$45,4,0)*$C674+VLOOKUP($E$2,PORTE!$A$3:$Z$45,4,0)*$E674</f>
        <v>42.834980000000002</v>
      </c>
      <c r="I674" s="43">
        <f>VLOOKUP($D674,PORTE!$A$3:$Z$45,5,0)*$C674+VLOOKUP($E$2,PORTE!$A$3:$Z$45,5,0)*$E674</f>
        <v>45.877580000000002</v>
      </c>
      <c r="J674" s="43">
        <f>VLOOKUP($D674,PORTE!$A$3:$Z$45,6,0)*$C674+VLOOKUP($E$2,PORTE!$A$3:$Z$45,6,0)*$E674</f>
        <v>48.489020000000004</v>
      </c>
      <c r="K674" s="43">
        <f>VLOOKUP($D674,PORTE!$A$3:$Z$45,7,0)*$C674+VLOOKUP($E$2,PORTE!$A$3:$Z$45,7,0)*$E674</f>
        <v>51.263100000000001</v>
      </c>
      <c r="L674" s="43">
        <f>VLOOKUP($D674,PORTE!$A$3:$Z$45,8,0)*$C674+VLOOKUP($E$2,PORTE!$A$3:$Z$45,8,0)*$E674</f>
        <v>54.647099999999995</v>
      </c>
      <c r="M674" s="43">
        <f>VLOOKUP($D674,PORTE!$A$3:$Z$45,9,0)*$C674+VLOOKUP($E$2,PORTE!$A$3:$Z$45,9,0)*$E674</f>
        <v>60.027559999999994</v>
      </c>
      <c r="N674" s="43">
        <f>VLOOKUP($D674,PORTE!$A$3:$Z$45,10,0)*$C674+VLOOKUP($E$2,PORTE!$A$3:$Z$45,10,0)*$E674</f>
        <v>65.509839999999997</v>
      </c>
      <c r="O674" s="43">
        <f>VLOOKUP($D674,PORTE!$A$3:$Z$45,11,0)*$C674+VLOOKUP($E$2,PORTE!$A$3:$Z$45,11,0)*$E674</f>
        <v>66.624860000000012</v>
      </c>
      <c r="P674" s="43">
        <f>VLOOKUP($D674,PORTE!$A$3:$Z$45,12,0)*$C674+VLOOKUP($E$2,PORTE!$A$3:$Z$45,12,0)*$E674</f>
        <v>69.412179999999992</v>
      </c>
      <c r="Q674" s="43">
        <f>VLOOKUP($D674,PORTE!$A$3:$Z$45,13,0)*$C674+VLOOKUP($E$2,PORTE!$A$3:$Z$45,13,0)*$E674</f>
        <v>71.750579999999999</v>
      </c>
      <c r="R674" s="43">
        <f>VLOOKUP($D674,PORTE!$A$3:$Z$45,14,0)*$C674+VLOOKUP($E$2,PORTE!$A$3:$Z$45,14,0)*$E674</f>
        <v>74.542659999999998</v>
      </c>
    </row>
    <row r="675" spans="1:18" s="1" customFormat="1" ht="13.5" customHeight="1" x14ac:dyDescent="0.25">
      <c r="A675" s="2">
        <v>40314430</v>
      </c>
      <c r="B675" s="3" t="s">
        <v>1419</v>
      </c>
      <c r="C675" s="24">
        <v>0.5</v>
      </c>
      <c r="D675" s="4" t="s">
        <v>5</v>
      </c>
      <c r="E675" s="5">
        <v>16.452999999999999</v>
      </c>
      <c r="F675" s="43">
        <f>VLOOKUP($D675,PORTE!$A$3:$Z$45,2,0)*$C675+VLOOKUP($E$2,PORTE!$A$3:$Z$45,2,0)*$E675</f>
        <v>193.20949999999999</v>
      </c>
      <c r="G675" s="43">
        <f>VLOOKUP($D675,PORTE!$A$3:$Z$45,3,0)*$C675+VLOOKUP($E$2,PORTE!$A$3:$Z$45,3,0)*$E675</f>
        <v>202.68599999999998</v>
      </c>
      <c r="H675" s="43">
        <f>VLOOKUP($D675,PORTE!$A$3:$Z$45,4,0)*$C675+VLOOKUP($E$2,PORTE!$A$3:$Z$45,4,0)*$E675</f>
        <v>213.95950999999999</v>
      </c>
      <c r="I675" s="43">
        <f>VLOOKUP($D675,PORTE!$A$3:$Z$45,5,0)*$C675+VLOOKUP($E$2,PORTE!$A$3:$Z$45,5,0)*$E675</f>
        <v>229.15720999999999</v>
      </c>
      <c r="J675" s="43">
        <f>VLOOKUP($D675,PORTE!$A$3:$Z$45,6,0)*$C675+VLOOKUP($E$2,PORTE!$A$3:$Z$45,6,0)*$E675</f>
        <v>242.20149000000001</v>
      </c>
      <c r="K675" s="43">
        <f>VLOOKUP($D675,PORTE!$A$3:$Z$45,7,0)*$C675+VLOOKUP($E$2,PORTE!$A$3:$Z$45,7,0)*$E675</f>
        <v>256.05795000000001</v>
      </c>
      <c r="L675" s="43">
        <f>VLOOKUP($D675,PORTE!$A$3:$Z$45,8,0)*$C675+VLOOKUP($E$2,PORTE!$A$3:$Z$45,8,0)*$E675</f>
        <v>272.96094999999997</v>
      </c>
      <c r="M675" s="43">
        <f>VLOOKUP($D675,PORTE!$A$3:$Z$45,9,0)*$C675+VLOOKUP($E$2,PORTE!$A$3:$Z$45,9,0)*$E675</f>
        <v>299.83621999999997</v>
      </c>
      <c r="N675" s="43">
        <f>VLOOKUP($D675,PORTE!$A$3:$Z$45,10,0)*$C675+VLOOKUP($E$2,PORTE!$A$3:$Z$45,10,0)*$E675</f>
        <v>327.22008</v>
      </c>
      <c r="O675" s="43">
        <f>VLOOKUP($D675,PORTE!$A$3:$Z$45,11,0)*$C675+VLOOKUP($E$2,PORTE!$A$3:$Z$45,11,0)*$E675</f>
        <v>332.78956999999997</v>
      </c>
      <c r="P675" s="43">
        <f>VLOOKUP($D675,PORTE!$A$3:$Z$45,12,0)*$C675+VLOOKUP($E$2,PORTE!$A$3:$Z$45,12,0)*$E675</f>
        <v>346.71290999999997</v>
      </c>
      <c r="Q675" s="43">
        <f>VLOOKUP($D675,PORTE!$A$3:$Z$45,13,0)*$C675+VLOOKUP($E$2,PORTE!$A$3:$Z$45,13,0)*$E675</f>
        <v>358.39471000000003</v>
      </c>
      <c r="R675" s="43">
        <f>VLOOKUP($D675,PORTE!$A$3:$Z$45,14,0)*$C675+VLOOKUP($E$2,PORTE!$A$3:$Z$45,14,0)*$E675</f>
        <v>372.34116999999998</v>
      </c>
    </row>
    <row r="676" spans="1:18" s="1" customFormat="1" ht="13.5" customHeight="1" x14ac:dyDescent="0.25">
      <c r="A676" s="2">
        <v>40323471</v>
      </c>
      <c r="B676" s="9" t="s">
        <v>1420</v>
      </c>
      <c r="C676" s="27">
        <v>0.25</v>
      </c>
      <c r="D676" s="2" t="s">
        <v>5</v>
      </c>
      <c r="E676" s="5">
        <v>26.588000000000001</v>
      </c>
      <c r="F676" s="43">
        <f>VLOOKUP($D676,PORTE!$A$3:$Z$45,2,0)*$C676+VLOOKUP($E$2,PORTE!$A$3:$Z$45,2,0)*$E676</f>
        <v>307.762</v>
      </c>
      <c r="G676" s="43">
        <f>VLOOKUP($D676,PORTE!$A$3:$Z$45,3,0)*$C676+VLOOKUP($E$2,PORTE!$A$3:$Z$45,3,0)*$E676</f>
        <v>321.68100000000004</v>
      </c>
      <c r="H676" s="43">
        <f>VLOOKUP($D676,PORTE!$A$3:$Z$45,4,0)*$C676+VLOOKUP($E$2,PORTE!$A$3:$Z$45,4,0)*$E676</f>
        <v>339.61995999999999</v>
      </c>
      <c r="I676" s="43">
        <f>VLOOKUP($D676,PORTE!$A$3:$Z$45,5,0)*$C676+VLOOKUP($E$2,PORTE!$A$3:$Z$45,5,0)*$E676</f>
        <v>363.74416000000002</v>
      </c>
      <c r="J676" s="43">
        <f>VLOOKUP($D676,PORTE!$A$3:$Z$45,6,0)*$C676+VLOOKUP($E$2,PORTE!$A$3:$Z$45,6,0)*$E676</f>
        <v>384.22104000000002</v>
      </c>
      <c r="K676" s="43">
        <f>VLOOKUP($D676,PORTE!$A$3:$Z$45,7,0)*$C676+VLOOKUP($E$2,PORTE!$A$3:$Z$45,7,0)*$E676</f>
        <v>406.20569999999998</v>
      </c>
      <c r="L676" s="43">
        <f>VLOOKUP($D676,PORTE!$A$3:$Z$45,8,0)*$C676+VLOOKUP($E$2,PORTE!$A$3:$Z$45,8,0)*$E676</f>
        <v>433.01869999999997</v>
      </c>
      <c r="M676" s="43">
        <f>VLOOKUP($D676,PORTE!$A$3:$Z$45,9,0)*$C676+VLOOKUP($E$2,PORTE!$A$3:$Z$45,9,0)*$E676</f>
        <v>475.65111999999999</v>
      </c>
      <c r="N676" s="43">
        <f>VLOOKUP($D676,PORTE!$A$3:$Z$45,10,0)*$C676+VLOOKUP($E$2,PORTE!$A$3:$Z$45,10,0)*$E676</f>
        <v>519.08868000000007</v>
      </c>
      <c r="O676" s="43">
        <f>VLOOKUP($D676,PORTE!$A$3:$Z$45,11,0)*$C676+VLOOKUP($E$2,PORTE!$A$3:$Z$45,11,0)*$E676</f>
        <v>527.93272000000002</v>
      </c>
      <c r="P676" s="43">
        <f>VLOOKUP($D676,PORTE!$A$3:$Z$45,12,0)*$C676+VLOOKUP($E$2,PORTE!$A$3:$Z$45,12,0)*$E676</f>
        <v>549.21636000000001</v>
      </c>
      <c r="Q676" s="43">
        <f>VLOOKUP($D676,PORTE!$A$3:$Z$45,13,0)*$C676+VLOOKUP($E$2,PORTE!$A$3:$Z$45,13,0)*$E676</f>
        <v>566.07416000000001</v>
      </c>
      <c r="R676" s="43">
        <f>VLOOKUP($D676,PORTE!$A$3:$Z$45,14,0)*$C676+VLOOKUP($E$2,PORTE!$A$3:$Z$45,14,0)*$E676</f>
        <v>588.10382000000004</v>
      </c>
    </row>
    <row r="677" spans="1:18" s="1" customFormat="1" ht="13.5" customHeight="1" x14ac:dyDescent="0.25">
      <c r="A677" s="2">
        <v>40324389</v>
      </c>
      <c r="B677" s="9" t="s">
        <v>1421</v>
      </c>
      <c r="C677" s="27">
        <v>0.5</v>
      </c>
      <c r="D677" s="2" t="s">
        <v>5</v>
      </c>
      <c r="E677" s="5">
        <v>58.485999999999997</v>
      </c>
      <c r="F677" s="43">
        <f>VLOOKUP($D677,PORTE!$A$3:$Z$45,2,0)*$C677+VLOOKUP($E$2,PORTE!$A$3:$Z$45,2,0)*$E677</f>
        <v>676.58899999999994</v>
      </c>
      <c r="G677" s="43">
        <f>VLOOKUP($D677,PORTE!$A$3:$Z$45,3,0)*$C677+VLOOKUP($E$2,PORTE!$A$3:$Z$45,3,0)*$E677</f>
        <v>707.08199999999999</v>
      </c>
      <c r="H677" s="43">
        <f>VLOOKUP($D677,PORTE!$A$3:$Z$45,4,0)*$C677+VLOOKUP($E$2,PORTE!$A$3:$Z$45,4,0)*$E677</f>
        <v>746.51761999999997</v>
      </c>
      <c r="I677" s="43">
        <f>VLOOKUP($D677,PORTE!$A$3:$Z$45,5,0)*$C677+VLOOKUP($E$2,PORTE!$A$3:$Z$45,5,0)*$E677</f>
        <v>799.54501999999991</v>
      </c>
      <c r="J677" s="43">
        <f>VLOOKUP($D677,PORTE!$A$3:$Z$45,6,0)*$C677+VLOOKUP($E$2,PORTE!$A$3:$Z$45,6,0)*$E677</f>
        <v>844.53437999999994</v>
      </c>
      <c r="K677" s="43">
        <f>VLOOKUP($D677,PORTE!$A$3:$Z$45,7,0)*$C677+VLOOKUP($E$2,PORTE!$A$3:$Z$45,7,0)*$E677</f>
        <v>892.85789999999997</v>
      </c>
      <c r="L677" s="43">
        <f>VLOOKUP($D677,PORTE!$A$3:$Z$45,8,0)*$C677+VLOOKUP($E$2,PORTE!$A$3:$Z$45,8,0)*$E677</f>
        <v>951.79389999999989</v>
      </c>
      <c r="M677" s="43">
        <f>VLOOKUP($D677,PORTE!$A$3:$Z$45,9,0)*$C677+VLOOKUP($E$2,PORTE!$A$3:$Z$45,9,0)*$E677</f>
        <v>1045.50164</v>
      </c>
      <c r="N677" s="43">
        <f>VLOOKUP($D677,PORTE!$A$3:$Z$45,10,0)*$C677+VLOOKUP($E$2,PORTE!$A$3:$Z$45,10,0)*$E677</f>
        <v>1140.9789599999999</v>
      </c>
      <c r="O677" s="43">
        <f>VLOOKUP($D677,PORTE!$A$3:$Z$45,11,0)*$C677+VLOOKUP($E$2,PORTE!$A$3:$Z$45,11,0)*$E677</f>
        <v>1160.4193399999999</v>
      </c>
      <c r="P677" s="43">
        <f>VLOOKUP($D677,PORTE!$A$3:$Z$45,12,0)*$C677+VLOOKUP($E$2,PORTE!$A$3:$Z$45,12,0)*$E677</f>
        <v>1207.12842</v>
      </c>
      <c r="Q677" s="43">
        <f>VLOOKUP($D677,PORTE!$A$3:$Z$45,13,0)*$C677+VLOOKUP($E$2,PORTE!$A$3:$Z$45,13,0)*$E677</f>
        <v>1244.0300199999999</v>
      </c>
      <c r="R677" s="43">
        <f>VLOOKUP($D677,PORTE!$A$3:$Z$45,14,0)*$C677+VLOOKUP($E$2,PORTE!$A$3:$Z$45,14,0)*$E677</f>
        <v>1292.44354</v>
      </c>
    </row>
    <row r="678" spans="1:18" s="1" customFormat="1" ht="13.5" customHeight="1" x14ac:dyDescent="0.25">
      <c r="A678" s="2" t="s">
        <v>1422</v>
      </c>
      <c r="B678" s="3" t="s">
        <v>1423</v>
      </c>
      <c r="C678" s="24">
        <v>0.25</v>
      </c>
      <c r="D678" s="4" t="s">
        <v>5</v>
      </c>
      <c r="E678" s="5" t="s">
        <v>473</v>
      </c>
      <c r="F678" s="43">
        <f>VLOOKUP($D678,PORTE!$A$3:$Z$45,2,0)*$C678+VLOOKUP($E$2,PORTE!$A$3:$Z$45,2,0)*$E678</f>
        <v>253.298</v>
      </c>
      <c r="G678" s="43">
        <f>VLOOKUP($D678,PORTE!$A$3:$Z$45,3,0)*$C678+VLOOKUP($E$2,PORTE!$A$3:$Z$45,3,0)*$E678</f>
        <v>264.84899999999999</v>
      </c>
      <c r="H678" s="43">
        <f>VLOOKUP($D678,PORTE!$A$3:$Z$45,4,0)*$C678+VLOOKUP($E$2,PORTE!$A$3:$Z$45,4,0)*$E678</f>
        <v>279.61484000000002</v>
      </c>
      <c r="I678" s="43">
        <f>VLOOKUP($D678,PORTE!$A$3:$Z$45,5,0)*$C678+VLOOKUP($E$2,PORTE!$A$3:$Z$45,5,0)*$E678</f>
        <v>299.47664000000003</v>
      </c>
      <c r="J678" s="43">
        <f>VLOOKUP($D678,PORTE!$A$3:$Z$45,6,0)*$C678+VLOOKUP($E$2,PORTE!$A$3:$Z$45,6,0)*$E678</f>
        <v>316.35415999999998</v>
      </c>
      <c r="K678" s="43">
        <f>VLOOKUP($D678,PORTE!$A$3:$Z$45,7,0)*$C678+VLOOKUP($E$2,PORTE!$A$3:$Z$45,7,0)*$E678</f>
        <v>334.45529999999997</v>
      </c>
      <c r="L678" s="43">
        <f>VLOOKUP($D678,PORTE!$A$3:$Z$45,8,0)*$C678+VLOOKUP($E$2,PORTE!$A$3:$Z$45,8,0)*$E678</f>
        <v>356.53229999999996</v>
      </c>
      <c r="M678" s="43">
        <f>VLOOKUP($D678,PORTE!$A$3:$Z$45,9,0)*$C678+VLOOKUP($E$2,PORTE!$A$3:$Z$45,9,0)*$E678</f>
        <v>391.63448</v>
      </c>
      <c r="N678" s="43">
        <f>VLOOKUP($D678,PORTE!$A$3:$Z$45,10,0)*$C678+VLOOKUP($E$2,PORTE!$A$3:$Z$45,10,0)*$E678</f>
        <v>427.39972</v>
      </c>
      <c r="O678" s="43">
        <f>VLOOKUP($D678,PORTE!$A$3:$Z$45,11,0)*$C678+VLOOKUP($E$2,PORTE!$A$3:$Z$45,11,0)*$E678</f>
        <v>434.68088000000006</v>
      </c>
      <c r="P678" s="43">
        <f>VLOOKUP($D678,PORTE!$A$3:$Z$45,12,0)*$C678+VLOOKUP($E$2,PORTE!$A$3:$Z$45,12,0)*$E678</f>
        <v>452.27043999999995</v>
      </c>
      <c r="Q678" s="43">
        <f>VLOOKUP($D678,PORTE!$A$3:$Z$45,13,0)*$C678+VLOOKUP($E$2,PORTE!$A$3:$Z$45,13,0)*$E678</f>
        <v>466.28664000000003</v>
      </c>
      <c r="R678" s="43">
        <f>VLOOKUP($D678,PORTE!$A$3:$Z$45,14,0)*$C678+VLOOKUP($E$2,PORTE!$A$3:$Z$45,14,0)*$E678</f>
        <v>484.43277999999998</v>
      </c>
    </row>
    <row r="679" spans="1:18" s="1" customFormat="1" ht="13.5" customHeight="1" x14ac:dyDescent="0.25">
      <c r="A679" s="2" t="s">
        <v>1424</v>
      </c>
      <c r="B679" s="3" t="s">
        <v>1425</v>
      </c>
      <c r="C679" s="24">
        <v>0.25</v>
      </c>
      <c r="D679" s="4" t="s">
        <v>5</v>
      </c>
      <c r="E679" s="5" t="s">
        <v>1426</v>
      </c>
      <c r="F679" s="43">
        <f>VLOOKUP($D679,PORTE!$A$3:$Z$45,2,0)*$C679+VLOOKUP($E$2,PORTE!$A$3:$Z$45,2,0)*$E679</f>
        <v>272.54899999999998</v>
      </c>
      <c r="G679" s="43">
        <f>VLOOKUP($D679,PORTE!$A$3:$Z$45,3,0)*$C679+VLOOKUP($E$2,PORTE!$A$3:$Z$45,3,0)*$E679</f>
        <v>284.93700000000001</v>
      </c>
      <c r="H679" s="43">
        <f>VLOOKUP($D679,PORTE!$A$3:$Z$45,4,0)*$C679+VLOOKUP($E$2,PORTE!$A$3:$Z$45,4,0)*$E679</f>
        <v>300.82441999999998</v>
      </c>
      <c r="I679" s="43">
        <f>VLOOKUP($D679,PORTE!$A$3:$Z$45,5,0)*$C679+VLOOKUP($E$2,PORTE!$A$3:$Z$45,5,0)*$E679</f>
        <v>322.19281999999998</v>
      </c>
      <c r="J679" s="43">
        <f>VLOOKUP($D679,PORTE!$A$3:$Z$45,6,0)*$C679+VLOOKUP($E$2,PORTE!$A$3:$Z$45,6,0)*$E679</f>
        <v>340.34258</v>
      </c>
      <c r="K679" s="43">
        <f>VLOOKUP($D679,PORTE!$A$3:$Z$45,7,0)*$C679+VLOOKUP($E$2,PORTE!$A$3:$Z$45,7,0)*$E679</f>
        <v>359.81639999999999</v>
      </c>
      <c r="L679" s="43">
        <f>VLOOKUP($D679,PORTE!$A$3:$Z$45,8,0)*$C679+VLOOKUP($E$2,PORTE!$A$3:$Z$45,8,0)*$E679</f>
        <v>383.56739999999996</v>
      </c>
      <c r="M679" s="43">
        <f>VLOOKUP($D679,PORTE!$A$3:$Z$45,9,0)*$C679+VLOOKUP($E$2,PORTE!$A$3:$Z$45,9,0)*$E679</f>
        <v>421.33123999999998</v>
      </c>
      <c r="N679" s="43">
        <f>VLOOKUP($D679,PORTE!$A$3:$Z$45,10,0)*$C679+VLOOKUP($E$2,PORTE!$A$3:$Z$45,10,0)*$E679</f>
        <v>459.80835999999999</v>
      </c>
      <c r="O679" s="43">
        <f>VLOOKUP($D679,PORTE!$A$3:$Z$45,11,0)*$C679+VLOOKUP($E$2,PORTE!$A$3:$Z$45,11,0)*$E679</f>
        <v>467.64194000000003</v>
      </c>
      <c r="P679" s="43">
        <f>VLOOKUP($D679,PORTE!$A$3:$Z$45,12,0)*$C679+VLOOKUP($E$2,PORTE!$A$3:$Z$45,12,0)*$E679</f>
        <v>486.53721999999993</v>
      </c>
      <c r="Q679" s="43">
        <f>VLOOKUP($D679,PORTE!$A$3:$Z$45,13,0)*$C679+VLOOKUP($E$2,PORTE!$A$3:$Z$45,13,0)*$E679</f>
        <v>501.55781999999999</v>
      </c>
      <c r="R679" s="43">
        <f>VLOOKUP($D679,PORTE!$A$3:$Z$45,14,0)*$C679+VLOOKUP($E$2,PORTE!$A$3:$Z$45,14,0)*$E679</f>
        <v>521.07664</v>
      </c>
    </row>
    <row r="680" spans="1:18" s="1" customFormat="1" ht="13.5" customHeight="1" x14ac:dyDescent="0.25">
      <c r="A680" s="2" t="s">
        <v>1427</v>
      </c>
      <c r="B680" s="3" t="s">
        <v>1428</v>
      </c>
      <c r="C680" s="24">
        <v>0.1</v>
      </c>
      <c r="D680" s="4" t="s">
        <v>5</v>
      </c>
      <c r="E680" s="5" t="s">
        <v>1429</v>
      </c>
      <c r="F680" s="43">
        <f>VLOOKUP($D680,PORTE!$A$3:$Z$45,2,0)*$C680+VLOOKUP($E$2,PORTE!$A$3:$Z$45,2,0)*$E680</f>
        <v>34.725000000000001</v>
      </c>
      <c r="G680" s="43">
        <f>VLOOKUP($D680,PORTE!$A$3:$Z$45,3,0)*$C680+VLOOKUP($E$2,PORTE!$A$3:$Z$45,3,0)*$E680</f>
        <v>36.450000000000003</v>
      </c>
      <c r="H680" s="43">
        <f>VLOOKUP($D680,PORTE!$A$3:$Z$45,4,0)*$C680+VLOOKUP($E$2,PORTE!$A$3:$Z$45,4,0)*$E680</f>
        <v>38.476500000000001</v>
      </c>
      <c r="I680" s="43">
        <f>VLOOKUP($D680,PORTE!$A$3:$Z$45,5,0)*$C680+VLOOKUP($E$2,PORTE!$A$3:$Z$45,5,0)*$E680</f>
        <v>41.209499999999998</v>
      </c>
      <c r="J680" s="43">
        <f>VLOOKUP($D680,PORTE!$A$3:$Z$45,6,0)*$C680+VLOOKUP($E$2,PORTE!$A$3:$Z$45,6,0)*$E680</f>
        <v>43.559500000000007</v>
      </c>
      <c r="K680" s="43">
        <f>VLOOKUP($D680,PORTE!$A$3:$Z$45,7,0)*$C680+VLOOKUP($E$2,PORTE!$A$3:$Z$45,7,0)*$E680</f>
        <v>46.051500000000004</v>
      </c>
      <c r="L680" s="43">
        <f>VLOOKUP($D680,PORTE!$A$3:$Z$45,8,0)*$C680+VLOOKUP($E$2,PORTE!$A$3:$Z$45,8,0)*$E680</f>
        <v>49.091499999999996</v>
      </c>
      <c r="M680" s="43">
        <f>VLOOKUP($D680,PORTE!$A$3:$Z$45,9,0)*$C680+VLOOKUP($E$2,PORTE!$A$3:$Z$45,9,0)*$E680</f>
        <v>53.924999999999997</v>
      </c>
      <c r="N680" s="43">
        <f>VLOOKUP($D680,PORTE!$A$3:$Z$45,10,0)*$C680+VLOOKUP($E$2,PORTE!$A$3:$Z$45,10,0)*$E680</f>
        <v>58.85</v>
      </c>
      <c r="O680" s="43">
        <f>VLOOKUP($D680,PORTE!$A$3:$Z$45,11,0)*$C680+VLOOKUP($E$2,PORTE!$A$3:$Z$45,11,0)*$E680</f>
        <v>59.851500000000009</v>
      </c>
      <c r="P680" s="43">
        <f>VLOOKUP($D680,PORTE!$A$3:$Z$45,12,0)*$C680+VLOOKUP($E$2,PORTE!$A$3:$Z$45,12,0)*$E680</f>
        <v>62.3705</v>
      </c>
      <c r="Q680" s="43">
        <f>VLOOKUP($D680,PORTE!$A$3:$Z$45,13,0)*$C680+VLOOKUP($E$2,PORTE!$A$3:$Z$45,13,0)*$E680</f>
        <v>64.502499999999998</v>
      </c>
      <c r="R680" s="43">
        <f>VLOOKUP($D680,PORTE!$A$3:$Z$45,14,0)*$C680+VLOOKUP($E$2,PORTE!$A$3:$Z$45,14,0)*$E680</f>
        <v>67.012500000000003</v>
      </c>
    </row>
    <row r="681" spans="1:18" s="1" customFormat="1" ht="13.5" customHeight="1" x14ac:dyDescent="0.25">
      <c r="A681" s="2" t="s">
        <v>1430</v>
      </c>
      <c r="B681" s="3" t="s">
        <v>1431</v>
      </c>
      <c r="C681" s="24">
        <v>0.1</v>
      </c>
      <c r="D681" s="4" t="s">
        <v>5</v>
      </c>
      <c r="E681" s="5" t="s">
        <v>39</v>
      </c>
      <c r="F681" s="43">
        <f>VLOOKUP($D681,PORTE!$A$3:$Z$45,2,0)*$C681+VLOOKUP($E$2,PORTE!$A$3:$Z$45,2,0)*$E681</f>
        <v>38.370499999999993</v>
      </c>
      <c r="G681" s="43">
        <f>VLOOKUP($D681,PORTE!$A$3:$Z$45,3,0)*$C681+VLOOKUP($E$2,PORTE!$A$3:$Z$45,3,0)*$E681</f>
        <v>40.253999999999998</v>
      </c>
      <c r="H681" s="43">
        <f>VLOOKUP($D681,PORTE!$A$3:$Z$45,4,0)*$C681+VLOOKUP($E$2,PORTE!$A$3:$Z$45,4,0)*$E681</f>
        <v>42.492890000000003</v>
      </c>
      <c r="I681" s="43">
        <f>VLOOKUP($D681,PORTE!$A$3:$Z$45,5,0)*$C681+VLOOKUP($E$2,PORTE!$A$3:$Z$45,5,0)*$E681</f>
        <v>45.511189999999999</v>
      </c>
      <c r="J681" s="43">
        <f>VLOOKUP($D681,PORTE!$A$3:$Z$45,6,0)*$C681+VLOOKUP($E$2,PORTE!$A$3:$Z$45,6,0)*$E681</f>
        <v>48.102110000000003</v>
      </c>
      <c r="K681" s="43">
        <f>VLOOKUP($D681,PORTE!$A$3:$Z$45,7,0)*$C681+VLOOKUP($E$2,PORTE!$A$3:$Z$45,7,0)*$E681</f>
        <v>50.854050000000001</v>
      </c>
      <c r="L681" s="43">
        <f>VLOOKUP($D681,PORTE!$A$3:$Z$45,8,0)*$C681+VLOOKUP($E$2,PORTE!$A$3:$Z$45,8,0)*$E681</f>
        <v>54.211049999999993</v>
      </c>
      <c r="M681" s="43">
        <f>VLOOKUP($D681,PORTE!$A$3:$Z$45,9,0)*$C681+VLOOKUP($E$2,PORTE!$A$3:$Z$45,9,0)*$E681</f>
        <v>59.548579999999994</v>
      </c>
      <c r="N681" s="43">
        <f>VLOOKUP($D681,PORTE!$A$3:$Z$45,10,0)*$C681+VLOOKUP($E$2,PORTE!$A$3:$Z$45,10,0)*$E681</f>
        <v>64.987120000000004</v>
      </c>
      <c r="O681" s="43">
        <f>VLOOKUP($D681,PORTE!$A$3:$Z$45,11,0)*$C681+VLOOKUP($E$2,PORTE!$A$3:$Z$45,11,0)*$E681</f>
        <v>66.093230000000005</v>
      </c>
      <c r="P681" s="43">
        <f>VLOOKUP($D681,PORTE!$A$3:$Z$45,12,0)*$C681+VLOOKUP($E$2,PORTE!$A$3:$Z$45,12,0)*$E681</f>
        <v>68.859489999999994</v>
      </c>
      <c r="Q681" s="43">
        <f>VLOOKUP($D681,PORTE!$A$3:$Z$45,13,0)*$C681+VLOOKUP($E$2,PORTE!$A$3:$Z$45,13,0)*$E681</f>
        <v>71.181690000000003</v>
      </c>
      <c r="R681" s="43">
        <f>VLOOKUP($D681,PORTE!$A$3:$Z$45,14,0)*$C681+VLOOKUP($E$2,PORTE!$A$3:$Z$45,14,0)*$E681</f>
        <v>73.951629999999994</v>
      </c>
    </row>
    <row r="682" spans="1:18" s="1" customFormat="1" ht="13.5" customHeight="1" x14ac:dyDescent="0.25">
      <c r="A682" s="2">
        <v>40321207</v>
      </c>
      <c r="B682" s="9" t="s">
        <v>1432</v>
      </c>
      <c r="C682" s="24">
        <v>0.04</v>
      </c>
      <c r="D682" s="4" t="s">
        <v>5</v>
      </c>
      <c r="E682" s="5">
        <v>2.6429999999999998</v>
      </c>
      <c r="F682" s="43">
        <f>VLOOKUP($D682,PORTE!$A$3:$Z$45,2,0)*$C682+VLOOKUP($E$2,PORTE!$A$3:$Z$45,2,0)*$E682</f>
        <v>30.714499999999997</v>
      </c>
      <c r="G682" s="43">
        <f>VLOOKUP($D682,PORTE!$A$3:$Z$45,3,0)*$C682+VLOOKUP($E$2,PORTE!$A$3:$Z$45,3,0)*$E682</f>
        <v>32.135999999999996</v>
      </c>
      <c r="H682" s="43">
        <f>VLOOKUP($D682,PORTE!$A$3:$Z$45,4,0)*$C682+VLOOKUP($E$2,PORTE!$A$3:$Z$45,4,0)*$E682</f>
        <v>33.926809999999996</v>
      </c>
      <c r="I682" s="43">
        <f>VLOOKUP($D682,PORTE!$A$3:$Z$45,5,0)*$C682+VLOOKUP($E$2,PORTE!$A$3:$Z$45,5,0)*$E682</f>
        <v>36.336710000000004</v>
      </c>
      <c r="J682" s="43">
        <f>VLOOKUP($D682,PORTE!$A$3:$Z$45,6,0)*$C682+VLOOKUP($E$2,PORTE!$A$3:$Z$45,6,0)*$E682</f>
        <v>38.388590000000001</v>
      </c>
      <c r="K682" s="43">
        <f>VLOOKUP($D682,PORTE!$A$3:$Z$45,7,0)*$C682+VLOOKUP($E$2,PORTE!$A$3:$Z$45,7,0)*$E682</f>
        <v>40.585049999999995</v>
      </c>
      <c r="L682" s="43">
        <f>VLOOKUP($D682,PORTE!$A$3:$Z$45,8,0)*$C682+VLOOKUP($E$2,PORTE!$A$3:$Z$45,8,0)*$E682</f>
        <v>43.26404999999999</v>
      </c>
      <c r="M682" s="43">
        <f>VLOOKUP($D682,PORTE!$A$3:$Z$45,9,0)*$C682+VLOOKUP($E$2,PORTE!$A$3:$Z$45,9,0)*$E682</f>
        <v>47.523619999999994</v>
      </c>
      <c r="N682" s="43">
        <f>VLOOKUP($D682,PORTE!$A$3:$Z$45,10,0)*$C682+VLOOKUP($E$2,PORTE!$A$3:$Z$45,10,0)*$E682</f>
        <v>51.863679999999995</v>
      </c>
      <c r="O682" s="43">
        <f>VLOOKUP($D682,PORTE!$A$3:$Z$45,11,0)*$C682+VLOOKUP($E$2,PORTE!$A$3:$Z$45,11,0)*$E682</f>
        <v>52.747070000000001</v>
      </c>
      <c r="P682" s="43">
        <f>VLOOKUP($D682,PORTE!$A$3:$Z$45,12,0)*$C682+VLOOKUP($E$2,PORTE!$A$3:$Z$45,12,0)*$E682</f>
        <v>54.89580999999999</v>
      </c>
      <c r="Q682" s="43">
        <f>VLOOKUP($D682,PORTE!$A$3:$Z$45,13,0)*$C682+VLOOKUP($E$2,PORTE!$A$3:$Z$45,13,0)*$E682</f>
        <v>56.62641</v>
      </c>
      <c r="R682" s="43">
        <f>VLOOKUP($D682,PORTE!$A$3:$Z$45,14,0)*$C682+VLOOKUP($E$2,PORTE!$A$3:$Z$45,14,0)*$E682</f>
        <v>58.830069999999999</v>
      </c>
    </row>
    <row r="683" spans="1:18" s="1" customFormat="1" ht="13.5" customHeight="1" x14ac:dyDescent="0.25">
      <c r="A683" s="2" t="s">
        <v>1433</v>
      </c>
      <c r="B683" s="3" t="s">
        <v>1434</v>
      </c>
      <c r="C683" s="24">
        <v>0.1</v>
      </c>
      <c r="D683" s="4" t="s">
        <v>5</v>
      </c>
      <c r="E683" s="5" t="s">
        <v>36</v>
      </c>
      <c r="F683" s="43">
        <f>VLOOKUP($D683,PORTE!$A$3:$Z$45,2,0)*$C683+VLOOKUP($E$2,PORTE!$A$3:$Z$45,2,0)*$E683</f>
        <v>46.8</v>
      </c>
      <c r="G683" s="43">
        <f>VLOOKUP($D683,PORTE!$A$3:$Z$45,3,0)*$C683+VLOOKUP($E$2,PORTE!$A$3:$Z$45,3,0)*$E683</f>
        <v>49.05</v>
      </c>
      <c r="H683" s="43">
        <f>VLOOKUP($D683,PORTE!$A$3:$Z$45,4,0)*$C683+VLOOKUP($E$2,PORTE!$A$3:$Z$45,4,0)*$E683</f>
        <v>51.78</v>
      </c>
      <c r="I683" s="43">
        <f>VLOOKUP($D683,PORTE!$A$3:$Z$45,5,0)*$C683+VLOOKUP($E$2,PORTE!$A$3:$Z$45,5,0)*$E683</f>
        <v>55.457999999999998</v>
      </c>
      <c r="J683" s="43">
        <f>VLOOKUP($D683,PORTE!$A$3:$Z$45,6,0)*$C683+VLOOKUP($E$2,PORTE!$A$3:$Z$45,6,0)*$E683</f>
        <v>58.606000000000002</v>
      </c>
      <c r="K683" s="43">
        <f>VLOOKUP($D683,PORTE!$A$3:$Z$45,7,0)*$C683+VLOOKUP($E$2,PORTE!$A$3:$Z$45,7,0)*$E683</f>
        <v>61.959000000000003</v>
      </c>
      <c r="L683" s="43">
        <f>VLOOKUP($D683,PORTE!$A$3:$Z$45,8,0)*$C683+VLOOKUP($E$2,PORTE!$A$3:$Z$45,8,0)*$E683</f>
        <v>66.048999999999992</v>
      </c>
      <c r="M683" s="43">
        <f>VLOOKUP($D683,PORTE!$A$3:$Z$45,9,0)*$C683+VLOOKUP($E$2,PORTE!$A$3:$Z$45,9,0)*$E683</f>
        <v>72.551999999999992</v>
      </c>
      <c r="N683" s="43">
        <f>VLOOKUP($D683,PORTE!$A$3:$Z$45,10,0)*$C683+VLOOKUP($E$2,PORTE!$A$3:$Z$45,10,0)*$E683</f>
        <v>79.177999999999997</v>
      </c>
      <c r="O683" s="43">
        <f>VLOOKUP($D683,PORTE!$A$3:$Z$45,11,0)*$C683+VLOOKUP($E$2,PORTE!$A$3:$Z$45,11,0)*$E683</f>
        <v>80.52600000000001</v>
      </c>
      <c r="P683" s="43">
        <f>VLOOKUP($D683,PORTE!$A$3:$Z$45,12,0)*$C683+VLOOKUP($E$2,PORTE!$A$3:$Z$45,12,0)*$E683</f>
        <v>83.86399999999999</v>
      </c>
      <c r="Q683" s="43">
        <f>VLOOKUP($D683,PORTE!$A$3:$Z$45,13,0)*$C683+VLOOKUP($E$2,PORTE!$A$3:$Z$45,13,0)*$E683</f>
        <v>86.626000000000005</v>
      </c>
      <c r="R683" s="43">
        <f>VLOOKUP($D683,PORTE!$A$3:$Z$45,14,0)*$C683+VLOOKUP($E$2,PORTE!$A$3:$Z$45,14,0)*$E683</f>
        <v>89.997</v>
      </c>
    </row>
    <row r="684" spans="1:18" s="1" customFormat="1" ht="13.5" customHeight="1" x14ac:dyDescent="0.25">
      <c r="A684" s="2" t="s">
        <v>1435</v>
      </c>
      <c r="B684" s="3" t="s">
        <v>1436</v>
      </c>
      <c r="C684" s="24">
        <v>0.01</v>
      </c>
      <c r="D684" s="4" t="s">
        <v>5</v>
      </c>
      <c r="E684" s="5" t="s">
        <v>16</v>
      </c>
      <c r="F684" s="43">
        <f>VLOOKUP($D684,PORTE!$A$3:$Z$45,2,0)*$C684+VLOOKUP($E$2,PORTE!$A$3:$Z$45,2,0)*$E684</f>
        <v>19.284999999999997</v>
      </c>
      <c r="G684" s="43">
        <f>VLOOKUP($D684,PORTE!$A$3:$Z$45,3,0)*$C684+VLOOKUP($E$2,PORTE!$A$3:$Z$45,3,0)*$E684</f>
        <v>20.145</v>
      </c>
      <c r="H684" s="43">
        <f>VLOOKUP($D684,PORTE!$A$3:$Z$45,4,0)*$C684+VLOOKUP($E$2,PORTE!$A$3:$Z$45,4,0)*$E684</f>
        <v>21.268899999999999</v>
      </c>
      <c r="I684" s="43">
        <f>VLOOKUP($D684,PORTE!$A$3:$Z$45,5,0)*$C684+VLOOKUP($E$2,PORTE!$A$3:$Z$45,5,0)*$E684</f>
        <v>22.779699999999998</v>
      </c>
      <c r="J684" s="43">
        <f>VLOOKUP($D684,PORTE!$A$3:$Z$45,6,0)*$C684+VLOOKUP($E$2,PORTE!$A$3:$Z$45,6,0)*$E684</f>
        <v>24.059699999999999</v>
      </c>
      <c r="K684" s="43">
        <f>VLOOKUP($D684,PORTE!$A$3:$Z$45,7,0)*$C684+VLOOKUP($E$2,PORTE!$A$3:$Z$45,7,0)*$E684</f>
        <v>25.436399999999999</v>
      </c>
      <c r="L684" s="43">
        <f>VLOOKUP($D684,PORTE!$A$3:$Z$45,8,0)*$C684+VLOOKUP($E$2,PORTE!$A$3:$Z$45,8,0)*$E684</f>
        <v>27.115399999999998</v>
      </c>
      <c r="M684" s="43">
        <f>VLOOKUP($D684,PORTE!$A$3:$Z$45,9,0)*$C684+VLOOKUP($E$2,PORTE!$A$3:$Z$45,9,0)*$E684</f>
        <v>29.784999999999993</v>
      </c>
      <c r="N684" s="43">
        <f>VLOOKUP($D684,PORTE!$A$3:$Z$45,10,0)*$C684+VLOOKUP($E$2,PORTE!$A$3:$Z$45,10,0)*$E684</f>
        <v>32.504999999999995</v>
      </c>
      <c r="O684" s="43">
        <f>VLOOKUP($D684,PORTE!$A$3:$Z$45,11,0)*$C684+VLOOKUP($E$2,PORTE!$A$3:$Z$45,11,0)*$E684</f>
        <v>33.058900000000001</v>
      </c>
      <c r="P684" s="43">
        <f>VLOOKUP($D684,PORTE!$A$3:$Z$45,12,0)*$C684+VLOOKUP($E$2,PORTE!$A$3:$Z$45,12,0)*$E684</f>
        <v>34.383299999999998</v>
      </c>
      <c r="Q684" s="43">
        <f>VLOOKUP($D684,PORTE!$A$3:$Z$45,13,0)*$C684+VLOOKUP($E$2,PORTE!$A$3:$Z$45,13,0)*$E684</f>
        <v>35.421500000000002</v>
      </c>
      <c r="R684" s="43">
        <f>VLOOKUP($D684,PORTE!$A$3:$Z$45,14,0)*$C684+VLOOKUP($E$2,PORTE!$A$3:$Z$45,14,0)*$E684</f>
        <v>36.799999999999997</v>
      </c>
    </row>
    <row r="685" spans="1:18" s="1" customFormat="1" ht="13.5" customHeight="1" x14ac:dyDescent="0.25">
      <c r="A685" s="2" t="s">
        <v>1437</v>
      </c>
      <c r="B685" s="3" t="s">
        <v>1438</v>
      </c>
      <c r="C685" s="24">
        <v>0.01</v>
      </c>
      <c r="D685" s="4" t="s">
        <v>5</v>
      </c>
      <c r="E685" s="5" t="s">
        <v>1439</v>
      </c>
      <c r="F685" s="43">
        <f>VLOOKUP($D685,PORTE!$A$3:$Z$45,2,0)*$C685+VLOOKUP($E$2,PORTE!$A$3:$Z$45,2,0)*$E685</f>
        <v>23.551499999999997</v>
      </c>
      <c r="G685" s="43">
        <f>VLOOKUP($D685,PORTE!$A$3:$Z$45,3,0)*$C685+VLOOKUP($E$2,PORTE!$A$3:$Z$45,3,0)*$E685</f>
        <v>24.596999999999998</v>
      </c>
      <c r="H685" s="43">
        <f>VLOOKUP($D685,PORTE!$A$3:$Z$45,4,0)*$C685+VLOOKUP($E$2,PORTE!$A$3:$Z$45,4,0)*$E685</f>
        <v>25.969469999999998</v>
      </c>
      <c r="I685" s="43">
        <f>VLOOKUP($D685,PORTE!$A$3:$Z$45,5,0)*$C685+VLOOKUP($E$2,PORTE!$A$3:$Z$45,5,0)*$E685</f>
        <v>27.814169999999997</v>
      </c>
      <c r="J685" s="43">
        <f>VLOOKUP($D685,PORTE!$A$3:$Z$45,6,0)*$C685+VLOOKUP($E$2,PORTE!$A$3:$Z$45,6,0)*$E685</f>
        <v>29.376129999999996</v>
      </c>
      <c r="K685" s="43">
        <f>VLOOKUP($D685,PORTE!$A$3:$Z$45,7,0)*$C685+VLOOKUP($E$2,PORTE!$A$3:$Z$45,7,0)*$E685</f>
        <v>31.05705</v>
      </c>
      <c r="L685" s="43">
        <f>VLOOKUP($D685,PORTE!$A$3:$Z$45,8,0)*$C685+VLOOKUP($E$2,PORTE!$A$3:$Z$45,8,0)*$E685</f>
        <v>33.107049999999994</v>
      </c>
      <c r="M685" s="43">
        <f>VLOOKUP($D685,PORTE!$A$3:$Z$45,9,0)*$C685+VLOOKUP($E$2,PORTE!$A$3:$Z$45,9,0)*$E685</f>
        <v>36.366539999999993</v>
      </c>
      <c r="N685" s="43">
        <f>VLOOKUP($D685,PORTE!$A$3:$Z$45,10,0)*$C685+VLOOKUP($E$2,PORTE!$A$3:$Z$45,10,0)*$E685</f>
        <v>39.687559999999998</v>
      </c>
      <c r="O685" s="43">
        <f>VLOOKUP($D685,PORTE!$A$3:$Z$45,11,0)*$C685+VLOOKUP($E$2,PORTE!$A$3:$Z$45,11,0)*$E685</f>
        <v>40.363890000000005</v>
      </c>
      <c r="P685" s="43">
        <f>VLOOKUP($D685,PORTE!$A$3:$Z$45,12,0)*$C685+VLOOKUP($E$2,PORTE!$A$3:$Z$45,12,0)*$E685</f>
        <v>41.977669999999996</v>
      </c>
      <c r="Q685" s="43">
        <f>VLOOKUP($D685,PORTE!$A$3:$Z$45,13,0)*$C685+VLOOKUP($E$2,PORTE!$A$3:$Z$45,13,0)*$E685</f>
        <v>43.23847</v>
      </c>
      <c r="R685" s="43">
        <f>VLOOKUP($D685,PORTE!$A$3:$Z$45,14,0)*$C685+VLOOKUP($E$2,PORTE!$A$3:$Z$45,14,0)*$E685</f>
        <v>44.921189999999996</v>
      </c>
    </row>
    <row r="686" spans="1:18" s="1" customFormat="1" ht="13.5" customHeight="1" x14ac:dyDescent="0.25">
      <c r="A686" s="2" t="s">
        <v>1440</v>
      </c>
      <c r="B686" s="3" t="s">
        <v>1441</v>
      </c>
      <c r="C686" s="24">
        <v>0.01</v>
      </c>
      <c r="D686" s="4" t="s">
        <v>5</v>
      </c>
      <c r="E686" s="5" t="s">
        <v>1169</v>
      </c>
      <c r="F686" s="43">
        <f>VLOOKUP($D686,PORTE!$A$3:$Z$45,2,0)*$C686+VLOOKUP($E$2,PORTE!$A$3:$Z$45,2,0)*$E686</f>
        <v>25.034999999999997</v>
      </c>
      <c r="G686" s="43">
        <f>VLOOKUP($D686,PORTE!$A$3:$Z$45,3,0)*$C686+VLOOKUP($E$2,PORTE!$A$3:$Z$45,3,0)*$E686</f>
        <v>26.145</v>
      </c>
      <c r="H686" s="43">
        <f>VLOOKUP($D686,PORTE!$A$3:$Z$45,4,0)*$C686+VLOOKUP($E$2,PORTE!$A$3:$Z$45,4,0)*$E686</f>
        <v>27.603899999999999</v>
      </c>
      <c r="I686" s="43">
        <f>VLOOKUP($D686,PORTE!$A$3:$Z$45,5,0)*$C686+VLOOKUP($E$2,PORTE!$A$3:$Z$45,5,0)*$E686</f>
        <v>29.564699999999998</v>
      </c>
      <c r="J686" s="43">
        <f>VLOOKUP($D686,PORTE!$A$3:$Z$45,6,0)*$C686+VLOOKUP($E$2,PORTE!$A$3:$Z$45,6,0)*$E686</f>
        <v>31.224699999999999</v>
      </c>
      <c r="K686" s="43">
        <f>VLOOKUP($D686,PORTE!$A$3:$Z$45,7,0)*$C686+VLOOKUP($E$2,PORTE!$A$3:$Z$45,7,0)*$E686</f>
        <v>33.011400000000002</v>
      </c>
      <c r="L686" s="43">
        <f>VLOOKUP($D686,PORTE!$A$3:$Z$45,8,0)*$C686+VLOOKUP($E$2,PORTE!$A$3:$Z$45,8,0)*$E686</f>
        <v>35.190399999999997</v>
      </c>
      <c r="M686" s="43">
        <f>VLOOKUP($D686,PORTE!$A$3:$Z$45,9,0)*$C686+VLOOKUP($E$2,PORTE!$A$3:$Z$45,9,0)*$E686</f>
        <v>38.654999999999994</v>
      </c>
      <c r="N686" s="43">
        <f>VLOOKUP($D686,PORTE!$A$3:$Z$45,10,0)*$C686+VLOOKUP($E$2,PORTE!$A$3:$Z$45,10,0)*$E686</f>
        <v>42.184999999999995</v>
      </c>
      <c r="O686" s="43">
        <f>VLOOKUP($D686,PORTE!$A$3:$Z$45,11,0)*$C686+VLOOKUP($E$2,PORTE!$A$3:$Z$45,11,0)*$E686</f>
        <v>42.9039</v>
      </c>
      <c r="P686" s="43">
        <f>VLOOKUP($D686,PORTE!$A$3:$Z$45,12,0)*$C686+VLOOKUP($E$2,PORTE!$A$3:$Z$45,12,0)*$E686</f>
        <v>44.618299999999998</v>
      </c>
      <c r="Q686" s="43">
        <f>VLOOKUP($D686,PORTE!$A$3:$Z$45,13,0)*$C686+VLOOKUP($E$2,PORTE!$A$3:$Z$45,13,0)*$E686</f>
        <v>45.956499999999998</v>
      </c>
      <c r="R686" s="43">
        <f>VLOOKUP($D686,PORTE!$A$3:$Z$45,14,0)*$C686+VLOOKUP($E$2,PORTE!$A$3:$Z$45,14,0)*$E686</f>
        <v>47.744999999999997</v>
      </c>
    </row>
    <row r="687" spans="1:18" s="1" customFormat="1" ht="13.5" customHeight="1" x14ac:dyDescent="0.25">
      <c r="A687" s="2" t="s">
        <v>1442</v>
      </c>
      <c r="B687" s="3" t="s">
        <v>1443</v>
      </c>
      <c r="C687" s="24">
        <v>0.5</v>
      </c>
      <c r="D687" s="4" t="s">
        <v>5</v>
      </c>
      <c r="E687" s="5" t="s">
        <v>1444</v>
      </c>
      <c r="F687" s="43">
        <f>VLOOKUP($D687,PORTE!$A$3:$Z$45,2,0)*$C687+VLOOKUP($E$2,PORTE!$A$3:$Z$45,2,0)*$E687</f>
        <v>383.12049999999999</v>
      </c>
      <c r="G687" s="43">
        <f>VLOOKUP($D687,PORTE!$A$3:$Z$45,3,0)*$C687+VLOOKUP($E$2,PORTE!$A$3:$Z$45,3,0)*$E687</f>
        <v>400.85399999999998</v>
      </c>
      <c r="H687" s="43">
        <f>VLOOKUP($D687,PORTE!$A$3:$Z$45,4,0)*$C687+VLOOKUP($E$2,PORTE!$A$3:$Z$45,4,0)*$E687</f>
        <v>423.19189</v>
      </c>
      <c r="I687" s="43">
        <f>VLOOKUP($D687,PORTE!$A$3:$Z$45,5,0)*$C687+VLOOKUP($E$2,PORTE!$A$3:$Z$45,5,0)*$E687</f>
        <v>453.25218999999998</v>
      </c>
      <c r="J687" s="43">
        <f>VLOOKUP($D687,PORTE!$A$3:$Z$45,6,0)*$C687+VLOOKUP($E$2,PORTE!$A$3:$Z$45,6,0)*$E687</f>
        <v>478.84710999999999</v>
      </c>
      <c r="K687" s="43">
        <f>VLOOKUP($D687,PORTE!$A$3:$Z$45,7,0)*$C687+VLOOKUP($E$2,PORTE!$A$3:$Z$45,7,0)*$E687</f>
        <v>506.24504999999999</v>
      </c>
      <c r="L687" s="43">
        <f>VLOOKUP($D687,PORTE!$A$3:$Z$45,8,0)*$C687+VLOOKUP($E$2,PORTE!$A$3:$Z$45,8,0)*$E687</f>
        <v>539.66204999999991</v>
      </c>
      <c r="M687" s="43">
        <f>VLOOKUP($D687,PORTE!$A$3:$Z$45,9,0)*$C687+VLOOKUP($E$2,PORTE!$A$3:$Z$45,9,0)*$E687</f>
        <v>592.79458</v>
      </c>
      <c r="N687" s="43">
        <f>VLOOKUP($D687,PORTE!$A$3:$Z$45,10,0)*$C687+VLOOKUP($E$2,PORTE!$A$3:$Z$45,10,0)*$E687</f>
        <v>646.93111999999996</v>
      </c>
      <c r="O687" s="43">
        <f>VLOOKUP($D687,PORTE!$A$3:$Z$45,11,0)*$C687+VLOOKUP($E$2,PORTE!$A$3:$Z$45,11,0)*$E687</f>
        <v>657.95023000000003</v>
      </c>
      <c r="P687" s="43">
        <f>VLOOKUP($D687,PORTE!$A$3:$Z$45,12,0)*$C687+VLOOKUP($E$2,PORTE!$A$3:$Z$45,12,0)*$E687</f>
        <v>684.75448999999992</v>
      </c>
      <c r="Q687" s="43">
        <f>VLOOKUP($D687,PORTE!$A$3:$Z$45,13,0)*$C687+VLOOKUP($E$2,PORTE!$A$3:$Z$45,13,0)*$E687</f>
        <v>706.34469000000001</v>
      </c>
      <c r="R687" s="43">
        <f>VLOOKUP($D687,PORTE!$A$3:$Z$45,14,0)*$C687+VLOOKUP($E$2,PORTE!$A$3:$Z$45,14,0)*$E687</f>
        <v>733.83262999999988</v>
      </c>
    </row>
    <row r="688" spans="1:18" s="1" customFormat="1" ht="13.5" customHeight="1" x14ac:dyDescent="0.25">
      <c r="A688" s="2">
        <v>40314448</v>
      </c>
      <c r="B688" s="3" t="s">
        <v>1445</v>
      </c>
      <c r="C688" s="24">
        <v>0.5</v>
      </c>
      <c r="D688" s="4" t="s">
        <v>5</v>
      </c>
      <c r="E688" s="5">
        <v>65.028999999999996</v>
      </c>
      <c r="F688" s="43">
        <f>VLOOKUP($D688,PORTE!$A$3:$Z$45,2,0)*$C688+VLOOKUP($E$2,PORTE!$A$3:$Z$45,2,0)*$E688</f>
        <v>751.83349999999996</v>
      </c>
      <c r="G688" s="43">
        <f>VLOOKUP($D688,PORTE!$A$3:$Z$45,3,0)*$C688+VLOOKUP($E$2,PORTE!$A$3:$Z$45,3,0)*$E688</f>
        <v>785.59799999999996</v>
      </c>
      <c r="H688" s="43">
        <f>VLOOKUP($D688,PORTE!$A$3:$Z$45,4,0)*$C688+VLOOKUP($E$2,PORTE!$A$3:$Z$45,4,0)*$E688</f>
        <v>829.41742999999997</v>
      </c>
      <c r="I688" s="43">
        <f>VLOOKUP($D688,PORTE!$A$3:$Z$45,5,0)*$C688+VLOOKUP($E$2,PORTE!$A$3:$Z$45,5,0)*$E688</f>
        <v>888.33353</v>
      </c>
      <c r="J688" s="43">
        <f>VLOOKUP($D688,PORTE!$A$3:$Z$45,6,0)*$C688+VLOOKUP($E$2,PORTE!$A$3:$Z$45,6,0)*$E688</f>
        <v>938.29556999999988</v>
      </c>
      <c r="K688" s="43">
        <f>VLOOKUP($D688,PORTE!$A$3:$Z$45,7,0)*$C688+VLOOKUP($E$2,PORTE!$A$3:$Z$45,7,0)*$E688</f>
        <v>991.98434999999995</v>
      </c>
      <c r="L688" s="43">
        <f>VLOOKUP($D688,PORTE!$A$3:$Z$45,8,0)*$C688+VLOOKUP($E$2,PORTE!$A$3:$Z$45,8,0)*$E688</f>
        <v>1057.4633499999998</v>
      </c>
      <c r="M688" s="43">
        <f>VLOOKUP($D688,PORTE!$A$3:$Z$45,9,0)*$C688+VLOOKUP($E$2,PORTE!$A$3:$Z$45,9,0)*$E688</f>
        <v>1161.5744599999998</v>
      </c>
      <c r="N688" s="43">
        <f>VLOOKUP($D688,PORTE!$A$3:$Z$45,10,0)*$C688+VLOOKUP($E$2,PORTE!$A$3:$Z$45,10,0)*$E688</f>
        <v>1267.6514399999999</v>
      </c>
      <c r="O688" s="43">
        <f>VLOOKUP($D688,PORTE!$A$3:$Z$45,11,0)*$C688+VLOOKUP($E$2,PORTE!$A$3:$Z$45,11,0)*$E688</f>
        <v>1289.25101</v>
      </c>
      <c r="P688" s="43">
        <f>VLOOKUP($D688,PORTE!$A$3:$Z$45,12,0)*$C688+VLOOKUP($E$2,PORTE!$A$3:$Z$45,12,0)*$E688</f>
        <v>1341.0636299999999</v>
      </c>
      <c r="Q688" s="43">
        <f>VLOOKUP($D688,PORTE!$A$3:$Z$45,13,0)*$C688+VLOOKUP($E$2,PORTE!$A$3:$Z$45,13,0)*$E688</f>
        <v>1381.89103</v>
      </c>
      <c r="R688" s="43">
        <f>VLOOKUP($D688,PORTE!$A$3:$Z$45,14,0)*$C688+VLOOKUP($E$2,PORTE!$A$3:$Z$45,14,0)*$E688</f>
        <v>1435.6698099999999</v>
      </c>
    </row>
    <row r="689" spans="1:18" s="1" customFormat="1" ht="13.5" customHeight="1" x14ac:dyDescent="0.25">
      <c r="A689" s="2" t="s">
        <v>1446</v>
      </c>
      <c r="B689" s="3" t="s">
        <v>1447</v>
      </c>
      <c r="C689" s="24">
        <v>0.25</v>
      </c>
      <c r="D689" s="4" t="s">
        <v>5</v>
      </c>
      <c r="E689" s="5" t="s">
        <v>138</v>
      </c>
      <c r="F689" s="43">
        <f>VLOOKUP($D689,PORTE!$A$3:$Z$45,2,0)*$C689+VLOOKUP($E$2,PORTE!$A$3:$Z$45,2,0)*$E689</f>
        <v>346.65499999999997</v>
      </c>
      <c r="G689" s="43">
        <f>VLOOKUP($D689,PORTE!$A$3:$Z$45,3,0)*$C689+VLOOKUP($E$2,PORTE!$A$3:$Z$45,3,0)*$E689</f>
        <v>362.26499999999999</v>
      </c>
      <c r="H689" s="43">
        <f>VLOOKUP($D689,PORTE!$A$3:$Z$45,4,0)*$C689+VLOOKUP($E$2,PORTE!$A$3:$Z$45,4,0)*$E689</f>
        <v>382.4699</v>
      </c>
      <c r="I689" s="43">
        <f>VLOOKUP($D689,PORTE!$A$3:$Z$45,5,0)*$C689+VLOOKUP($E$2,PORTE!$A$3:$Z$45,5,0)*$E689</f>
        <v>409.6379</v>
      </c>
      <c r="J689" s="43">
        <f>VLOOKUP($D689,PORTE!$A$3:$Z$45,6,0)*$C689+VLOOKUP($E$2,PORTE!$A$3:$Z$45,6,0)*$E689</f>
        <v>432.68509999999998</v>
      </c>
      <c r="K689" s="43">
        <f>VLOOKUP($D689,PORTE!$A$3:$Z$45,7,0)*$C689+VLOOKUP($E$2,PORTE!$A$3:$Z$45,7,0)*$E689</f>
        <v>457.44299999999998</v>
      </c>
      <c r="L689" s="43">
        <f>VLOOKUP($D689,PORTE!$A$3:$Z$45,8,0)*$C689+VLOOKUP($E$2,PORTE!$A$3:$Z$45,8,0)*$E689</f>
        <v>487.63799999999992</v>
      </c>
      <c r="M689" s="43">
        <f>VLOOKUP($D689,PORTE!$A$3:$Z$45,9,0)*$C689+VLOOKUP($E$2,PORTE!$A$3:$Z$45,9,0)*$E689</f>
        <v>535.64779999999996</v>
      </c>
      <c r="N689" s="43">
        <f>VLOOKUP($D689,PORTE!$A$3:$Z$45,10,0)*$C689+VLOOKUP($E$2,PORTE!$A$3:$Z$45,10,0)*$E689</f>
        <v>584.56420000000003</v>
      </c>
      <c r="O689" s="43">
        <f>VLOOKUP($D689,PORTE!$A$3:$Z$45,11,0)*$C689+VLOOKUP($E$2,PORTE!$A$3:$Z$45,11,0)*$E689</f>
        <v>594.52429999999993</v>
      </c>
      <c r="P689" s="43">
        <f>VLOOKUP($D689,PORTE!$A$3:$Z$45,12,0)*$C689+VLOOKUP($E$2,PORTE!$A$3:$Z$45,12,0)*$E689</f>
        <v>618.44589999999994</v>
      </c>
      <c r="Q689" s="43">
        <f>VLOOKUP($D689,PORTE!$A$3:$Z$45,13,0)*$C689+VLOOKUP($E$2,PORTE!$A$3:$Z$45,13,0)*$E689</f>
        <v>637.3329</v>
      </c>
      <c r="R689" s="43">
        <f>VLOOKUP($D689,PORTE!$A$3:$Z$45,14,0)*$C689+VLOOKUP($E$2,PORTE!$A$3:$Z$45,14,0)*$E689</f>
        <v>662.13580000000002</v>
      </c>
    </row>
    <row r="690" spans="1:18" s="1" customFormat="1" ht="13.5" customHeight="1" x14ac:dyDescent="0.25">
      <c r="A690" s="2" t="s">
        <v>1448</v>
      </c>
      <c r="B690" s="3" t="s">
        <v>1449</v>
      </c>
      <c r="C690" s="24">
        <v>0.1</v>
      </c>
      <c r="D690" s="4" t="s">
        <v>5</v>
      </c>
      <c r="E690" s="5" t="s">
        <v>381</v>
      </c>
      <c r="F690" s="43">
        <f>VLOOKUP($D690,PORTE!$A$3:$Z$45,2,0)*$C690+VLOOKUP($E$2,PORTE!$A$3:$Z$45,2,0)*$E690</f>
        <v>47.374999999999993</v>
      </c>
      <c r="G690" s="43">
        <f>VLOOKUP($D690,PORTE!$A$3:$Z$45,3,0)*$C690+VLOOKUP($E$2,PORTE!$A$3:$Z$45,3,0)*$E690</f>
        <v>49.649999999999991</v>
      </c>
      <c r="H690" s="43">
        <f>VLOOKUP($D690,PORTE!$A$3:$Z$45,4,0)*$C690+VLOOKUP($E$2,PORTE!$A$3:$Z$45,4,0)*$E690</f>
        <v>52.413499999999999</v>
      </c>
      <c r="I690" s="43">
        <f>VLOOKUP($D690,PORTE!$A$3:$Z$45,5,0)*$C690+VLOOKUP($E$2,PORTE!$A$3:$Z$45,5,0)*$E690</f>
        <v>56.136499999999998</v>
      </c>
      <c r="J690" s="43">
        <f>VLOOKUP($D690,PORTE!$A$3:$Z$45,6,0)*$C690+VLOOKUP($E$2,PORTE!$A$3:$Z$45,6,0)*$E690</f>
        <v>59.322499999999998</v>
      </c>
      <c r="K690" s="43">
        <f>VLOOKUP($D690,PORTE!$A$3:$Z$45,7,0)*$C690+VLOOKUP($E$2,PORTE!$A$3:$Z$45,7,0)*$E690</f>
        <v>62.716500000000003</v>
      </c>
      <c r="L690" s="43">
        <f>VLOOKUP($D690,PORTE!$A$3:$Z$45,8,0)*$C690+VLOOKUP($E$2,PORTE!$A$3:$Z$45,8,0)*$E690</f>
        <v>66.856499999999983</v>
      </c>
      <c r="M690" s="43">
        <f>VLOOKUP($D690,PORTE!$A$3:$Z$45,9,0)*$C690+VLOOKUP($E$2,PORTE!$A$3:$Z$45,9,0)*$E690</f>
        <v>73.438999999999993</v>
      </c>
      <c r="N690" s="43">
        <f>VLOOKUP($D690,PORTE!$A$3:$Z$45,10,0)*$C690+VLOOKUP($E$2,PORTE!$A$3:$Z$45,10,0)*$E690</f>
        <v>80.146000000000001</v>
      </c>
      <c r="O690" s="43">
        <f>VLOOKUP($D690,PORTE!$A$3:$Z$45,11,0)*$C690+VLOOKUP($E$2,PORTE!$A$3:$Z$45,11,0)*$E690</f>
        <v>81.510500000000008</v>
      </c>
      <c r="P690" s="43">
        <f>VLOOKUP($D690,PORTE!$A$3:$Z$45,12,0)*$C690+VLOOKUP($E$2,PORTE!$A$3:$Z$45,12,0)*$E690</f>
        <v>84.887499999999989</v>
      </c>
      <c r="Q690" s="43">
        <f>VLOOKUP($D690,PORTE!$A$3:$Z$45,13,0)*$C690+VLOOKUP($E$2,PORTE!$A$3:$Z$45,13,0)*$E690</f>
        <v>87.679500000000004</v>
      </c>
      <c r="R690" s="43">
        <f>VLOOKUP($D690,PORTE!$A$3:$Z$45,14,0)*$C690+VLOOKUP($E$2,PORTE!$A$3:$Z$45,14,0)*$E690</f>
        <v>91.091499999999996</v>
      </c>
    </row>
    <row r="691" spans="1:18" s="1" customFormat="1" ht="13.5" customHeight="1" x14ac:dyDescent="0.25">
      <c r="A691" s="2">
        <v>40310736</v>
      </c>
      <c r="B691" s="3" t="s">
        <v>1450</v>
      </c>
      <c r="C691" s="24">
        <v>0.04</v>
      </c>
      <c r="D691" s="4" t="s">
        <v>5</v>
      </c>
      <c r="E691" s="5">
        <v>6.5339999999999998</v>
      </c>
      <c r="F691" s="43">
        <f>VLOOKUP($D691,PORTE!$A$3:$Z$45,2,0)*$C691+VLOOKUP($E$2,PORTE!$A$3:$Z$45,2,0)*$E691</f>
        <v>75.460999999999984</v>
      </c>
      <c r="G691" s="43">
        <f>VLOOKUP($D691,PORTE!$A$3:$Z$45,3,0)*$C691+VLOOKUP($E$2,PORTE!$A$3:$Z$45,3,0)*$E691</f>
        <v>78.828000000000003</v>
      </c>
      <c r="H691" s="43">
        <f>VLOOKUP($D691,PORTE!$A$3:$Z$45,4,0)*$C691+VLOOKUP($E$2,PORTE!$A$3:$Z$45,4,0)*$E691</f>
        <v>83.22578</v>
      </c>
      <c r="I691" s="43">
        <f>VLOOKUP($D691,PORTE!$A$3:$Z$45,5,0)*$C691+VLOOKUP($E$2,PORTE!$A$3:$Z$45,5,0)*$E691</f>
        <v>89.13758</v>
      </c>
      <c r="J691" s="43">
        <f>VLOOKUP($D691,PORTE!$A$3:$Z$45,6,0)*$C691+VLOOKUP($E$2,PORTE!$A$3:$Z$45,6,0)*$E691</f>
        <v>94.146619999999999</v>
      </c>
      <c r="K691" s="43">
        <f>VLOOKUP($D691,PORTE!$A$3:$Z$45,7,0)*$C691+VLOOKUP($E$2,PORTE!$A$3:$Z$45,7,0)*$E691</f>
        <v>99.533699999999996</v>
      </c>
      <c r="L691" s="43">
        <f>VLOOKUP($D691,PORTE!$A$3:$Z$45,8,0)*$C691+VLOOKUP($E$2,PORTE!$A$3:$Z$45,8,0)*$E691</f>
        <v>106.10369999999999</v>
      </c>
      <c r="M691" s="43">
        <f>VLOOKUP($D691,PORTE!$A$3:$Z$45,9,0)*$C691+VLOOKUP($E$2,PORTE!$A$3:$Z$45,9,0)*$E691</f>
        <v>116.54995999999998</v>
      </c>
      <c r="N691" s="43">
        <f>VLOOKUP($D691,PORTE!$A$3:$Z$45,10,0)*$C691+VLOOKUP($E$2,PORTE!$A$3:$Z$45,10,0)*$E691</f>
        <v>127.19344</v>
      </c>
      <c r="O691" s="43">
        <f>VLOOKUP($D691,PORTE!$A$3:$Z$45,11,0)*$C691+VLOOKUP($E$2,PORTE!$A$3:$Z$45,11,0)*$E691</f>
        <v>129.36086</v>
      </c>
      <c r="P691" s="43">
        <f>VLOOKUP($D691,PORTE!$A$3:$Z$45,12,0)*$C691+VLOOKUP($E$2,PORTE!$A$3:$Z$45,12,0)*$E691</f>
        <v>134.54458</v>
      </c>
      <c r="Q691" s="43">
        <f>VLOOKUP($D691,PORTE!$A$3:$Z$45,13,0)*$C691+VLOOKUP($E$2,PORTE!$A$3:$Z$45,13,0)*$E691</f>
        <v>138.60978</v>
      </c>
      <c r="R691" s="43">
        <f>VLOOKUP($D691,PORTE!$A$3:$Z$45,14,0)*$C691+VLOOKUP($E$2,PORTE!$A$3:$Z$45,14,0)*$E691</f>
        <v>144.00405999999998</v>
      </c>
    </row>
    <row r="692" spans="1:18" s="1" customFormat="1" ht="13.5" customHeight="1" x14ac:dyDescent="0.25">
      <c r="A692" s="2">
        <v>40404579</v>
      </c>
      <c r="B692" s="3" t="s">
        <v>1451</v>
      </c>
      <c r="C692" s="24">
        <v>0.1</v>
      </c>
      <c r="D692" s="4" t="s">
        <v>5</v>
      </c>
      <c r="E692" s="5">
        <v>2.4700000000000002</v>
      </c>
      <c r="F692" s="43">
        <f>VLOOKUP($D692,PORTE!$A$3:$Z$45,2,0)*$C692+VLOOKUP($E$2,PORTE!$A$3:$Z$45,2,0)*$E692</f>
        <v>29.205000000000002</v>
      </c>
      <c r="G692" s="43">
        <f>VLOOKUP($D692,PORTE!$A$3:$Z$45,3,0)*$C692+VLOOKUP($E$2,PORTE!$A$3:$Z$45,3,0)*$E692</f>
        <v>30.69</v>
      </c>
      <c r="H692" s="43">
        <f>VLOOKUP($D692,PORTE!$A$3:$Z$45,4,0)*$C692+VLOOKUP($E$2,PORTE!$A$3:$Z$45,4,0)*$E692</f>
        <v>32.3949</v>
      </c>
      <c r="I692" s="43">
        <f>VLOOKUP($D692,PORTE!$A$3:$Z$45,5,0)*$C692+VLOOKUP($E$2,PORTE!$A$3:$Z$45,5,0)*$E692</f>
        <v>34.695900000000002</v>
      </c>
      <c r="J692" s="43">
        <f>VLOOKUP($D692,PORTE!$A$3:$Z$45,6,0)*$C692+VLOOKUP($E$2,PORTE!$A$3:$Z$45,6,0)*$E692</f>
        <v>36.681100000000008</v>
      </c>
      <c r="K692" s="43">
        <f>VLOOKUP($D692,PORTE!$A$3:$Z$45,7,0)*$C692+VLOOKUP($E$2,PORTE!$A$3:$Z$45,7,0)*$E692</f>
        <v>38.779500000000006</v>
      </c>
      <c r="L692" s="43">
        <f>VLOOKUP($D692,PORTE!$A$3:$Z$45,8,0)*$C692+VLOOKUP($E$2,PORTE!$A$3:$Z$45,8,0)*$E692</f>
        <v>41.339500000000001</v>
      </c>
      <c r="M692" s="43">
        <f>VLOOKUP($D692,PORTE!$A$3:$Z$45,9,0)*$C692+VLOOKUP($E$2,PORTE!$A$3:$Z$45,9,0)*$E692</f>
        <v>45.409799999999997</v>
      </c>
      <c r="N692" s="43">
        <f>VLOOKUP($D692,PORTE!$A$3:$Z$45,10,0)*$C692+VLOOKUP($E$2,PORTE!$A$3:$Z$45,10,0)*$E692</f>
        <v>49.557200000000002</v>
      </c>
      <c r="O692" s="43">
        <f>VLOOKUP($D692,PORTE!$A$3:$Z$45,11,0)*$C692+VLOOKUP($E$2,PORTE!$A$3:$Z$45,11,0)*$E692</f>
        <v>50.400300000000009</v>
      </c>
      <c r="P692" s="43">
        <f>VLOOKUP($D692,PORTE!$A$3:$Z$45,12,0)*$C692+VLOOKUP($E$2,PORTE!$A$3:$Z$45,12,0)*$E692</f>
        <v>52.544900000000005</v>
      </c>
      <c r="Q692" s="43">
        <f>VLOOKUP($D692,PORTE!$A$3:$Z$45,13,0)*$C692+VLOOKUP($E$2,PORTE!$A$3:$Z$45,13,0)*$E692</f>
        <v>54.388900000000007</v>
      </c>
      <c r="R692" s="43">
        <f>VLOOKUP($D692,PORTE!$A$3:$Z$45,14,0)*$C692+VLOOKUP($E$2,PORTE!$A$3:$Z$45,14,0)*$E692</f>
        <v>56.505300000000005</v>
      </c>
    </row>
    <row r="693" spans="1:18" s="1" customFormat="1" ht="13.5" customHeight="1" x14ac:dyDescent="0.25">
      <c r="A693" s="2" t="s">
        <v>1452</v>
      </c>
      <c r="B693" s="3" t="s">
        <v>1453</v>
      </c>
      <c r="C693" s="24">
        <v>0.1</v>
      </c>
      <c r="D693" s="4" t="s">
        <v>5</v>
      </c>
      <c r="E693" s="5">
        <v>9.77</v>
      </c>
      <c r="F693" s="43">
        <f>VLOOKUP($D693,PORTE!$A$3:$Z$45,2,0)*$C693+VLOOKUP($E$2,PORTE!$A$3:$Z$45,2,0)*$E693</f>
        <v>113.15499999999999</v>
      </c>
      <c r="G693" s="43">
        <f>VLOOKUP($D693,PORTE!$A$3:$Z$45,3,0)*$C693+VLOOKUP($E$2,PORTE!$A$3:$Z$45,3,0)*$E693</f>
        <v>118.28999999999999</v>
      </c>
      <c r="H693" s="43">
        <f>VLOOKUP($D693,PORTE!$A$3:$Z$45,4,0)*$C693+VLOOKUP($E$2,PORTE!$A$3:$Z$45,4,0)*$E693</f>
        <v>124.88589999999999</v>
      </c>
      <c r="I693" s="43">
        <f>VLOOKUP($D693,PORTE!$A$3:$Z$45,5,0)*$C693+VLOOKUP($E$2,PORTE!$A$3:$Z$45,5,0)*$E693</f>
        <v>133.7569</v>
      </c>
      <c r="J693" s="43">
        <f>VLOOKUP($D693,PORTE!$A$3:$Z$45,6,0)*$C693+VLOOKUP($E$2,PORTE!$A$3:$Z$45,6,0)*$E693</f>
        <v>141.2901</v>
      </c>
      <c r="K693" s="43">
        <f>VLOOKUP($D693,PORTE!$A$3:$Z$45,7,0)*$C693+VLOOKUP($E$2,PORTE!$A$3:$Z$45,7,0)*$E693</f>
        <v>149.37450000000001</v>
      </c>
      <c r="L693" s="43">
        <f>VLOOKUP($D693,PORTE!$A$3:$Z$45,8,0)*$C693+VLOOKUP($E$2,PORTE!$A$3:$Z$45,8,0)*$E693</f>
        <v>159.2345</v>
      </c>
      <c r="M693" s="43">
        <f>VLOOKUP($D693,PORTE!$A$3:$Z$45,9,0)*$C693+VLOOKUP($E$2,PORTE!$A$3:$Z$45,9,0)*$E693</f>
        <v>174.9118</v>
      </c>
      <c r="N693" s="43">
        <f>VLOOKUP($D693,PORTE!$A$3:$Z$45,10,0)*$C693+VLOOKUP($E$2,PORTE!$A$3:$Z$45,10,0)*$E693</f>
        <v>190.8852</v>
      </c>
      <c r="O693" s="43">
        <f>VLOOKUP($D693,PORTE!$A$3:$Z$45,11,0)*$C693+VLOOKUP($E$2,PORTE!$A$3:$Z$45,11,0)*$E693</f>
        <v>194.13729999999998</v>
      </c>
      <c r="P693" s="43">
        <f>VLOOKUP($D693,PORTE!$A$3:$Z$45,12,0)*$C693+VLOOKUP($E$2,PORTE!$A$3:$Z$45,12,0)*$E693</f>
        <v>201.9759</v>
      </c>
      <c r="Q693" s="43">
        <f>VLOOKUP($D693,PORTE!$A$3:$Z$45,13,0)*$C693+VLOOKUP($E$2,PORTE!$A$3:$Z$45,13,0)*$E693</f>
        <v>208.19989999999999</v>
      </c>
      <c r="R693" s="43">
        <f>VLOOKUP($D693,PORTE!$A$3:$Z$45,14,0)*$C693+VLOOKUP($E$2,PORTE!$A$3:$Z$45,14,0)*$E693</f>
        <v>216.3023</v>
      </c>
    </row>
    <row r="694" spans="1:18" s="1" customFormat="1" ht="13.5" customHeight="1" x14ac:dyDescent="0.25">
      <c r="A694" s="2" t="s">
        <v>1454</v>
      </c>
      <c r="B694" s="3" t="s">
        <v>1455</v>
      </c>
      <c r="C694" s="24">
        <v>0.1</v>
      </c>
      <c r="D694" s="4" t="s">
        <v>5</v>
      </c>
      <c r="E694" s="5" t="s">
        <v>1456</v>
      </c>
      <c r="F694" s="43">
        <f>VLOOKUP($D694,PORTE!$A$3:$Z$45,2,0)*$C694+VLOOKUP($E$2,PORTE!$A$3:$Z$45,2,0)*$E694</f>
        <v>49.1</v>
      </c>
      <c r="G694" s="43">
        <f>VLOOKUP($D694,PORTE!$A$3:$Z$45,3,0)*$C694+VLOOKUP($E$2,PORTE!$A$3:$Z$45,3,0)*$E694</f>
        <v>51.45</v>
      </c>
      <c r="H694" s="43">
        <f>VLOOKUP($D694,PORTE!$A$3:$Z$45,4,0)*$C694+VLOOKUP($E$2,PORTE!$A$3:$Z$45,4,0)*$E694</f>
        <v>54.314</v>
      </c>
      <c r="I694" s="43">
        <f>VLOOKUP($D694,PORTE!$A$3:$Z$45,5,0)*$C694+VLOOKUP($E$2,PORTE!$A$3:$Z$45,5,0)*$E694</f>
        <v>58.172000000000004</v>
      </c>
      <c r="J694" s="43">
        <f>VLOOKUP($D694,PORTE!$A$3:$Z$45,6,0)*$C694+VLOOKUP($E$2,PORTE!$A$3:$Z$45,6,0)*$E694</f>
        <v>61.472000000000001</v>
      </c>
      <c r="K694" s="43">
        <f>VLOOKUP($D694,PORTE!$A$3:$Z$45,7,0)*$C694+VLOOKUP($E$2,PORTE!$A$3:$Z$45,7,0)*$E694</f>
        <v>64.989000000000004</v>
      </c>
      <c r="L694" s="43">
        <f>VLOOKUP($D694,PORTE!$A$3:$Z$45,8,0)*$C694+VLOOKUP($E$2,PORTE!$A$3:$Z$45,8,0)*$E694</f>
        <v>69.278999999999996</v>
      </c>
      <c r="M694" s="43">
        <f>VLOOKUP($D694,PORTE!$A$3:$Z$45,9,0)*$C694+VLOOKUP($E$2,PORTE!$A$3:$Z$45,9,0)*$E694</f>
        <v>76.099999999999994</v>
      </c>
      <c r="N694" s="43">
        <f>VLOOKUP($D694,PORTE!$A$3:$Z$45,10,0)*$C694+VLOOKUP($E$2,PORTE!$A$3:$Z$45,10,0)*$E694</f>
        <v>83.05</v>
      </c>
      <c r="O694" s="43">
        <f>VLOOKUP($D694,PORTE!$A$3:$Z$45,11,0)*$C694+VLOOKUP($E$2,PORTE!$A$3:$Z$45,11,0)*$E694</f>
        <v>84.464000000000013</v>
      </c>
      <c r="P694" s="43">
        <f>VLOOKUP($D694,PORTE!$A$3:$Z$45,12,0)*$C694+VLOOKUP($E$2,PORTE!$A$3:$Z$45,12,0)*$E694</f>
        <v>87.957999999999998</v>
      </c>
      <c r="Q694" s="43">
        <f>VLOOKUP($D694,PORTE!$A$3:$Z$45,13,0)*$C694+VLOOKUP($E$2,PORTE!$A$3:$Z$45,13,0)*$E694</f>
        <v>90.84</v>
      </c>
      <c r="R694" s="43">
        <f>VLOOKUP($D694,PORTE!$A$3:$Z$45,14,0)*$C694+VLOOKUP($E$2,PORTE!$A$3:$Z$45,14,0)*$E694</f>
        <v>94.375</v>
      </c>
    </row>
    <row r="695" spans="1:18" s="1" customFormat="1" ht="13.5" customHeight="1" x14ac:dyDescent="0.25">
      <c r="A695" s="2" t="s">
        <v>1457</v>
      </c>
      <c r="B695" s="3" t="s">
        <v>1458</v>
      </c>
      <c r="C695" s="24">
        <v>0.1</v>
      </c>
      <c r="D695" s="4" t="s">
        <v>5</v>
      </c>
      <c r="E695" s="5" t="s">
        <v>1459</v>
      </c>
      <c r="F695" s="43">
        <f>VLOOKUP($D695,PORTE!$A$3:$Z$45,2,0)*$C695+VLOOKUP($E$2,PORTE!$A$3:$Z$45,2,0)*$E695</f>
        <v>45.765000000000001</v>
      </c>
      <c r="G695" s="43">
        <f>VLOOKUP($D695,PORTE!$A$3:$Z$45,3,0)*$C695+VLOOKUP($E$2,PORTE!$A$3:$Z$45,3,0)*$E695</f>
        <v>47.97</v>
      </c>
      <c r="H695" s="43">
        <f>VLOOKUP($D695,PORTE!$A$3:$Z$45,4,0)*$C695+VLOOKUP($E$2,PORTE!$A$3:$Z$45,4,0)*$E695</f>
        <v>50.639700000000005</v>
      </c>
      <c r="I695" s="43">
        <f>VLOOKUP($D695,PORTE!$A$3:$Z$45,5,0)*$C695+VLOOKUP($E$2,PORTE!$A$3:$Z$45,5,0)*$E695</f>
        <v>54.236699999999999</v>
      </c>
      <c r="J695" s="43">
        <f>VLOOKUP($D695,PORTE!$A$3:$Z$45,6,0)*$C695+VLOOKUP($E$2,PORTE!$A$3:$Z$45,6,0)*$E695</f>
        <v>57.316300000000005</v>
      </c>
      <c r="K695" s="43">
        <f>VLOOKUP($D695,PORTE!$A$3:$Z$45,7,0)*$C695+VLOOKUP($E$2,PORTE!$A$3:$Z$45,7,0)*$E695</f>
        <v>60.595500000000008</v>
      </c>
      <c r="L695" s="43">
        <f>VLOOKUP($D695,PORTE!$A$3:$Z$45,8,0)*$C695+VLOOKUP($E$2,PORTE!$A$3:$Z$45,8,0)*$E695</f>
        <v>64.595500000000001</v>
      </c>
      <c r="M695" s="43">
        <f>VLOOKUP($D695,PORTE!$A$3:$Z$45,9,0)*$C695+VLOOKUP($E$2,PORTE!$A$3:$Z$45,9,0)*$E695</f>
        <v>70.955399999999997</v>
      </c>
      <c r="N695" s="43">
        <f>VLOOKUP($D695,PORTE!$A$3:$Z$45,10,0)*$C695+VLOOKUP($E$2,PORTE!$A$3:$Z$45,10,0)*$E695</f>
        <v>77.435599999999994</v>
      </c>
      <c r="O695" s="43">
        <f>VLOOKUP($D695,PORTE!$A$3:$Z$45,11,0)*$C695+VLOOKUP($E$2,PORTE!$A$3:$Z$45,11,0)*$E695</f>
        <v>78.753900000000016</v>
      </c>
      <c r="P695" s="43">
        <f>VLOOKUP($D695,PORTE!$A$3:$Z$45,12,0)*$C695+VLOOKUP($E$2,PORTE!$A$3:$Z$45,12,0)*$E695</f>
        <v>82.021699999999996</v>
      </c>
      <c r="Q695" s="43">
        <f>VLOOKUP($D695,PORTE!$A$3:$Z$45,13,0)*$C695+VLOOKUP($E$2,PORTE!$A$3:$Z$45,13,0)*$E695</f>
        <v>84.729700000000008</v>
      </c>
      <c r="R695" s="43">
        <f>VLOOKUP($D695,PORTE!$A$3:$Z$45,14,0)*$C695+VLOOKUP($E$2,PORTE!$A$3:$Z$45,14,0)*$E695</f>
        <v>88.026899999999998</v>
      </c>
    </row>
    <row r="696" spans="1:18" s="1" customFormat="1" ht="13.5" customHeight="1" x14ac:dyDescent="0.25">
      <c r="A696" s="2" t="s">
        <v>1460</v>
      </c>
      <c r="B696" s="3" t="s">
        <v>1461</v>
      </c>
      <c r="C696" s="24">
        <v>0.1</v>
      </c>
      <c r="D696" s="4" t="s">
        <v>5</v>
      </c>
      <c r="E696" s="5" t="s">
        <v>1456</v>
      </c>
      <c r="F696" s="43">
        <f>VLOOKUP($D696,PORTE!$A$3:$Z$45,2,0)*$C696+VLOOKUP($E$2,PORTE!$A$3:$Z$45,2,0)*$E696</f>
        <v>49.1</v>
      </c>
      <c r="G696" s="43">
        <f>VLOOKUP($D696,PORTE!$A$3:$Z$45,3,0)*$C696+VLOOKUP($E$2,PORTE!$A$3:$Z$45,3,0)*$E696</f>
        <v>51.45</v>
      </c>
      <c r="H696" s="43">
        <f>VLOOKUP($D696,PORTE!$A$3:$Z$45,4,0)*$C696+VLOOKUP($E$2,PORTE!$A$3:$Z$45,4,0)*$E696</f>
        <v>54.314</v>
      </c>
      <c r="I696" s="43">
        <f>VLOOKUP($D696,PORTE!$A$3:$Z$45,5,0)*$C696+VLOOKUP($E$2,PORTE!$A$3:$Z$45,5,0)*$E696</f>
        <v>58.172000000000004</v>
      </c>
      <c r="J696" s="43">
        <f>VLOOKUP($D696,PORTE!$A$3:$Z$45,6,0)*$C696+VLOOKUP($E$2,PORTE!$A$3:$Z$45,6,0)*$E696</f>
        <v>61.472000000000001</v>
      </c>
      <c r="K696" s="43">
        <f>VLOOKUP($D696,PORTE!$A$3:$Z$45,7,0)*$C696+VLOOKUP($E$2,PORTE!$A$3:$Z$45,7,0)*$E696</f>
        <v>64.989000000000004</v>
      </c>
      <c r="L696" s="43">
        <f>VLOOKUP($D696,PORTE!$A$3:$Z$45,8,0)*$C696+VLOOKUP($E$2,PORTE!$A$3:$Z$45,8,0)*$E696</f>
        <v>69.278999999999996</v>
      </c>
      <c r="M696" s="43">
        <f>VLOOKUP($D696,PORTE!$A$3:$Z$45,9,0)*$C696+VLOOKUP($E$2,PORTE!$A$3:$Z$45,9,0)*$E696</f>
        <v>76.099999999999994</v>
      </c>
      <c r="N696" s="43">
        <f>VLOOKUP($D696,PORTE!$A$3:$Z$45,10,0)*$C696+VLOOKUP($E$2,PORTE!$A$3:$Z$45,10,0)*$E696</f>
        <v>83.05</v>
      </c>
      <c r="O696" s="43">
        <f>VLOOKUP($D696,PORTE!$A$3:$Z$45,11,0)*$C696+VLOOKUP($E$2,PORTE!$A$3:$Z$45,11,0)*$E696</f>
        <v>84.464000000000013</v>
      </c>
      <c r="P696" s="43">
        <f>VLOOKUP($D696,PORTE!$A$3:$Z$45,12,0)*$C696+VLOOKUP($E$2,PORTE!$A$3:$Z$45,12,0)*$E696</f>
        <v>87.957999999999998</v>
      </c>
      <c r="Q696" s="43">
        <f>VLOOKUP($D696,PORTE!$A$3:$Z$45,13,0)*$C696+VLOOKUP($E$2,PORTE!$A$3:$Z$45,13,0)*$E696</f>
        <v>90.84</v>
      </c>
      <c r="R696" s="43">
        <f>VLOOKUP($D696,PORTE!$A$3:$Z$45,14,0)*$C696+VLOOKUP($E$2,PORTE!$A$3:$Z$45,14,0)*$E696</f>
        <v>94.375</v>
      </c>
    </row>
    <row r="697" spans="1:18" s="1" customFormat="1" ht="13.5" customHeight="1" x14ac:dyDescent="0.25">
      <c r="A697" s="2" t="s">
        <v>1462</v>
      </c>
      <c r="B697" s="3" t="s">
        <v>1463</v>
      </c>
      <c r="C697" s="24">
        <v>0.1</v>
      </c>
      <c r="D697" s="4" t="s">
        <v>5</v>
      </c>
      <c r="E697" s="5" t="s">
        <v>1464</v>
      </c>
      <c r="F697" s="43">
        <f>VLOOKUP($D697,PORTE!$A$3:$Z$45,2,0)*$C697+VLOOKUP($E$2,PORTE!$A$3:$Z$45,2,0)*$E697</f>
        <v>53.699999999999996</v>
      </c>
      <c r="G697" s="43">
        <f>VLOOKUP($D697,PORTE!$A$3:$Z$45,3,0)*$C697+VLOOKUP($E$2,PORTE!$A$3:$Z$45,3,0)*$E697</f>
        <v>56.249999999999993</v>
      </c>
      <c r="H697" s="43">
        <f>VLOOKUP($D697,PORTE!$A$3:$Z$45,4,0)*$C697+VLOOKUP($E$2,PORTE!$A$3:$Z$45,4,0)*$E697</f>
        <v>59.381999999999998</v>
      </c>
      <c r="I697" s="43">
        <f>VLOOKUP($D697,PORTE!$A$3:$Z$45,5,0)*$C697+VLOOKUP($E$2,PORTE!$A$3:$Z$45,5,0)*$E697</f>
        <v>63.599999999999994</v>
      </c>
      <c r="J697" s="43">
        <f>VLOOKUP($D697,PORTE!$A$3:$Z$45,6,0)*$C697+VLOOKUP($E$2,PORTE!$A$3:$Z$45,6,0)*$E697</f>
        <v>67.203999999999994</v>
      </c>
      <c r="K697" s="43">
        <f>VLOOKUP($D697,PORTE!$A$3:$Z$45,7,0)*$C697+VLOOKUP($E$2,PORTE!$A$3:$Z$45,7,0)*$E697</f>
        <v>71.048999999999992</v>
      </c>
      <c r="L697" s="43">
        <f>VLOOKUP($D697,PORTE!$A$3:$Z$45,8,0)*$C697+VLOOKUP($E$2,PORTE!$A$3:$Z$45,8,0)*$E697</f>
        <v>75.73899999999999</v>
      </c>
      <c r="M697" s="43">
        <f>VLOOKUP($D697,PORTE!$A$3:$Z$45,9,0)*$C697+VLOOKUP($E$2,PORTE!$A$3:$Z$45,9,0)*$E697</f>
        <v>83.195999999999984</v>
      </c>
      <c r="N697" s="43">
        <f>VLOOKUP($D697,PORTE!$A$3:$Z$45,10,0)*$C697+VLOOKUP($E$2,PORTE!$A$3:$Z$45,10,0)*$E697</f>
        <v>90.793999999999997</v>
      </c>
      <c r="O697" s="43">
        <f>VLOOKUP($D697,PORTE!$A$3:$Z$45,11,0)*$C697+VLOOKUP($E$2,PORTE!$A$3:$Z$45,11,0)*$E697</f>
        <v>92.34</v>
      </c>
      <c r="P697" s="43">
        <f>VLOOKUP($D697,PORTE!$A$3:$Z$45,12,0)*$C697+VLOOKUP($E$2,PORTE!$A$3:$Z$45,12,0)*$E697</f>
        <v>96.145999999999987</v>
      </c>
      <c r="Q697" s="43">
        <f>VLOOKUP($D697,PORTE!$A$3:$Z$45,13,0)*$C697+VLOOKUP($E$2,PORTE!$A$3:$Z$45,13,0)*$E697</f>
        <v>99.268000000000001</v>
      </c>
      <c r="R697" s="43">
        <f>VLOOKUP($D697,PORTE!$A$3:$Z$45,14,0)*$C697+VLOOKUP($E$2,PORTE!$A$3:$Z$45,14,0)*$E697</f>
        <v>103.13099999999999</v>
      </c>
    </row>
    <row r="698" spans="1:18" s="1" customFormat="1" ht="13.5" customHeight="1" x14ac:dyDescent="0.25">
      <c r="A698" s="2" t="s">
        <v>1465</v>
      </c>
      <c r="B698" s="3" t="s">
        <v>1466</v>
      </c>
      <c r="C698" s="24">
        <v>0.04</v>
      </c>
      <c r="D698" s="4" t="s">
        <v>5</v>
      </c>
      <c r="E698" s="5" t="s">
        <v>228</v>
      </c>
      <c r="F698" s="43">
        <f>VLOOKUP($D698,PORTE!$A$3:$Z$45,2,0)*$C698+VLOOKUP($E$2,PORTE!$A$3:$Z$45,2,0)*$E698</f>
        <v>5.1844999999999999</v>
      </c>
      <c r="G698" s="43">
        <f>VLOOKUP($D698,PORTE!$A$3:$Z$45,3,0)*$C698+VLOOKUP($E$2,PORTE!$A$3:$Z$45,3,0)*$E698</f>
        <v>5.4959999999999996</v>
      </c>
      <c r="H698" s="43">
        <f>VLOOKUP($D698,PORTE!$A$3:$Z$45,4,0)*$C698+VLOOKUP($E$2,PORTE!$A$3:$Z$45,4,0)*$E698</f>
        <v>5.79941</v>
      </c>
      <c r="I698" s="43">
        <f>VLOOKUP($D698,PORTE!$A$3:$Z$45,5,0)*$C698+VLOOKUP($E$2,PORTE!$A$3:$Z$45,5,0)*$E698</f>
        <v>6.2113099999999992</v>
      </c>
      <c r="J698" s="43">
        <f>VLOOKUP($D698,PORTE!$A$3:$Z$45,6,0)*$C698+VLOOKUP($E$2,PORTE!$A$3:$Z$45,6,0)*$E698</f>
        <v>6.57599</v>
      </c>
      <c r="K698" s="43">
        <f>VLOOKUP($D698,PORTE!$A$3:$Z$45,7,0)*$C698+VLOOKUP($E$2,PORTE!$A$3:$Z$45,7,0)*$E698</f>
        <v>6.9520499999999998</v>
      </c>
      <c r="L698" s="43">
        <f>VLOOKUP($D698,PORTE!$A$3:$Z$45,8,0)*$C698+VLOOKUP($E$2,PORTE!$A$3:$Z$45,8,0)*$E698</f>
        <v>7.4110499999999995</v>
      </c>
      <c r="M698" s="43">
        <f>VLOOKUP($D698,PORTE!$A$3:$Z$45,9,0)*$C698+VLOOKUP($E$2,PORTE!$A$3:$Z$45,9,0)*$E698</f>
        <v>8.1408199999999979</v>
      </c>
      <c r="N698" s="43">
        <f>VLOOKUP($D698,PORTE!$A$3:$Z$45,10,0)*$C698+VLOOKUP($E$2,PORTE!$A$3:$Z$45,10,0)*$E698</f>
        <v>8.8844799999999999</v>
      </c>
      <c r="O698" s="43">
        <f>VLOOKUP($D698,PORTE!$A$3:$Z$45,11,0)*$C698+VLOOKUP($E$2,PORTE!$A$3:$Z$45,11,0)*$E698</f>
        <v>9.0352700000000006</v>
      </c>
      <c r="P698" s="43">
        <f>VLOOKUP($D698,PORTE!$A$3:$Z$45,12,0)*$C698+VLOOKUP($E$2,PORTE!$A$3:$Z$45,12,0)*$E698</f>
        <v>9.4524099999999986</v>
      </c>
      <c r="Q698" s="43">
        <f>VLOOKUP($D698,PORTE!$A$3:$Z$45,13,0)*$C698+VLOOKUP($E$2,PORTE!$A$3:$Z$45,13,0)*$E698</f>
        <v>9.8510099999999987</v>
      </c>
      <c r="R698" s="43">
        <f>VLOOKUP($D698,PORTE!$A$3:$Z$45,14,0)*$C698+VLOOKUP($E$2,PORTE!$A$3:$Z$45,14,0)*$E698</f>
        <v>10.23427</v>
      </c>
    </row>
    <row r="699" spans="1:18" s="1" customFormat="1" ht="13.5" customHeight="1" x14ac:dyDescent="0.25">
      <c r="A699" s="2" t="s">
        <v>1467</v>
      </c>
      <c r="B699" s="3" t="s">
        <v>1468</v>
      </c>
      <c r="C699" s="27">
        <v>1</v>
      </c>
      <c r="D699" s="2" t="s">
        <v>1469</v>
      </c>
      <c r="E699" s="5" t="s">
        <v>1470</v>
      </c>
      <c r="F699" s="43">
        <f>VLOOKUP($D699,PORTE!$A$3:$Z$45,2,0)*$C699+VLOOKUP($E$2,PORTE!$A$3:$Z$45,2,0)*$E699</f>
        <v>124</v>
      </c>
      <c r="G699" s="43">
        <f>VLOOKUP($D699,PORTE!$A$3:$Z$45,3,0)*$C699+VLOOKUP($E$2,PORTE!$A$3:$Z$45,3,0)*$E699</f>
        <v>138</v>
      </c>
      <c r="H699" s="43">
        <f>VLOOKUP($D699,PORTE!$A$3:$Z$45,4,0)*$C699+VLOOKUP($E$2,PORTE!$A$3:$Z$45,4,0)*$E699</f>
        <v>145.36000000000001</v>
      </c>
      <c r="I699" s="43">
        <f>VLOOKUP($D699,PORTE!$A$3:$Z$45,5,0)*$C699+VLOOKUP($E$2,PORTE!$A$3:$Z$45,5,0)*$E699</f>
        <v>155.67000000000002</v>
      </c>
      <c r="J699" s="43">
        <f>VLOOKUP($D699,PORTE!$A$3:$Z$45,6,0)*$C699+VLOOKUP($E$2,PORTE!$A$3:$Z$45,6,0)*$E699</f>
        <v>166.09</v>
      </c>
      <c r="K699" s="43">
        <f>VLOOKUP($D699,PORTE!$A$3:$Z$45,7,0)*$C699+VLOOKUP($E$2,PORTE!$A$3:$Z$45,7,0)*$E699</f>
        <v>175.58</v>
      </c>
      <c r="L699" s="43">
        <f>VLOOKUP($D699,PORTE!$A$3:$Z$45,8,0)*$C699+VLOOKUP($E$2,PORTE!$A$3:$Z$45,8,0)*$E699</f>
        <v>187.16</v>
      </c>
      <c r="M699" s="43">
        <f>VLOOKUP($D699,PORTE!$A$3:$Z$45,9,0)*$C699+VLOOKUP($E$2,PORTE!$A$3:$Z$45,9,0)*$E699</f>
        <v>205.62</v>
      </c>
      <c r="N699" s="43">
        <f>VLOOKUP($D699,PORTE!$A$3:$Z$45,10,0)*$C699+VLOOKUP($E$2,PORTE!$A$3:$Z$45,10,0)*$E699</f>
        <v>224.41</v>
      </c>
      <c r="O699" s="43">
        <f>VLOOKUP($D699,PORTE!$A$3:$Z$45,11,0)*$C699+VLOOKUP($E$2,PORTE!$A$3:$Z$45,11,0)*$E699</f>
        <v>228.18</v>
      </c>
      <c r="P699" s="43">
        <f>VLOOKUP($D699,PORTE!$A$3:$Z$45,12,0)*$C699+VLOOKUP($E$2,PORTE!$A$3:$Z$45,12,0)*$E699</f>
        <v>243.14</v>
      </c>
      <c r="Q699" s="43">
        <f>VLOOKUP($D699,PORTE!$A$3:$Z$45,13,0)*$C699+VLOOKUP($E$2,PORTE!$A$3:$Z$45,13,0)*$E699</f>
        <v>285.74</v>
      </c>
      <c r="R699" s="43">
        <f>VLOOKUP($D699,PORTE!$A$3:$Z$45,14,0)*$C699+VLOOKUP($E$2,PORTE!$A$3:$Z$45,14,0)*$E699</f>
        <v>318.02</v>
      </c>
    </row>
    <row r="700" spans="1:18" s="1" customFormat="1" ht="13.5" customHeight="1" x14ac:dyDescent="0.25">
      <c r="A700" s="2">
        <v>40312232</v>
      </c>
      <c r="B700" s="3" t="s">
        <v>1471</v>
      </c>
      <c r="C700" s="24">
        <v>0.04</v>
      </c>
      <c r="D700" s="4" t="s">
        <v>5</v>
      </c>
      <c r="E700" s="5">
        <v>2.9889999999999999</v>
      </c>
      <c r="F700" s="43">
        <f>VLOOKUP($D700,PORTE!$A$3:$Z$45,2,0)*$C700+VLOOKUP($E$2,PORTE!$A$3:$Z$45,2,0)*$E700</f>
        <v>34.6935</v>
      </c>
      <c r="G700" s="43">
        <f>VLOOKUP($D700,PORTE!$A$3:$Z$45,3,0)*$C700+VLOOKUP($E$2,PORTE!$A$3:$Z$45,3,0)*$E700</f>
        <v>36.287999999999997</v>
      </c>
      <c r="H700" s="43">
        <f>VLOOKUP($D700,PORTE!$A$3:$Z$45,4,0)*$C700+VLOOKUP($E$2,PORTE!$A$3:$Z$45,4,0)*$E700</f>
        <v>38.310629999999996</v>
      </c>
      <c r="I700" s="43">
        <f>VLOOKUP($D700,PORTE!$A$3:$Z$45,5,0)*$C700+VLOOKUP($E$2,PORTE!$A$3:$Z$45,5,0)*$E700</f>
        <v>41.031930000000003</v>
      </c>
      <c r="J700" s="43">
        <f>VLOOKUP($D700,PORTE!$A$3:$Z$45,6,0)*$C700+VLOOKUP($E$2,PORTE!$A$3:$Z$45,6,0)*$E700</f>
        <v>43.346769999999999</v>
      </c>
      <c r="K700" s="43">
        <f>VLOOKUP($D700,PORTE!$A$3:$Z$45,7,0)*$C700+VLOOKUP($E$2,PORTE!$A$3:$Z$45,7,0)*$E700</f>
        <v>45.826949999999997</v>
      </c>
      <c r="L700" s="43">
        <f>VLOOKUP($D700,PORTE!$A$3:$Z$45,8,0)*$C700+VLOOKUP($E$2,PORTE!$A$3:$Z$45,8,0)*$E700</f>
        <v>48.851949999999995</v>
      </c>
      <c r="M700" s="43">
        <f>VLOOKUP($D700,PORTE!$A$3:$Z$45,9,0)*$C700+VLOOKUP($E$2,PORTE!$A$3:$Z$45,9,0)*$E700</f>
        <v>53.661659999999991</v>
      </c>
      <c r="N700" s="43">
        <f>VLOOKUP($D700,PORTE!$A$3:$Z$45,10,0)*$C700+VLOOKUP($E$2,PORTE!$A$3:$Z$45,10,0)*$E700</f>
        <v>58.562239999999996</v>
      </c>
      <c r="O700" s="43">
        <f>VLOOKUP($D700,PORTE!$A$3:$Z$45,11,0)*$C700+VLOOKUP($E$2,PORTE!$A$3:$Z$45,11,0)*$E700</f>
        <v>59.559810000000006</v>
      </c>
      <c r="P700" s="43">
        <f>VLOOKUP($D700,PORTE!$A$3:$Z$45,12,0)*$C700+VLOOKUP($E$2,PORTE!$A$3:$Z$45,12,0)*$E700</f>
        <v>61.978429999999989</v>
      </c>
      <c r="Q700" s="43">
        <f>VLOOKUP($D700,PORTE!$A$3:$Z$45,13,0)*$C700+VLOOKUP($E$2,PORTE!$A$3:$Z$45,13,0)*$E700</f>
        <v>63.916629999999998</v>
      </c>
      <c r="R700" s="43">
        <f>VLOOKUP($D700,PORTE!$A$3:$Z$45,14,0)*$C700+VLOOKUP($E$2,PORTE!$A$3:$Z$45,14,0)*$E700</f>
        <v>66.40401</v>
      </c>
    </row>
    <row r="701" spans="1:18" s="1" customFormat="1" ht="13.5" customHeight="1" x14ac:dyDescent="0.25">
      <c r="A701" s="2">
        <v>40314588</v>
      </c>
      <c r="B701" s="3" t="s">
        <v>1472</v>
      </c>
      <c r="C701" s="24">
        <v>0.75</v>
      </c>
      <c r="D701" s="4" t="s">
        <v>5</v>
      </c>
      <c r="E701" s="5">
        <v>112.121</v>
      </c>
      <c r="F701" s="43">
        <f>VLOOKUP($D701,PORTE!$A$3:$Z$45,2,0)*$C701+VLOOKUP($E$2,PORTE!$A$3:$Z$45,2,0)*$E701</f>
        <v>1295.3915</v>
      </c>
      <c r="G701" s="43">
        <f>VLOOKUP($D701,PORTE!$A$3:$Z$45,3,0)*$C701+VLOOKUP($E$2,PORTE!$A$3:$Z$45,3,0)*$E701</f>
        <v>1353.327</v>
      </c>
      <c r="H701" s="43">
        <f>VLOOKUP($D701,PORTE!$A$3:$Z$45,4,0)*$C701+VLOOKUP($E$2,PORTE!$A$3:$Z$45,4,0)*$E701</f>
        <v>1428.8230699999999</v>
      </c>
      <c r="I701" s="43">
        <f>VLOOKUP($D701,PORTE!$A$3:$Z$45,5,0)*$C701+VLOOKUP($E$2,PORTE!$A$3:$Z$45,5,0)*$E701</f>
        <v>1530.3169700000001</v>
      </c>
      <c r="J701" s="43">
        <f>VLOOKUP($D701,PORTE!$A$3:$Z$45,6,0)*$C701+VLOOKUP($E$2,PORTE!$A$3:$Z$45,6,0)*$E701</f>
        <v>1616.3389299999999</v>
      </c>
      <c r="K701" s="43">
        <f>VLOOKUP($D701,PORTE!$A$3:$Z$45,7,0)*$C701+VLOOKUP($E$2,PORTE!$A$3:$Z$45,7,0)*$E701</f>
        <v>1708.82565</v>
      </c>
      <c r="L701" s="43">
        <f>VLOOKUP($D701,PORTE!$A$3:$Z$45,8,0)*$C701+VLOOKUP($E$2,PORTE!$A$3:$Z$45,8,0)*$E701</f>
        <v>1821.6216499999998</v>
      </c>
      <c r="M701" s="43">
        <f>VLOOKUP($D701,PORTE!$A$3:$Z$45,9,0)*$C701+VLOOKUP($E$2,PORTE!$A$3:$Z$45,9,0)*$E701</f>
        <v>2000.9665399999999</v>
      </c>
      <c r="N701" s="43">
        <f>VLOOKUP($D701,PORTE!$A$3:$Z$45,10,0)*$C701+VLOOKUP($E$2,PORTE!$A$3:$Z$45,10,0)*$E701</f>
        <v>2183.6975599999996</v>
      </c>
      <c r="O701" s="43">
        <f>VLOOKUP($D701,PORTE!$A$3:$Z$45,11,0)*$C701+VLOOKUP($E$2,PORTE!$A$3:$Z$45,11,0)*$E701</f>
        <v>2220.9074900000001</v>
      </c>
      <c r="P701" s="43">
        <f>VLOOKUP($D701,PORTE!$A$3:$Z$45,12,0)*$C701+VLOOKUP($E$2,PORTE!$A$3:$Z$45,12,0)*$E701</f>
        <v>2309.9968699999999</v>
      </c>
      <c r="Q701" s="43">
        <f>VLOOKUP($D701,PORTE!$A$3:$Z$45,13,0)*$C701+VLOOKUP($E$2,PORTE!$A$3:$Z$45,13,0)*$E701</f>
        <v>2379.9844699999999</v>
      </c>
      <c r="R701" s="43">
        <f>VLOOKUP($D701,PORTE!$A$3:$Z$45,14,0)*$C701+VLOOKUP($E$2,PORTE!$A$3:$Z$45,14,0)*$E701</f>
        <v>2472.60619</v>
      </c>
    </row>
    <row r="702" spans="1:18" s="1" customFormat="1" ht="13.5" customHeight="1" x14ac:dyDescent="0.25">
      <c r="A702" s="2">
        <v>40314570</v>
      </c>
      <c r="B702" s="3" t="s">
        <v>1473</v>
      </c>
      <c r="C702" s="24">
        <v>0.75</v>
      </c>
      <c r="D702" s="4" t="s">
        <v>5</v>
      </c>
      <c r="E702" s="5">
        <v>89.652000000000001</v>
      </c>
      <c r="F702" s="43">
        <f>VLOOKUP($D702,PORTE!$A$3:$Z$45,2,0)*$C702+VLOOKUP($E$2,PORTE!$A$3:$Z$45,2,0)*$E702</f>
        <v>1036.998</v>
      </c>
      <c r="G702" s="43">
        <f>VLOOKUP($D702,PORTE!$A$3:$Z$45,3,0)*$C702+VLOOKUP($E$2,PORTE!$A$3:$Z$45,3,0)*$E702</f>
        <v>1083.6990000000001</v>
      </c>
      <c r="H702" s="43">
        <f>VLOOKUP($D702,PORTE!$A$3:$Z$45,4,0)*$C702+VLOOKUP($E$2,PORTE!$A$3:$Z$45,4,0)*$E702</f>
        <v>1144.14084</v>
      </c>
      <c r="I702" s="43">
        <f>VLOOKUP($D702,PORTE!$A$3:$Z$45,5,0)*$C702+VLOOKUP($E$2,PORTE!$A$3:$Z$45,5,0)*$E702</f>
        <v>1225.41264</v>
      </c>
      <c r="J702" s="43">
        <f>VLOOKUP($D702,PORTE!$A$3:$Z$45,6,0)*$C702+VLOOKUP($E$2,PORTE!$A$3:$Z$45,6,0)*$E702</f>
        <v>1294.35816</v>
      </c>
      <c r="K702" s="43">
        <f>VLOOKUP($D702,PORTE!$A$3:$Z$45,7,0)*$C702+VLOOKUP($E$2,PORTE!$A$3:$Z$45,7,0)*$E702</f>
        <v>1368.4203000000002</v>
      </c>
      <c r="L702" s="43">
        <f>VLOOKUP($D702,PORTE!$A$3:$Z$45,8,0)*$C702+VLOOKUP($E$2,PORTE!$A$3:$Z$45,8,0)*$E702</f>
        <v>1458.7473</v>
      </c>
      <c r="M702" s="43">
        <f>VLOOKUP($D702,PORTE!$A$3:$Z$45,9,0)*$C702+VLOOKUP($E$2,PORTE!$A$3:$Z$45,9,0)*$E702</f>
        <v>1602.3664799999999</v>
      </c>
      <c r="N702" s="43">
        <f>VLOOKUP($D702,PORTE!$A$3:$Z$45,10,0)*$C702+VLOOKUP($E$2,PORTE!$A$3:$Z$45,10,0)*$E702</f>
        <v>1748.6977200000001</v>
      </c>
      <c r="O702" s="43">
        <f>VLOOKUP($D702,PORTE!$A$3:$Z$45,11,0)*$C702+VLOOKUP($E$2,PORTE!$A$3:$Z$45,11,0)*$E702</f>
        <v>1778.49288</v>
      </c>
      <c r="P702" s="43">
        <f>VLOOKUP($D702,PORTE!$A$3:$Z$45,12,0)*$C702+VLOOKUP($E$2,PORTE!$A$3:$Z$45,12,0)*$E702</f>
        <v>1850.0564400000001</v>
      </c>
      <c r="Q702" s="43">
        <f>VLOOKUP($D702,PORTE!$A$3:$Z$45,13,0)*$C702+VLOOKUP($E$2,PORTE!$A$3:$Z$45,13,0)*$E702</f>
        <v>1906.5626400000001</v>
      </c>
      <c r="R702" s="43">
        <f>VLOOKUP($D702,PORTE!$A$3:$Z$45,14,0)*$C702+VLOOKUP($E$2,PORTE!$A$3:$Z$45,14,0)*$E702</f>
        <v>1980.7597800000001</v>
      </c>
    </row>
    <row r="703" spans="1:18" s="1" customFormat="1" ht="13.5" customHeight="1" x14ac:dyDescent="0.25">
      <c r="A703" s="2">
        <v>40322173</v>
      </c>
      <c r="B703" s="9" t="s">
        <v>1474</v>
      </c>
      <c r="C703" s="24">
        <v>0.25</v>
      </c>
      <c r="D703" s="4" t="s">
        <v>5</v>
      </c>
      <c r="E703" s="5">
        <v>16.623999999999999</v>
      </c>
      <c r="F703" s="43">
        <f>VLOOKUP($D703,PORTE!$A$3:$Z$45,2,0)*$C703+VLOOKUP($E$2,PORTE!$A$3:$Z$45,2,0)*$E703</f>
        <v>193.17599999999999</v>
      </c>
      <c r="G703" s="43">
        <f>VLOOKUP($D703,PORTE!$A$3:$Z$45,3,0)*$C703+VLOOKUP($E$2,PORTE!$A$3:$Z$45,3,0)*$E703</f>
        <v>202.113</v>
      </c>
      <c r="H703" s="43">
        <f>VLOOKUP($D703,PORTE!$A$3:$Z$45,4,0)*$C703+VLOOKUP($E$2,PORTE!$A$3:$Z$45,4,0)*$E703</f>
        <v>213.37607999999997</v>
      </c>
      <c r="I703" s="43">
        <f>VLOOKUP($D703,PORTE!$A$3:$Z$45,5,0)*$C703+VLOOKUP($E$2,PORTE!$A$3:$Z$45,5,0)*$E703</f>
        <v>228.53267999999997</v>
      </c>
      <c r="J703" s="43">
        <f>VLOOKUP($D703,PORTE!$A$3:$Z$45,6,0)*$C703+VLOOKUP($E$2,PORTE!$A$3:$Z$45,6,0)*$E703</f>
        <v>241.43691999999999</v>
      </c>
      <c r="K703" s="43">
        <f>VLOOKUP($D703,PORTE!$A$3:$Z$45,7,0)*$C703+VLOOKUP($E$2,PORTE!$A$3:$Z$45,7,0)*$E703</f>
        <v>255.25110000000001</v>
      </c>
      <c r="L703" s="43">
        <f>VLOOKUP($D703,PORTE!$A$3:$Z$45,8,0)*$C703+VLOOKUP($E$2,PORTE!$A$3:$Z$45,8,0)*$E703</f>
        <v>272.10009999999994</v>
      </c>
      <c r="M703" s="43">
        <f>VLOOKUP($D703,PORTE!$A$3:$Z$45,9,0)*$C703+VLOOKUP($E$2,PORTE!$A$3:$Z$45,9,0)*$E703</f>
        <v>298.88975999999997</v>
      </c>
      <c r="N703" s="43">
        <f>VLOOKUP($D703,PORTE!$A$3:$Z$45,10,0)*$C703+VLOOKUP($E$2,PORTE!$A$3:$Z$45,10,0)*$E703</f>
        <v>326.18563999999998</v>
      </c>
      <c r="O703" s="43">
        <f>VLOOKUP($D703,PORTE!$A$3:$Z$45,11,0)*$C703+VLOOKUP($E$2,PORTE!$A$3:$Z$45,11,0)*$E703</f>
        <v>331.74155999999999</v>
      </c>
      <c r="P703" s="43">
        <f>VLOOKUP($D703,PORTE!$A$3:$Z$45,12,0)*$C703+VLOOKUP($E$2,PORTE!$A$3:$Z$45,12,0)*$E703</f>
        <v>345.25327999999996</v>
      </c>
      <c r="Q703" s="43">
        <f>VLOOKUP($D703,PORTE!$A$3:$Z$45,13,0)*$C703+VLOOKUP($E$2,PORTE!$A$3:$Z$45,13,0)*$E703</f>
        <v>356.13267999999999</v>
      </c>
      <c r="R703" s="43">
        <f>VLOOKUP($D703,PORTE!$A$3:$Z$45,14,0)*$C703+VLOOKUP($E$2,PORTE!$A$3:$Z$45,14,0)*$E703</f>
        <v>369.99185999999997</v>
      </c>
    </row>
    <row r="704" spans="1:18" s="1" customFormat="1" ht="13.5" customHeight="1" x14ac:dyDescent="0.25">
      <c r="A704" s="2" t="s">
        <v>1475</v>
      </c>
      <c r="B704" s="3" t="s">
        <v>1476</v>
      </c>
      <c r="C704" s="24">
        <v>0.04</v>
      </c>
      <c r="D704" s="4" t="s">
        <v>5</v>
      </c>
      <c r="E704" s="5" t="s">
        <v>178</v>
      </c>
      <c r="F704" s="43">
        <f>VLOOKUP($D704,PORTE!$A$3:$Z$45,2,0)*$C704+VLOOKUP($E$2,PORTE!$A$3:$Z$45,2,0)*$E704</f>
        <v>16.569500000000001</v>
      </c>
      <c r="G704" s="43">
        <f>VLOOKUP($D704,PORTE!$A$3:$Z$45,3,0)*$C704+VLOOKUP($E$2,PORTE!$A$3:$Z$45,3,0)*$E704</f>
        <v>17.376000000000001</v>
      </c>
      <c r="H704" s="43">
        <f>VLOOKUP($D704,PORTE!$A$3:$Z$45,4,0)*$C704+VLOOKUP($E$2,PORTE!$A$3:$Z$45,4,0)*$E704</f>
        <v>18.34271</v>
      </c>
      <c r="I704" s="43">
        <f>VLOOKUP($D704,PORTE!$A$3:$Z$45,5,0)*$C704+VLOOKUP($E$2,PORTE!$A$3:$Z$45,5,0)*$E704</f>
        <v>19.645610000000001</v>
      </c>
      <c r="J704" s="43">
        <f>VLOOKUP($D704,PORTE!$A$3:$Z$45,6,0)*$C704+VLOOKUP($E$2,PORTE!$A$3:$Z$45,6,0)*$E704</f>
        <v>20.762689999999999</v>
      </c>
      <c r="K704" s="43">
        <f>VLOOKUP($D704,PORTE!$A$3:$Z$45,7,0)*$C704+VLOOKUP($E$2,PORTE!$A$3:$Z$45,7,0)*$E704</f>
        <v>21.950550000000003</v>
      </c>
      <c r="L704" s="43">
        <f>VLOOKUP($D704,PORTE!$A$3:$Z$45,8,0)*$C704+VLOOKUP($E$2,PORTE!$A$3:$Z$45,8,0)*$E704</f>
        <v>23.399549999999998</v>
      </c>
      <c r="M704" s="43">
        <f>VLOOKUP($D704,PORTE!$A$3:$Z$45,9,0)*$C704+VLOOKUP($E$2,PORTE!$A$3:$Z$45,9,0)*$E704</f>
        <v>25.703419999999998</v>
      </c>
      <c r="N704" s="43">
        <f>VLOOKUP($D704,PORTE!$A$3:$Z$45,10,0)*$C704+VLOOKUP($E$2,PORTE!$A$3:$Z$45,10,0)*$E704</f>
        <v>28.050879999999999</v>
      </c>
      <c r="O704" s="43">
        <f>VLOOKUP($D704,PORTE!$A$3:$Z$45,11,0)*$C704+VLOOKUP($E$2,PORTE!$A$3:$Z$45,11,0)*$E704</f>
        <v>28.528370000000002</v>
      </c>
      <c r="P704" s="43">
        <f>VLOOKUP($D704,PORTE!$A$3:$Z$45,12,0)*$C704+VLOOKUP($E$2,PORTE!$A$3:$Z$45,12,0)*$E704</f>
        <v>29.71771</v>
      </c>
      <c r="Q704" s="43">
        <f>VLOOKUP($D704,PORTE!$A$3:$Z$45,13,0)*$C704+VLOOKUP($E$2,PORTE!$A$3:$Z$45,13,0)*$E704</f>
        <v>30.710310000000003</v>
      </c>
      <c r="R704" s="43">
        <f>VLOOKUP($D704,PORTE!$A$3:$Z$45,14,0)*$C704+VLOOKUP($E$2,PORTE!$A$3:$Z$45,14,0)*$E704</f>
        <v>31.905370000000005</v>
      </c>
    </row>
    <row r="705" spans="1:18" s="1" customFormat="1" ht="13.5" customHeight="1" x14ac:dyDescent="0.25">
      <c r="A705" s="2" t="s">
        <v>1477</v>
      </c>
      <c r="B705" s="3" t="s">
        <v>1478</v>
      </c>
      <c r="C705" s="24">
        <v>0.01</v>
      </c>
      <c r="D705" s="4" t="s">
        <v>5</v>
      </c>
      <c r="E705" s="5" t="s">
        <v>181</v>
      </c>
      <c r="F705" s="43">
        <f>VLOOKUP($D705,PORTE!$A$3:$Z$45,2,0)*$C705+VLOOKUP($E$2,PORTE!$A$3:$Z$45,2,0)*$E705</f>
        <v>13.534999999999998</v>
      </c>
      <c r="G705" s="43">
        <f>VLOOKUP($D705,PORTE!$A$3:$Z$45,3,0)*$C705+VLOOKUP($E$2,PORTE!$A$3:$Z$45,3,0)*$E705</f>
        <v>14.145</v>
      </c>
      <c r="H705" s="43">
        <f>VLOOKUP($D705,PORTE!$A$3:$Z$45,4,0)*$C705+VLOOKUP($E$2,PORTE!$A$3:$Z$45,4,0)*$E705</f>
        <v>14.933899999999998</v>
      </c>
      <c r="I705" s="43">
        <f>VLOOKUP($D705,PORTE!$A$3:$Z$45,5,0)*$C705+VLOOKUP($E$2,PORTE!$A$3:$Z$45,5,0)*$E705</f>
        <v>15.9947</v>
      </c>
      <c r="J705" s="43">
        <f>VLOOKUP($D705,PORTE!$A$3:$Z$45,6,0)*$C705+VLOOKUP($E$2,PORTE!$A$3:$Z$45,6,0)*$E705</f>
        <v>16.894699999999997</v>
      </c>
      <c r="K705" s="43">
        <f>VLOOKUP($D705,PORTE!$A$3:$Z$45,7,0)*$C705+VLOOKUP($E$2,PORTE!$A$3:$Z$45,7,0)*$E705</f>
        <v>17.8614</v>
      </c>
      <c r="L705" s="43">
        <f>VLOOKUP($D705,PORTE!$A$3:$Z$45,8,0)*$C705+VLOOKUP($E$2,PORTE!$A$3:$Z$45,8,0)*$E705</f>
        <v>19.040399999999998</v>
      </c>
      <c r="M705" s="43">
        <f>VLOOKUP($D705,PORTE!$A$3:$Z$45,9,0)*$C705+VLOOKUP($E$2,PORTE!$A$3:$Z$45,9,0)*$E705</f>
        <v>20.914999999999996</v>
      </c>
      <c r="N705" s="43">
        <f>VLOOKUP($D705,PORTE!$A$3:$Z$45,10,0)*$C705+VLOOKUP($E$2,PORTE!$A$3:$Z$45,10,0)*$E705</f>
        <v>22.824999999999999</v>
      </c>
      <c r="O705" s="43">
        <f>VLOOKUP($D705,PORTE!$A$3:$Z$45,11,0)*$C705+VLOOKUP($E$2,PORTE!$A$3:$Z$45,11,0)*$E705</f>
        <v>23.213899999999999</v>
      </c>
      <c r="P705" s="43">
        <f>VLOOKUP($D705,PORTE!$A$3:$Z$45,12,0)*$C705+VLOOKUP($E$2,PORTE!$A$3:$Z$45,12,0)*$E705</f>
        <v>24.148299999999995</v>
      </c>
      <c r="Q705" s="43">
        <f>VLOOKUP($D705,PORTE!$A$3:$Z$45,13,0)*$C705+VLOOKUP($E$2,PORTE!$A$3:$Z$45,13,0)*$E705</f>
        <v>24.886499999999998</v>
      </c>
      <c r="R705" s="43">
        <f>VLOOKUP($D705,PORTE!$A$3:$Z$45,14,0)*$C705+VLOOKUP($E$2,PORTE!$A$3:$Z$45,14,0)*$E705</f>
        <v>25.855</v>
      </c>
    </row>
    <row r="706" spans="1:18" s="1" customFormat="1" ht="13.5" customHeight="1" x14ac:dyDescent="0.25">
      <c r="A706" s="2" t="s">
        <v>1479</v>
      </c>
      <c r="B706" s="3" t="s">
        <v>1480</v>
      </c>
      <c r="C706" s="24">
        <v>0.04</v>
      </c>
      <c r="D706" s="4" t="s">
        <v>5</v>
      </c>
      <c r="E706" s="5" t="s">
        <v>152</v>
      </c>
      <c r="F706" s="43">
        <f>VLOOKUP($D706,PORTE!$A$3:$Z$45,2,0)*$C706+VLOOKUP($E$2,PORTE!$A$3:$Z$45,2,0)*$E706</f>
        <v>28.885999999999999</v>
      </c>
      <c r="G706" s="43">
        <f>VLOOKUP($D706,PORTE!$A$3:$Z$45,3,0)*$C706+VLOOKUP($E$2,PORTE!$A$3:$Z$45,3,0)*$E706</f>
        <v>30.228000000000002</v>
      </c>
      <c r="H706" s="43">
        <f>VLOOKUP($D706,PORTE!$A$3:$Z$45,4,0)*$C706+VLOOKUP($E$2,PORTE!$A$3:$Z$45,4,0)*$E706</f>
        <v>31.912280000000003</v>
      </c>
      <c r="I706" s="43">
        <f>VLOOKUP($D706,PORTE!$A$3:$Z$45,5,0)*$C706+VLOOKUP($E$2,PORTE!$A$3:$Z$45,5,0)*$E706</f>
        <v>34.179080000000006</v>
      </c>
      <c r="J706" s="43">
        <f>VLOOKUP($D706,PORTE!$A$3:$Z$45,6,0)*$C706+VLOOKUP($E$2,PORTE!$A$3:$Z$45,6,0)*$E706</f>
        <v>36.110120000000002</v>
      </c>
      <c r="K706" s="43">
        <f>VLOOKUP($D706,PORTE!$A$3:$Z$45,7,0)*$C706+VLOOKUP($E$2,PORTE!$A$3:$Z$45,7,0)*$E706</f>
        <v>38.176200000000001</v>
      </c>
      <c r="L706" s="43">
        <f>VLOOKUP($D706,PORTE!$A$3:$Z$45,8,0)*$C706+VLOOKUP($E$2,PORTE!$A$3:$Z$45,8,0)*$E706</f>
        <v>40.696199999999997</v>
      </c>
      <c r="M706" s="43">
        <f>VLOOKUP($D706,PORTE!$A$3:$Z$45,9,0)*$C706+VLOOKUP($E$2,PORTE!$A$3:$Z$45,9,0)*$E706</f>
        <v>44.702959999999997</v>
      </c>
      <c r="N706" s="43">
        <f>VLOOKUP($D706,PORTE!$A$3:$Z$45,10,0)*$C706+VLOOKUP($E$2,PORTE!$A$3:$Z$45,10,0)*$E706</f>
        <v>48.785440000000001</v>
      </c>
      <c r="O706" s="43">
        <f>VLOOKUP($D706,PORTE!$A$3:$Z$45,11,0)*$C706+VLOOKUP($E$2,PORTE!$A$3:$Z$45,11,0)*$E706</f>
        <v>49.616360000000007</v>
      </c>
      <c r="P706" s="43">
        <f>VLOOKUP($D706,PORTE!$A$3:$Z$45,12,0)*$C706+VLOOKUP($E$2,PORTE!$A$3:$Z$45,12,0)*$E706</f>
        <v>51.641079999999995</v>
      </c>
      <c r="Q706" s="43">
        <f>VLOOKUP($D706,PORTE!$A$3:$Z$45,13,0)*$C706+VLOOKUP($E$2,PORTE!$A$3:$Z$45,13,0)*$E706</f>
        <v>53.27628</v>
      </c>
      <c r="R706" s="43">
        <f>VLOOKUP($D706,PORTE!$A$3:$Z$45,14,0)*$C706+VLOOKUP($E$2,PORTE!$A$3:$Z$45,14,0)*$E706</f>
        <v>55.349560000000004</v>
      </c>
    </row>
    <row r="707" spans="1:18" s="1" customFormat="1" ht="13.5" customHeight="1" x14ac:dyDescent="0.25">
      <c r="A707" s="2" t="s">
        <v>1481</v>
      </c>
      <c r="B707" s="3" t="s">
        <v>1482</v>
      </c>
      <c r="C707" s="24">
        <v>0.04</v>
      </c>
      <c r="D707" s="4" t="s">
        <v>5</v>
      </c>
      <c r="E707" s="5" t="s">
        <v>314</v>
      </c>
      <c r="F707" s="43">
        <f>VLOOKUP($D707,PORTE!$A$3:$Z$45,2,0)*$C707+VLOOKUP($E$2,PORTE!$A$3:$Z$45,2,0)*$E707</f>
        <v>25.470499999999998</v>
      </c>
      <c r="G707" s="43">
        <f>VLOOKUP($D707,PORTE!$A$3:$Z$45,3,0)*$C707+VLOOKUP($E$2,PORTE!$A$3:$Z$45,3,0)*$E707</f>
        <v>26.664000000000001</v>
      </c>
      <c r="H707" s="43">
        <f>VLOOKUP($D707,PORTE!$A$3:$Z$45,4,0)*$C707+VLOOKUP($E$2,PORTE!$A$3:$Z$45,4,0)*$E707</f>
        <v>28.149290000000001</v>
      </c>
      <c r="I707" s="43">
        <f>VLOOKUP($D707,PORTE!$A$3:$Z$45,5,0)*$C707+VLOOKUP($E$2,PORTE!$A$3:$Z$45,5,0)*$E707</f>
        <v>30.148789999999998</v>
      </c>
      <c r="J707" s="43">
        <f>VLOOKUP($D707,PORTE!$A$3:$Z$45,6,0)*$C707+VLOOKUP($E$2,PORTE!$A$3:$Z$45,6,0)*$E707</f>
        <v>31.854109999999995</v>
      </c>
      <c r="K707" s="43">
        <f>VLOOKUP($D707,PORTE!$A$3:$Z$45,7,0)*$C707+VLOOKUP($E$2,PORTE!$A$3:$Z$45,7,0)*$E707</f>
        <v>33.676649999999995</v>
      </c>
      <c r="L707" s="43">
        <f>VLOOKUP($D707,PORTE!$A$3:$Z$45,8,0)*$C707+VLOOKUP($E$2,PORTE!$A$3:$Z$45,8,0)*$E707</f>
        <v>35.899649999999994</v>
      </c>
      <c r="M707" s="43">
        <f>VLOOKUP($D707,PORTE!$A$3:$Z$45,9,0)*$C707+VLOOKUP($E$2,PORTE!$A$3:$Z$45,9,0)*$E707</f>
        <v>39.434179999999998</v>
      </c>
      <c r="N707" s="43">
        <f>VLOOKUP($D707,PORTE!$A$3:$Z$45,10,0)*$C707+VLOOKUP($E$2,PORTE!$A$3:$Z$45,10,0)*$E707</f>
        <v>43.035519999999998</v>
      </c>
      <c r="O707" s="43">
        <f>VLOOKUP($D707,PORTE!$A$3:$Z$45,11,0)*$C707+VLOOKUP($E$2,PORTE!$A$3:$Z$45,11,0)*$E707</f>
        <v>43.768430000000002</v>
      </c>
      <c r="P707" s="43">
        <f>VLOOKUP($D707,PORTE!$A$3:$Z$45,12,0)*$C707+VLOOKUP($E$2,PORTE!$A$3:$Z$45,12,0)*$E707</f>
        <v>45.561489999999992</v>
      </c>
      <c r="Q707" s="43">
        <f>VLOOKUP($D707,PORTE!$A$3:$Z$45,13,0)*$C707+VLOOKUP($E$2,PORTE!$A$3:$Z$45,13,0)*$E707</f>
        <v>47.01849</v>
      </c>
      <c r="R707" s="43">
        <f>VLOOKUP($D707,PORTE!$A$3:$Z$45,14,0)*$C707+VLOOKUP($E$2,PORTE!$A$3:$Z$45,14,0)*$E707</f>
        <v>48.848230000000001</v>
      </c>
    </row>
    <row r="708" spans="1:18" s="1" customFormat="1" ht="13.5" customHeight="1" x14ac:dyDescent="0.25">
      <c r="A708" s="2" t="s">
        <v>1483</v>
      </c>
      <c r="B708" s="3" t="s">
        <v>1484</v>
      </c>
      <c r="C708" s="24">
        <v>0.04</v>
      </c>
      <c r="D708" s="4" t="s">
        <v>5</v>
      </c>
      <c r="E708" s="5" t="s">
        <v>149</v>
      </c>
      <c r="F708" s="43">
        <f>VLOOKUP($D708,PORTE!$A$3:$Z$45,2,0)*$C708+VLOOKUP($E$2,PORTE!$A$3:$Z$45,2,0)*$E708</f>
        <v>21.02</v>
      </c>
      <c r="G708" s="43">
        <f>VLOOKUP($D708,PORTE!$A$3:$Z$45,3,0)*$C708+VLOOKUP($E$2,PORTE!$A$3:$Z$45,3,0)*$E708</f>
        <v>22.020000000000003</v>
      </c>
      <c r="H708" s="43">
        <f>VLOOKUP($D708,PORTE!$A$3:$Z$45,4,0)*$C708+VLOOKUP($E$2,PORTE!$A$3:$Z$45,4,0)*$E708</f>
        <v>23.246000000000002</v>
      </c>
      <c r="I708" s="43">
        <f>VLOOKUP($D708,PORTE!$A$3:$Z$45,5,0)*$C708+VLOOKUP($E$2,PORTE!$A$3:$Z$45,5,0)*$E708</f>
        <v>24.897200000000002</v>
      </c>
      <c r="J708" s="43">
        <f>VLOOKUP($D708,PORTE!$A$3:$Z$45,6,0)*$C708+VLOOKUP($E$2,PORTE!$A$3:$Z$45,6,0)*$E708</f>
        <v>26.308399999999999</v>
      </c>
      <c r="K708" s="43">
        <f>VLOOKUP($D708,PORTE!$A$3:$Z$45,7,0)*$C708+VLOOKUP($E$2,PORTE!$A$3:$Z$45,7,0)*$E708</f>
        <v>27.813600000000001</v>
      </c>
      <c r="L708" s="43">
        <f>VLOOKUP($D708,PORTE!$A$3:$Z$45,8,0)*$C708+VLOOKUP($E$2,PORTE!$A$3:$Z$45,8,0)*$E708</f>
        <v>29.649599999999996</v>
      </c>
      <c r="M708" s="43">
        <f>VLOOKUP($D708,PORTE!$A$3:$Z$45,9,0)*$C708+VLOOKUP($E$2,PORTE!$A$3:$Z$45,9,0)*$E708</f>
        <v>32.568799999999996</v>
      </c>
      <c r="N708" s="43">
        <f>VLOOKUP($D708,PORTE!$A$3:$Z$45,10,0)*$C708+VLOOKUP($E$2,PORTE!$A$3:$Z$45,10,0)*$E708</f>
        <v>35.543199999999999</v>
      </c>
      <c r="O708" s="43">
        <f>VLOOKUP($D708,PORTE!$A$3:$Z$45,11,0)*$C708+VLOOKUP($E$2,PORTE!$A$3:$Z$45,11,0)*$E708</f>
        <v>36.148400000000002</v>
      </c>
      <c r="P708" s="43">
        <f>VLOOKUP($D708,PORTE!$A$3:$Z$45,12,0)*$C708+VLOOKUP($E$2,PORTE!$A$3:$Z$45,12,0)*$E708</f>
        <v>37.639599999999994</v>
      </c>
      <c r="Q708" s="43">
        <f>VLOOKUP($D708,PORTE!$A$3:$Z$45,13,0)*$C708+VLOOKUP($E$2,PORTE!$A$3:$Z$45,13,0)*$E708</f>
        <v>38.864400000000003</v>
      </c>
      <c r="R708" s="43">
        <f>VLOOKUP($D708,PORTE!$A$3:$Z$45,14,0)*$C708+VLOOKUP($E$2,PORTE!$A$3:$Z$45,14,0)*$E708</f>
        <v>40.376800000000003</v>
      </c>
    </row>
    <row r="709" spans="1:18" s="1" customFormat="1" ht="13.5" customHeight="1" x14ac:dyDescent="0.25">
      <c r="A709" s="2" t="s">
        <v>1485</v>
      </c>
      <c r="B709" s="3" t="s">
        <v>1486</v>
      </c>
      <c r="C709" s="24">
        <v>0.01</v>
      </c>
      <c r="D709" s="4" t="s">
        <v>5</v>
      </c>
      <c r="E709" s="5" t="s">
        <v>1439</v>
      </c>
      <c r="F709" s="43">
        <f>VLOOKUP($D709,PORTE!$A$3:$Z$45,2,0)*$C709+VLOOKUP($E$2,PORTE!$A$3:$Z$45,2,0)*$E709</f>
        <v>23.551499999999997</v>
      </c>
      <c r="G709" s="43">
        <f>VLOOKUP($D709,PORTE!$A$3:$Z$45,3,0)*$C709+VLOOKUP($E$2,PORTE!$A$3:$Z$45,3,0)*$E709</f>
        <v>24.596999999999998</v>
      </c>
      <c r="H709" s="43">
        <f>VLOOKUP($D709,PORTE!$A$3:$Z$45,4,0)*$C709+VLOOKUP($E$2,PORTE!$A$3:$Z$45,4,0)*$E709</f>
        <v>25.969469999999998</v>
      </c>
      <c r="I709" s="43">
        <f>VLOOKUP($D709,PORTE!$A$3:$Z$45,5,0)*$C709+VLOOKUP($E$2,PORTE!$A$3:$Z$45,5,0)*$E709</f>
        <v>27.814169999999997</v>
      </c>
      <c r="J709" s="43">
        <f>VLOOKUP($D709,PORTE!$A$3:$Z$45,6,0)*$C709+VLOOKUP($E$2,PORTE!$A$3:$Z$45,6,0)*$E709</f>
        <v>29.376129999999996</v>
      </c>
      <c r="K709" s="43">
        <f>VLOOKUP($D709,PORTE!$A$3:$Z$45,7,0)*$C709+VLOOKUP($E$2,PORTE!$A$3:$Z$45,7,0)*$E709</f>
        <v>31.05705</v>
      </c>
      <c r="L709" s="43">
        <f>VLOOKUP($D709,PORTE!$A$3:$Z$45,8,0)*$C709+VLOOKUP($E$2,PORTE!$A$3:$Z$45,8,0)*$E709</f>
        <v>33.107049999999994</v>
      </c>
      <c r="M709" s="43">
        <f>VLOOKUP($D709,PORTE!$A$3:$Z$45,9,0)*$C709+VLOOKUP($E$2,PORTE!$A$3:$Z$45,9,0)*$E709</f>
        <v>36.366539999999993</v>
      </c>
      <c r="N709" s="43">
        <f>VLOOKUP($D709,PORTE!$A$3:$Z$45,10,0)*$C709+VLOOKUP($E$2,PORTE!$A$3:$Z$45,10,0)*$E709</f>
        <v>39.687559999999998</v>
      </c>
      <c r="O709" s="43">
        <f>VLOOKUP($D709,PORTE!$A$3:$Z$45,11,0)*$C709+VLOOKUP($E$2,PORTE!$A$3:$Z$45,11,0)*$E709</f>
        <v>40.363890000000005</v>
      </c>
      <c r="P709" s="43">
        <f>VLOOKUP($D709,PORTE!$A$3:$Z$45,12,0)*$C709+VLOOKUP($E$2,PORTE!$A$3:$Z$45,12,0)*$E709</f>
        <v>41.977669999999996</v>
      </c>
      <c r="Q709" s="43">
        <f>VLOOKUP($D709,PORTE!$A$3:$Z$45,13,0)*$C709+VLOOKUP($E$2,PORTE!$A$3:$Z$45,13,0)*$E709</f>
        <v>43.23847</v>
      </c>
      <c r="R709" s="43">
        <f>VLOOKUP($D709,PORTE!$A$3:$Z$45,14,0)*$C709+VLOOKUP($E$2,PORTE!$A$3:$Z$45,14,0)*$E709</f>
        <v>44.921189999999996</v>
      </c>
    </row>
    <row r="710" spans="1:18" s="1" customFormat="1" ht="13.5" customHeight="1" x14ac:dyDescent="0.25">
      <c r="A710" s="2" t="s">
        <v>1487</v>
      </c>
      <c r="B710" s="3" t="s">
        <v>1488</v>
      </c>
      <c r="C710" s="24">
        <v>0.1</v>
      </c>
      <c r="D710" s="4" t="s">
        <v>5</v>
      </c>
      <c r="E710" s="5" t="s">
        <v>6</v>
      </c>
      <c r="F710" s="43">
        <f>VLOOKUP($D710,PORTE!$A$3:$Z$45,2,0)*$C710+VLOOKUP($E$2,PORTE!$A$3:$Z$45,2,0)*$E710</f>
        <v>62.094999999999999</v>
      </c>
      <c r="G710" s="43">
        <f>VLOOKUP($D710,PORTE!$A$3:$Z$45,3,0)*$C710+VLOOKUP($E$2,PORTE!$A$3:$Z$45,3,0)*$E710</f>
        <v>65.010000000000005</v>
      </c>
      <c r="H710" s="43">
        <f>VLOOKUP($D710,PORTE!$A$3:$Z$45,4,0)*$C710+VLOOKUP($E$2,PORTE!$A$3:$Z$45,4,0)*$E710</f>
        <v>68.631099999999989</v>
      </c>
      <c r="I710" s="43">
        <f>VLOOKUP($D710,PORTE!$A$3:$Z$45,5,0)*$C710+VLOOKUP($E$2,PORTE!$A$3:$Z$45,5,0)*$E710</f>
        <v>73.506100000000004</v>
      </c>
      <c r="J710" s="43">
        <f>VLOOKUP($D710,PORTE!$A$3:$Z$45,6,0)*$C710+VLOOKUP($E$2,PORTE!$A$3:$Z$45,6,0)*$E710</f>
        <v>77.664900000000003</v>
      </c>
      <c r="K710" s="43">
        <f>VLOOKUP($D710,PORTE!$A$3:$Z$45,7,0)*$C710+VLOOKUP($E$2,PORTE!$A$3:$Z$45,7,0)*$E710</f>
        <v>82.108499999999992</v>
      </c>
      <c r="L710" s="43">
        <f>VLOOKUP($D710,PORTE!$A$3:$Z$45,8,0)*$C710+VLOOKUP($E$2,PORTE!$A$3:$Z$45,8,0)*$E710</f>
        <v>87.528499999999994</v>
      </c>
      <c r="M710" s="43">
        <f>VLOOKUP($D710,PORTE!$A$3:$Z$45,9,0)*$C710+VLOOKUP($E$2,PORTE!$A$3:$Z$45,9,0)*$E710</f>
        <v>96.146199999999993</v>
      </c>
      <c r="N710" s="43">
        <f>VLOOKUP($D710,PORTE!$A$3:$Z$45,10,0)*$C710+VLOOKUP($E$2,PORTE!$A$3:$Z$45,10,0)*$E710</f>
        <v>104.9268</v>
      </c>
      <c r="O710" s="43">
        <f>VLOOKUP($D710,PORTE!$A$3:$Z$45,11,0)*$C710+VLOOKUP($E$2,PORTE!$A$3:$Z$45,11,0)*$E710</f>
        <v>106.71370000000002</v>
      </c>
      <c r="P710" s="43">
        <f>VLOOKUP($D710,PORTE!$A$3:$Z$45,12,0)*$C710+VLOOKUP($E$2,PORTE!$A$3:$Z$45,12,0)*$E710</f>
        <v>111.08909999999999</v>
      </c>
      <c r="Q710" s="43">
        <f>VLOOKUP($D710,PORTE!$A$3:$Z$45,13,0)*$C710+VLOOKUP($E$2,PORTE!$A$3:$Z$45,13,0)*$E710</f>
        <v>114.6491</v>
      </c>
      <c r="R710" s="43">
        <f>VLOOKUP($D710,PORTE!$A$3:$Z$45,14,0)*$C710+VLOOKUP($E$2,PORTE!$A$3:$Z$45,14,0)*$E710</f>
        <v>119.11070000000001</v>
      </c>
    </row>
    <row r="711" spans="1:18" s="1" customFormat="1" ht="13.5" customHeight="1" x14ac:dyDescent="0.25">
      <c r="A711" s="2" t="s">
        <v>1489</v>
      </c>
      <c r="B711" s="3" t="s">
        <v>1490</v>
      </c>
      <c r="C711" s="24">
        <v>0.01</v>
      </c>
      <c r="D711" s="4" t="s">
        <v>5</v>
      </c>
      <c r="E711" s="5" t="s">
        <v>181</v>
      </c>
      <c r="F711" s="43">
        <f>VLOOKUP($D711,PORTE!$A$3:$Z$45,2,0)*$C711+VLOOKUP($E$2,PORTE!$A$3:$Z$45,2,0)*$E711</f>
        <v>13.534999999999998</v>
      </c>
      <c r="G711" s="43">
        <f>VLOOKUP($D711,PORTE!$A$3:$Z$45,3,0)*$C711+VLOOKUP($E$2,PORTE!$A$3:$Z$45,3,0)*$E711</f>
        <v>14.145</v>
      </c>
      <c r="H711" s="43">
        <f>VLOOKUP($D711,PORTE!$A$3:$Z$45,4,0)*$C711+VLOOKUP($E$2,PORTE!$A$3:$Z$45,4,0)*$E711</f>
        <v>14.933899999999998</v>
      </c>
      <c r="I711" s="43">
        <f>VLOOKUP($D711,PORTE!$A$3:$Z$45,5,0)*$C711+VLOOKUP($E$2,PORTE!$A$3:$Z$45,5,0)*$E711</f>
        <v>15.9947</v>
      </c>
      <c r="J711" s="43">
        <f>VLOOKUP($D711,PORTE!$A$3:$Z$45,6,0)*$C711+VLOOKUP($E$2,PORTE!$A$3:$Z$45,6,0)*$E711</f>
        <v>16.894699999999997</v>
      </c>
      <c r="K711" s="43">
        <f>VLOOKUP($D711,PORTE!$A$3:$Z$45,7,0)*$C711+VLOOKUP($E$2,PORTE!$A$3:$Z$45,7,0)*$E711</f>
        <v>17.8614</v>
      </c>
      <c r="L711" s="43">
        <f>VLOOKUP($D711,PORTE!$A$3:$Z$45,8,0)*$C711+VLOOKUP($E$2,PORTE!$A$3:$Z$45,8,0)*$E711</f>
        <v>19.040399999999998</v>
      </c>
      <c r="M711" s="43">
        <f>VLOOKUP($D711,PORTE!$A$3:$Z$45,9,0)*$C711+VLOOKUP($E$2,PORTE!$A$3:$Z$45,9,0)*$E711</f>
        <v>20.914999999999996</v>
      </c>
      <c r="N711" s="43">
        <f>VLOOKUP($D711,PORTE!$A$3:$Z$45,10,0)*$C711+VLOOKUP($E$2,PORTE!$A$3:$Z$45,10,0)*$E711</f>
        <v>22.824999999999999</v>
      </c>
      <c r="O711" s="43">
        <f>VLOOKUP($D711,PORTE!$A$3:$Z$45,11,0)*$C711+VLOOKUP($E$2,PORTE!$A$3:$Z$45,11,0)*$E711</f>
        <v>23.213899999999999</v>
      </c>
      <c r="P711" s="43">
        <f>VLOOKUP($D711,PORTE!$A$3:$Z$45,12,0)*$C711+VLOOKUP($E$2,PORTE!$A$3:$Z$45,12,0)*$E711</f>
        <v>24.148299999999995</v>
      </c>
      <c r="Q711" s="43">
        <f>VLOOKUP($D711,PORTE!$A$3:$Z$45,13,0)*$C711+VLOOKUP($E$2,PORTE!$A$3:$Z$45,13,0)*$E711</f>
        <v>24.886499999999998</v>
      </c>
      <c r="R711" s="43">
        <f>VLOOKUP($D711,PORTE!$A$3:$Z$45,14,0)*$C711+VLOOKUP($E$2,PORTE!$A$3:$Z$45,14,0)*$E711</f>
        <v>25.855</v>
      </c>
    </row>
    <row r="712" spans="1:18" s="1" customFormat="1" ht="13.5" customHeight="1" x14ac:dyDescent="0.25">
      <c r="A712" s="2" t="s">
        <v>1491</v>
      </c>
      <c r="B712" s="3" t="s">
        <v>1492</v>
      </c>
      <c r="C712" s="24">
        <v>0.25</v>
      </c>
      <c r="D712" s="4" t="s">
        <v>5</v>
      </c>
      <c r="E712" s="5" t="s">
        <v>532</v>
      </c>
      <c r="F712" s="43">
        <f>VLOOKUP($D712,PORTE!$A$3:$Z$45,2,0)*$C712+VLOOKUP($E$2,PORTE!$A$3:$Z$45,2,0)*$E712</f>
        <v>57.165499999999994</v>
      </c>
      <c r="G712" s="43">
        <f>VLOOKUP($D712,PORTE!$A$3:$Z$45,3,0)*$C712+VLOOKUP($E$2,PORTE!$A$3:$Z$45,3,0)*$E712</f>
        <v>60.188999999999993</v>
      </c>
      <c r="H712" s="43">
        <f>VLOOKUP($D712,PORTE!$A$3:$Z$45,4,0)*$C712+VLOOKUP($E$2,PORTE!$A$3:$Z$45,4,0)*$E712</f>
        <v>63.527989999999996</v>
      </c>
      <c r="I712" s="43">
        <f>VLOOKUP($D712,PORTE!$A$3:$Z$45,5,0)*$C712+VLOOKUP($E$2,PORTE!$A$3:$Z$45,5,0)*$E712</f>
        <v>68.040289999999985</v>
      </c>
      <c r="J712" s="43">
        <f>VLOOKUP($D712,PORTE!$A$3:$Z$45,6,0)*$C712+VLOOKUP($E$2,PORTE!$A$3:$Z$45,6,0)*$E712</f>
        <v>71.956010000000006</v>
      </c>
      <c r="K712" s="43">
        <f>VLOOKUP($D712,PORTE!$A$3:$Z$45,7,0)*$C712+VLOOKUP($E$2,PORTE!$A$3:$Z$45,7,0)*$E712</f>
        <v>76.07204999999999</v>
      </c>
      <c r="L712" s="43">
        <f>VLOOKUP($D712,PORTE!$A$3:$Z$45,8,0)*$C712+VLOOKUP($E$2,PORTE!$A$3:$Z$45,8,0)*$E712</f>
        <v>81.094049999999996</v>
      </c>
      <c r="M712" s="43">
        <f>VLOOKUP($D712,PORTE!$A$3:$Z$45,9,0)*$C712+VLOOKUP($E$2,PORTE!$A$3:$Z$45,9,0)*$E712</f>
        <v>89.078779999999995</v>
      </c>
      <c r="N712" s="43">
        <f>VLOOKUP($D712,PORTE!$A$3:$Z$45,10,0)*$C712+VLOOKUP($E$2,PORTE!$A$3:$Z$45,10,0)*$E712</f>
        <v>97.214919999999992</v>
      </c>
      <c r="O712" s="43">
        <f>VLOOKUP($D712,PORTE!$A$3:$Z$45,11,0)*$C712+VLOOKUP($E$2,PORTE!$A$3:$Z$45,11,0)*$E712</f>
        <v>98.867930000000001</v>
      </c>
      <c r="P712" s="43">
        <f>VLOOKUP($D712,PORTE!$A$3:$Z$45,12,0)*$C712+VLOOKUP($E$2,PORTE!$A$3:$Z$45,12,0)*$E712</f>
        <v>103.15458999999998</v>
      </c>
      <c r="Q712" s="43">
        <f>VLOOKUP($D712,PORTE!$A$3:$Z$45,13,0)*$C712+VLOOKUP($E$2,PORTE!$A$3:$Z$45,13,0)*$E712</f>
        <v>106.93778999999999</v>
      </c>
      <c r="R712" s="43">
        <f>VLOOKUP($D712,PORTE!$A$3:$Z$45,14,0)*$C712+VLOOKUP($E$2,PORTE!$A$3:$Z$45,14,0)*$E712</f>
        <v>111.09882999999999</v>
      </c>
    </row>
    <row r="713" spans="1:18" s="1" customFormat="1" ht="13.5" customHeight="1" x14ac:dyDescent="0.25">
      <c r="A713" s="2" t="s">
        <v>1493</v>
      </c>
      <c r="B713" s="3" t="s">
        <v>1494</v>
      </c>
      <c r="C713" s="24">
        <v>0.01</v>
      </c>
      <c r="D713" s="4" t="s">
        <v>5</v>
      </c>
      <c r="E713" s="5" t="s">
        <v>181</v>
      </c>
      <c r="F713" s="43">
        <f>VLOOKUP($D713,PORTE!$A$3:$Z$45,2,0)*$C713+VLOOKUP($E$2,PORTE!$A$3:$Z$45,2,0)*$E713</f>
        <v>13.534999999999998</v>
      </c>
      <c r="G713" s="43">
        <f>VLOOKUP($D713,PORTE!$A$3:$Z$45,3,0)*$C713+VLOOKUP($E$2,PORTE!$A$3:$Z$45,3,0)*$E713</f>
        <v>14.145</v>
      </c>
      <c r="H713" s="43">
        <f>VLOOKUP($D713,PORTE!$A$3:$Z$45,4,0)*$C713+VLOOKUP($E$2,PORTE!$A$3:$Z$45,4,0)*$E713</f>
        <v>14.933899999999998</v>
      </c>
      <c r="I713" s="43">
        <f>VLOOKUP($D713,PORTE!$A$3:$Z$45,5,0)*$C713+VLOOKUP($E$2,PORTE!$A$3:$Z$45,5,0)*$E713</f>
        <v>15.9947</v>
      </c>
      <c r="J713" s="43">
        <f>VLOOKUP($D713,PORTE!$A$3:$Z$45,6,0)*$C713+VLOOKUP($E$2,PORTE!$A$3:$Z$45,6,0)*$E713</f>
        <v>16.894699999999997</v>
      </c>
      <c r="K713" s="43">
        <f>VLOOKUP($D713,PORTE!$A$3:$Z$45,7,0)*$C713+VLOOKUP($E$2,PORTE!$A$3:$Z$45,7,0)*$E713</f>
        <v>17.8614</v>
      </c>
      <c r="L713" s="43">
        <f>VLOOKUP($D713,PORTE!$A$3:$Z$45,8,0)*$C713+VLOOKUP($E$2,PORTE!$A$3:$Z$45,8,0)*$E713</f>
        <v>19.040399999999998</v>
      </c>
      <c r="M713" s="43">
        <f>VLOOKUP($D713,PORTE!$A$3:$Z$45,9,0)*$C713+VLOOKUP($E$2,PORTE!$A$3:$Z$45,9,0)*$E713</f>
        <v>20.914999999999996</v>
      </c>
      <c r="N713" s="43">
        <f>VLOOKUP($D713,PORTE!$A$3:$Z$45,10,0)*$C713+VLOOKUP($E$2,PORTE!$A$3:$Z$45,10,0)*$E713</f>
        <v>22.824999999999999</v>
      </c>
      <c r="O713" s="43">
        <f>VLOOKUP($D713,PORTE!$A$3:$Z$45,11,0)*$C713+VLOOKUP($E$2,PORTE!$A$3:$Z$45,11,0)*$E713</f>
        <v>23.213899999999999</v>
      </c>
      <c r="P713" s="43">
        <f>VLOOKUP($D713,PORTE!$A$3:$Z$45,12,0)*$C713+VLOOKUP($E$2,PORTE!$A$3:$Z$45,12,0)*$E713</f>
        <v>24.148299999999995</v>
      </c>
      <c r="Q713" s="43">
        <f>VLOOKUP($D713,PORTE!$A$3:$Z$45,13,0)*$C713+VLOOKUP($E$2,PORTE!$A$3:$Z$45,13,0)*$E713</f>
        <v>24.886499999999998</v>
      </c>
      <c r="R713" s="43">
        <f>VLOOKUP($D713,PORTE!$A$3:$Z$45,14,0)*$C713+VLOOKUP($E$2,PORTE!$A$3:$Z$45,14,0)*$E713</f>
        <v>25.855</v>
      </c>
    </row>
    <row r="714" spans="1:18" s="1" customFormat="1" ht="13.5" customHeight="1" x14ac:dyDescent="0.25">
      <c r="A714" s="2" t="s">
        <v>1495</v>
      </c>
      <c r="B714" s="3" t="s">
        <v>1496</v>
      </c>
      <c r="C714" s="24">
        <v>0.1</v>
      </c>
      <c r="D714" s="4" t="s">
        <v>5</v>
      </c>
      <c r="E714" s="5" t="s">
        <v>39</v>
      </c>
      <c r="F714" s="43">
        <f>VLOOKUP($D714,PORTE!$A$3:$Z$45,2,0)*$C714+VLOOKUP($E$2,PORTE!$A$3:$Z$45,2,0)*$E714</f>
        <v>38.370499999999993</v>
      </c>
      <c r="G714" s="43">
        <f>VLOOKUP($D714,PORTE!$A$3:$Z$45,3,0)*$C714+VLOOKUP($E$2,PORTE!$A$3:$Z$45,3,0)*$E714</f>
        <v>40.253999999999998</v>
      </c>
      <c r="H714" s="43">
        <f>VLOOKUP($D714,PORTE!$A$3:$Z$45,4,0)*$C714+VLOOKUP($E$2,PORTE!$A$3:$Z$45,4,0)*$E714</f>
        <v>42.492890000000003</v>
      </c>
      <c r="I714" s="43">
        <f>VLOOKUP($D714,PORTE!$A$3:$Z$45,5,0)*$C714+VLOOKUP($E$2,PORTE!$A$3:$Z$45,5,0)*$E714</f>
        <v>45.511189999999999</v>
      </c>
      <c r="J714" s="43">
        <f>VLOOKUP($D714,PORTE!$A$3:$Z$45,6,0)*$C714+VLOOKUP($E$2,PORTE!$A$3:$Z$45,6,0)*$E714</f>
        <v>48.102110000000003</v>
      </c>
      <c r="K714" s="43">
        <f>VLOOKUP($D714,PORTE!$A$3:$Z$45,7,0)*$C714+VLOOKUP($E$2,PORTE!$A$3:$Z$45,7,0)*$E714</f>
        <v>50.854050000000001</v>
      </c>
      <c r="L714" s="43">
        <f>VLOOKUP($D714,PORTE!$A$3:$Z$45,8,0)*$C714+VLOOKUP($E$2,PORTE!$A$3:$Z$45,8,0)*$E714</f>
        <v>54.211049999999993</v>
      </c>
      <c r="M714" s="43">
        <f>VLOOKUP($D714,PORTE!$A$3:$Z$45,9,0)*$C714+VLOOKUP($E$2,PORTE!$A$3:$Z$45,9,0)*$E714</f>
        <v>59.548579999999994</v>
      </c>
      <c r="N714" s="43">
        <f>VLOOKUP($D714,PORTE!$A$3:$Z$45,10,0)*$C714+VLOOKUP($E$2,PORTE!$A$3:$Z$45,10,0)*$E714</f>
        <v>64.987120000000004</v>
      </c>
      <c r="O714" s="43">
        <f>VLOOKUP($D714,PORTE!$A$3:$Z$45,11,0)*$C714+VLOOKUP($E$2,PORTE!$A$3:$Z$45,11,0)*$E714</f>
        <v>66.093230000000005</v>
      </c>
      <c r="P714" s="43">
        <f>VLOOKUP($D714,PORTE!$A$3:$Z$45,12,0)*$C714+VLOOKUP($E$2,PORTE!$A$3:$Z$45,12,0)*$E714</f>
        <v>68.859489999999994</v>
      </c>
      <c r="Q714" s="43">
        <f>VLOOKUP($D714,PORTE!$A$3:$Z$45,13,0)*$C714+VLOOKUP($E$2,PORTE!$A$3:$Z$45,13,0)*$E714</f>
        <v>71.181690000000003</v>
      </c>
      <c r="R714" s="43">
        <f>VLOOKUP($D714,PORTE!$A$3:$Z$45,14,0)*$C714+VLOOKUP($E$2,PORTE!$A$3:$Z$45,14,0)*$E714</f>
        <v>73.951629999999994</v>
      </c>
    </row>
    <row r="715" spans="1:18" s="1" customFormat="1" ht="13.5" customHeight="1" x14ac:dyDescent="0.25">
      <c r="A715" s="2" t="s">
        <v>1497</v>
      </c>
      <c r="B715" s="3" t="s">
        <v>1498</v>
      </c>
      <c r="C715" s="24">
        <v>0.04</v>
      </c>
      <c r="D715" s="4" t="s">
        <v>5</v>
      </c>
      <c r="E715" s="5" t="s">
        <v>152</v>
      </c>
      <c r="F715" s="43">
        <f>VLOOKUP($D715,PORTE!$A$3:$Z$45,2,0)*$C715+VLOOKUP($E$2,PORTE!$A$3:$Z$45,2,0)*$E715</f>
        <v>28.885999999999999</v>
      </c>
      <c r="G715" s="43">
        <f>VLOOKUP($D715,PORTE!$A$3:$Z$45,3,0)*$C715+VLOOKUP($E$2,PORTE!$A$3:$Z$45,3,0)*$E715</f>
        <v>30.228000000000002</v>
      </c>
      <c r="H715" s="43">
        <f>VLOOKUP($D715,PORTE!$A$3:$Z$45,4,0)*$C715+VLOOKUP($E$2,PORTE!$A$3:$Z$45,4,0)*$E715</f>
        <v>31.912280000000003</v>
      </c>
      <c r="I715" s="43">
        <f>VLOOKUP($D715,PORTE!$A$3:$Z$45,5,0)*$C715+VLOOKUP($E$2,PORTE!$A$3:$Z$45,5,0)*$E715</f>
        <v>34.179080000000006</v>
      </c>
      <c r="J715" s="43">
        <f>VLOOKUP($D715,PORTE!$A$3:$Z$45,6,0)*$C715+VLOOKUP($E$2,PORTE!$A$3:$Z$45,6,0)*$E715</f>
        <v>36.110120000000002</v>
      </c>
      <c r="K715" s="43">
        <f>VLOOKUP($D715,PORTE!$A$3:$Z$45,7,0)*$C715+VLOOKUP($E$2,PORTE!$A$3:$Z$45,7,0)*$E715</f>
        <v>38.176200000000001</v>
      </c>
      <c r="L715" s="43">
        <f>VLOOKUP($D715,PORTE!$A$3:$Z$45,8,0)*$C715+VLOOKUP($E$2,PORTE!$A$3:$Z$45,8,0)*$E715</f>
        <v>40.696199999999997</v>
      </c>
      <c r="M715" s="43">
        <f>VLOOKUP($D715,PORTE!$A$3:$Z$45,9,0)*$C715+VLOOKUP($E$2,PORTE!$A$3:$Z$45,9,0)*$E715</f>
        <v>44.702959999999997</v>
      </c>
      <c r="N715" s="43">
        <f>VLOOKUP($D715,PORTE!$A$3:$Z$45,10,0)*$C715+VLOOKUP($E$2,PORTE!$A$3:$Z$45,10,0)*$E715</f>
        <v>48.785440000000001</v>
      </c>
      <c r="O715" s="43">
        <f>VLOOKUP($D715,PORTE!$A$3:$Z$45,11,0)*$C715+VLOOKUP($E$2,PORTE!$A$3:$Z$45,11,0)*$E715</f>
        <v>49.616360000000007</v>
      </c>
      <c r="P715" s="43">
        <f>VLOOKUP($D715,PORTE!$A$3:$Z$45,12,0)*$C715+VLOOKUP($E$2,PORTE!$A$3:$Z$45,12,0)*$E715</f>
        <v>51.641079999999995</v>
      </c>
      <c r="Q715" s="43">
        <f>VLOOKUP($D715,PORTE!$A$3:$Z$45,13,0)*$C715+VLOOKUP($E$2,PORTE!$A$3:$Z$45,13,0)*$E715</f>
        <v>53.27628</v>
      </c>
      <c r="R715" s="43">
        <f>VLOOKUP($D715,PORTE!$A$3:$Z$45,14,0)*$C715+VLOOKUP($E$2,PORTE!$A$3:$Z$45,14,0)*$E715</f>
        <v>55.349560000000004</v>
      </c>
    </row>
    <row r="716" spans="1:18" s="1" customFormat="1" ht="13.5" customHeight="1" x14ac:dyDescent="0.25">
      <c r="A716" s="2" t="s">
        <v>1499</v>
      </c>
      <c r="B716" s="3" t="s">
        <v>1500</v>
      </c>
      <c r="C716" s="24">
        <v>0.04</v>
      </c>
      <c r="D716" s="4" t="s">
        <v>5</v>
      </c>
      <c r="E716" s="5" t="s">
        <v>314</v>
      </c>
      <c r="F716" s="43">
        <f>VLOOKUP($D716,PORTE!$A$3:$Z$45,2,0)*$C716+VLOOKUP($E$2,PORTE!$A$3:$Z$45,2,0)*$E716</f>
        <v>25.470499999999998</v>
      </c>
      <c r="G716" s="43">
        <f>VLOOKUP($D716,PORTE!$A$3:$Z$45,3,0)*$C716+VLOOKUP($E$2,PORTE!$A$3:$Z$45,3,0)*$E716</f>
        <v>26.664000000000001</v>
      </c>
      <c r="H716" s="43">
        <f>VLOOKUP($D716,PORTE!$A$3:$Z$45,4,0)*$C716+VLOOKUP($E$2,PORTE!$A$3:$Z$45,4,0)*$E716</f>
        <v>28.149290000000001</v>
      </c>
      <c r="I716" s="43">
        <f>VLOOKUP($D716,PORTE!$A$3:$Z$45,5,0)*$C716+VLOOKUP($E$2,PORTE!$A$3:$Z$45,5,0)*$E716</f>
        <v>30.148789999999998</v>
      </c>
      <c r="J716" s="43">
        <f>VLOOKUP($D716,PORTE!$A$3:$Z$45,6,0)*$C716+VLOOKUP($E$2,PORTE!$A$3:$Z$45,6,0)*$E716</f>
        <v>31.854109999999995</v>
      </c>
      <c r="K716" s="43">
        <f>VLOOKUP($D716,PORTE!$A$3:$Z$45,7,0)*$C716+VLOOKUP($E$2,PORTE!$A$3:$Z$45,7,0)*$E716</f>
        <v>33.676649999999995</v>
      </c>
      <c r="L716" s="43">
        <f>VLOOKUP($D716,PORTE!$A$3:$Z$45,8,0)*$C716+VLOOKUP($E$2,PORTE!$A$3:$Z$45,8,0)*$E716</f>
        <v>35.899649999999994</v>
      </c>
      <c r="M716" s="43">
        <f>VLOOKUP($D716,PORTE!$A$3:$Z$45,9,0)*$C716+VLOOKUP($E$2,PORTE!$A$3:$Z$45,9,0)*$E716</f>
        <v>39.434179999999998</v>
      </c>
      <c r="N716" s="43">
        <f>VLOOKUP($D716,PORTE!$A$3:$Z$45,10,0)*$C716+VLOOKUP($E$2,PORTE!$A$3:$Z$45,10,0)*$E716</f>
        <v>43.035519999999998</v>
      </c>
      <c r="O716" s="43">
        <f>VLOOKUP($D716,PORTE!$A$3:$Z$45,11,0)*$C716+VLOOKUP($E$2,PORTE!$A$3:$Z$45,11,0)*$E716</f>
        <v>43.768430000000002</v>
      </c>
      <c r="P716" s="43">
        <f>VLOOKUP($D716,PORTE!$A$3:$Z$45,12,0)*$C716+VLOOKUP($E$2,PORTE!$A$3:$Z$45,12,0)*$E716</f>
        <v>45.561489999999992</v>
      </c>
      <c r="Q716" s="43">
        <f>VLOOKUP($D716,PORTE!$A$3:$Z$45,13,0)*$C716+VLOOKUP($E$2,PORTE!$A$3:$Z$45,13,0)*$E716</f>
        <v>47.01849</v>
      </c>
      <c r="R716" s="43">
        <f>VLOOKUP($D716,PORTE!$A$3:$Z$45,14,0)*$C716+VLOOKUP($E$2,PORTE!$A$3:$Z$45,14,0)*$E716</f>
        <v>48.848230000000001</v>
      </c>
    </row>
    <row r="717" spans="1:18" s="1" customFormat="1" ht="13.5" customHeight="1" x14ac:dyDescent="0.25">
      <c r="A717" s="2" t="s">
        <v>1501</v>
      </c>
      <c r="B717" s="3" t="s">
        <v>1502</v>
      </c>
      <c r="C717" s="24">
        <v>0.5</v>
      </c>
      <c r="D717" s="4" t="s">
        <v>5</v>
      </c>
      <c r="E717" s="5" t="s">
        <v>1503</v>
      </c>
      <c r="F717" s="43">
        <f>VLOOKUP($D717,PORTE!$A$3:$Z$45,2,0)*$C717+VLOOKUP($E$2,PORTE!$A$3:$Z$45,2,0)*$E717</f>
        <v>143.93199999999999</v>
      </c>
      <c r="G717" s="43">
        <f>VLOOKUP($D717,PORTE!$A$3:$Z$45,3,0)*$C717+VLOOKUP($E$2,PORTE!$A$3:$Z$45,3,0)*$E717</f>
        <v>151.26599999999999</v>
      </c>
      <c r="H717" s="43">
        <f>VLOOKUP($D717,PORTE!$A$3:$Z$45,4,0)*$C717+VLOOKUP($E$2,PORTE!$A$3:$Z$45,4,0)*$E717</f>
        <v>159.66855999999999</v>
      </c>
      <c r="I717" s="43">
        <f>VLOOKUP($D717,PORTE!$A$3:$Z$45,5,0)*$C717+VLOOKUP($E$2,PORTE!$A$3:$Z$45,5,0)*$E717</f>
        <v>171.00975999999997</v>
      </c>
      <c r="J717" s="43">
        <f>VLOOKUP($D717,PORTE!$A$3:$Z$45,6,0)*$C717+VLOOKUP($E$2,PORTE!$A$3:$Z$45,6,0)*$E717</f>
        <v>180.79743999999999</v>
      </c>
      <c r="K717" s="43">
        <f>VLOOKUP($D717,PORTE!$A$3:$Z$45,7,0)*$C717+VLOOKUP($E$2,PORTE!$A$3:$Z$45,7,0)*$E717</f>
        <v>191.14019999999999</v>
      </c>
      <c r="L717" s="43">
        <f>VLOOKUP($D717,PORTE!$A$3:$Z$45,8,0)*$C717+VLOOKUP($E$2,PORTE!$A$3:$Z$45,8,0)*$E717</f>
        <v>203.75819999999999</v>
      </c>
      <c r="M717" s="43">
        <f>VLOOKUP($D717,PORTE!$A$3:$Z$45,9,0)*$C717+VLOOKUP($E$2,PORTE!$A$3:$Z$45,9,0)*$E717</f>
        <v>223.82031999999998</v>
      </c>
      <c r="N717" s="43">
        <f>VLOOKUP($D717,PORTE!$A$3:$Z$45,10,0)*$C717+VLOOKUP($E$2,PORTE!$A$3:$Z$45,10,0)*$E717</f>
        <v>244.26247999999998</v>
      </c>
      <c r="O717" s="43">
        <f>VLOOKUP($D717,PORTE!$A$3:$Z$45,11,0)*$C717+VLOOKUP($E$2,PORTE!$A$3:$Z$45,11,0)*$E717</f>
        <v>248.41792000000001</v>
      </c>
      <c r="P717" s="43">
        <f>VLOOKUP($D717,PORTE!$A$3:$Z$45,12,0)*$C717+VLOOKUP($E$2,PORTE!$A$3:$Z$45,12,0)*$E717</f>
        <v>258.99895999999995</v>
      </c>
      <c r="Q717" s="43">
        <f>VLOOKUP($D717,PORTE!$A$3:$Z$45,13,0)*$C717+VLOOKUP($E$2,PORTE!$A$3:$Z$45,13,0)*$E717</f>
        <v>268.10975999999999</v>
      </c>
      <c r="R717" s="43">
        <f>VLOOKUP($D717,PORTE!$A$3:$Z$45,14,0)*$C717+VLOOKUP($E$2,PORTE!$A$3:$Z$45,14,0)*$E717</f>
        <v>278.54251999999997</v>
      </c>
    </row>
    <row r="718" spans="1:18" s="1" customFormat="1" ht="13.5" customHeight="1" x14ac:dyDescent="0.25">
      <c r="A718" s="2" t="s">
        <v>1504</v>
      </c>
      <c r="B718" s="3" t="s">
        <v>1505</v>
      </c>
      <c r="C718" s="27">
        <v>0.5</v>
      </c>
      <c r="D718" s="2" t="s">
        <v>5</v>
      </c>
      <c r="E718" s="5">
        <v>27.582000000000001</v>
      </c>
      <c r="F718" s="43">
        <f>VLOOKUP($D718,PORTE!$A$3:$Z$45,2,0)*$C718+VLOOKUP($E$2,PORTE!$A$3:$Z$45,2,0)*$E718</f>
        <v>321.19299999999998</v>
      </c>
      <c r="G718" s="43">
        <f>VLOOKUP($D718,PORTE!$A$3:$Z$45,3,0)*$C718+VLOOKUP($E$2,PORTE!$A$3:$Z$45,3,0)*$E718</f>
        <v>336.23400000000004</v>
      </c>
      <c r="H718" s="43">
        <f>VLOOKUP($D718,PORTE!$A$3:$Z$45,4,0)*$C718+VLOOKUP($E$2,PORTE!$A$3:$Z$45,4,0)*$E718</f>
        <v>354.96393999999998</v>
      </c>
      <c r="I718" s="43">
        <f>VLOOKUP($D718,PORTE!$A$3:$Z$45,5,0)*$C718+VLOOKUP($E$2,PORTE!$A$3:$Z$45,5,0)*$E718</f>
        <v>380.17774000000003</v>
      </c>
      <c r="J718" s="43">
        <f>VLOOKUP($D718,PORTE!$A$3:$Z$45,6,0)*$C718+VLOOKUP($E$2,PORTE!$A$3:$Z$45,6,0)*$E718</f>
        <v>401.68006000000003</v>
      </c>
      <c r="K718" s="43">
        <f>VLOOKUP($D718,PORTE!$A$3:$Z$45,7,0)*$C718+VLOOKUP($E$2,PORTE!$A$3:$Z$45,7,0)*$E718</f>
        <v>424.66230000000002</v>
      </c>
      <c r="L718" s="43">
        <f>VLOOKUP($D718,PORTE!$A$3:$Z$45,8,0)*$C718+VLOOKUP($E$2,PORTE!$A$3:$Z$45,8,0)*$E718</f>
        <v>452.6943</v>
      </c>
      <c r="M718" s="43">
        <f>VLOOKUP($D718,PORTE!$A$3:$Z$45,9,0)*$C718+VLOOKUP($E$2,PORTE!$A$3:$Z$45,9,0)*$E718</f>
        <v>497.26467999999994</v>
      </c>
      <c r="N718" s="43">
        <f>VLOOKUP($D718,PORTE!$A$3:$Z$45,10,0)*$C718+VLOOKUP($E$2,PORTE!$A$3:$Z$45,10,0)*$E718</f>
        <v>542.67752000000007</v>
      </c>
      <c r="O718" s="43">
        <f>VLOOKUP($D718,PORTE!$A$3:$Z$45,11,0)*$C718+VLOOKUP($E$2,PORTE!$A$3:$Z$45,11,0)*$E718</f>
        <v>551.91958000000011</v>
      </c>
      <c r="P718" s="43">
        <f>VLOOKUP($D718,PORTE!$A$3:$Z$45,12,0)*$C718+VLOOKUP($E$2,PORTE!$A$3:$Z$45,12,0)*$E718</f>
        <v>574.52353999999991</v>
      </c>
      <c r="Q718" s="43">
        <f>VLOOKUP($D718,PORTE!$A$3:$Z$45,13,0)*$C718+VLOOKUP($E$2,PORTE!$A$3:$Z$45,13,0)*$E718</f>
        <v>592.88274000000001</v>
      </c>
      <c r="R718" s="43">
        <f>VLOOKUP($D718,PORTE!$A$3:$Z$45,14,0)*$C718+VLOOKUP($E$2,PORTE!$A$3:$Z$45,14,0)*$E718</f>
        <v>615.95497999999998</v>
      </c>
    </row>
    <row r="719" spans="1:18" s="1" customFormat="1" ht="13.5" customHeight="1" x14ac:dyDescent="0.25">
      <c r="A719" s="2" t="s">
        <v>1506</v>
      </c>
      <c r="B719" s="3" t="s">
        <v>1507</v>
      </c>
      <c r="C719" s="27">
        <v>0.5</v>
      </c>
      <c r="D719" s="2" t="s">
        <v>5</v>
      </c>
      <c r="E719" s="5">
        <v>72.5</v>
      </c>
      <c r="F719" s="43">
        <f>VLOOKUP($D719,PORTE!$A$3:$Z$45,2,0)*$C719+VLOOKUP($E$2,PORTE!$A$3:$Z$45,2,0)*$E719</f>
        <v>837.75</v>
      </c>
      <c r="G719" s="43">
        <f>VLOOKUP($D719,PORTE!$A$3:$Z$45,3,0)*$C719+VLOOKUP($E$2,PORTE!$A$3:$Z$45,3,0)*$E719</f>
        <v>875.25</v>
      </c>
      <c r="H719" s="43">
        <f>VLOOKUP($D719,PORTE!$A$3:$Z$45,4,0)*$C719+VLOOKUP($E$2,PORTE!$A$3:$Z$45,4,0)*$E719</f>
        <v>924.07500000000005</v>
      </c>
      <c r="I719" s="43">
        <f>VLOOKUP($D719,PORTE!$A$3:$Z$45,5,0)*$C719+VLOOKUP($E$2,PORTE!$A$3:$Z$45,5,0)*$E719</f>
        <v>989.71500000000003</v>
      </c>
      <c r="J719" s="43">
        <f>VLOOKUP($D719,PORTE!$A$3:$Z$45,6,0)*$C719+VLOOKUP($E$2,PORTE!$A$3:$Z$45,6,0)*$E719</f>
        <v>1045.355</v>
      </c>
      <c r="K719" s="43">
        <f>VLOOKUP($D719,PORTE!$A$3:$Z$45,7,0)*$C719+VLOOKUP($E$2,PORTE!$A$3:$Z$45,7,0)*$E719</f>
        <v>1105.17</v>
      </c>
      <c r="L719" s="43">
        <f>VLOOKUP($D719,PORTE!$A$3:$Z$45,8,0)*$C719+VLOOKUP($E$2,PORTE!$A$3:$Z$45,8,0)*$E719</f>
        <v>1178.1199999999999</v>
      </c>
      <c r="M719" s="43">
        <f>VLOOKUP($D719,PORTE!$A$3:$Z$45,9,0)*$C719+VLOOKUP($E$2,PORTE!$A$3:$Z$45,9,0)*$E719</f>
        <v>1294.1099999999999</v>
      </c>
      <c r="N719" s="43">
        <f>VLOOKUP($D719,PORTE!$A$3:$Z$45,10,0)*$C719+VLOOKUP($E$2,PORTE!$A$3:$Z$45,10,0)*$E719</f>
        <v>1412.29</v>
      </c>
      <c r="O719" s="43">
        <f>VLOOKUP($D719,PORTE!$A$3:$Z$45,11,0)*$C719+VLOOKUP($E$2,PORTE!$A$3:$Z$45,11,0)*$E719</f>
        <v>1436.355</v>
      </c>
      <c r="P719" s="43">
        <f>VLOOKUP($D719,PORTE!$A$3:$Z$45,12,0)*$C719+VLOOKUP($E$2,PORTE!$A$3:$Z$45,12,0)*$E719</f>
        <v>1493.9949999999999</v>
      </c>
      <c r="Q719" s="43">
        <f>VLOOKUP($D719,PORTE!$A$3:$Z$45,13,0)*$C719+VLOOKUP($E$2,PORTE!$A$3:$Z$45,13,0)*$E719</f>
        <v>1539.3050000000001</v>
      </c>
      <c r="R719" s="43">
        <f>VLOOKUP($D719,PORTE!$A$3:$Z$45,14,0)*$C719+VLOOKUP($E$2,PORTE!$A$3:$Z$45,14,0)*$E719</f>
        <v>1599.21</v>
      </c>
    </row>
    <row r="720" spans="1:18" s="1" customFormat="1" ht="13.5" customHeight="1" x14ac:dyDescent="0.25">
      <c r="A720" s="2" t="s">
        <v>1508</v>
      </c>
      <c r="B720" s="3" t="s">
        <v>1509</v>
      </c>
      <c r="C720" s="24">
        <v>0.75</v>
      </c>
      <c r="D720" s="4" t="s">
        <v>5</v>
      </c>
      <c r="E720" s="5" t="s">
        <v>1510</v>
      </c>
      <c r="F720" s="43">
        <f>VLOOKUP($D720,PORTE!$A$3:$Z$45,2,0)*$C720+VLOOKUP($E$2,PORTE!$A$3:$Z$45,2,0)*$E720</f>
        <v>282.75900000000001</v>
      </c>
      <c r="G720" s="43">
        <f>VLOOKUP($D720,PORTE!$A$3:$Z$45,3,0)*$C720+VLOOKUP($E$2,PORTE!$A$3:$Z$45,3,0)*$E720</f>
        <v>296.66699999999997</v>
      </c>
      <c r="H720" s="43">
        <f>VLOOKUP($D720,PORTE!$A$3:$Z$45,4,0)*$C720+VLOOKUP($E$2,PORTE!$A$3:$Z$45,4,0)*$E720</f>
        <v>313.16622000000001</v>
      </c>
      <c r="I720" s="43">
        <f>VLOOKUP($D720,PORTE!$A$3:$Z$45,5,0)*$C720+VLOOKUP($E$2,PORTE!$A$3:$Z$45,5,0)*$E720</f>
        <v>335.41061999999999</v>
      </c>
      <c r="J720" s="43">
        <f>VLOOKUP($D720,PORTE!$A$3:$Z$45,6,0)*$C720+VLOOKUP($E$2,PORTE!$A$3:$Z$45,6,0)*$E720</f>
        <v>354.51077999999995</v>
      </c>
      <c r="K720" s="43">
        <f>VLOOKUP($D720,PORTE!$A$3:$Z$45,7,0)*$C720+VLOOKUP($E$2,PORTE!$A$3:$Z$45,7,0)*$E720</f>
        <v>374.79239999999999</v>
      </c>
      <c r="L720" s="43">
        <f>VLOOKUP($D720,PORTE!$A$3:$Z$45,8,0)*$C720+VLOOKUP($E$2,PORTE!$A$3:$Z$45,8,0)*$E720</f>
        <v>399.53339999999997</v>
      </c>
      <c r="M720" s="43">
        <f>VLOOKUP($D720,PORTE!$A$3:$Z$45,9,0)*$C720+VLOOKUP($E$2,PORTE!$A$3:$Z$45,9,0)*$E720</f>
        <v>438.87083999999993</v>
      </c>
      <c r="N720" s="43">
        <f>VLOOKUP($D720,PORTE!$A$3:$Z$45,10,0)*$C720+VLOOKUP($E$2,PORTE!$A$3:$Z$45,10,0)*$E720</f>
        <v>478.95276000000001</v>
      </c>
      <c r="O720" s="43">
        <f>VLOOKUP($D720,PORTE!$A$3:$Z$45,11,0)*$C720+VLOOKUP($E$2,PORTE!$A$3:$Z$45,11,0)*$E720</f>
        <v>487.10454000000004</v>
      </c>
      <c r="P720" s="43">
        <f>VLOOKUP($D720,PORTE!$A$3:$Z$45,12,0)*$C720+VLOOKUP($E$2,PORTE!$A$3:$Z$45,12,0)*$E720</f>
        <v>507.51101999999997</v>
      </c>
      <c r="Q720" s="43">
        <f>VLOOKUP($D720,PORTE!$A$3:$Z$45,13,0)*$C720+VLOOKUP($E$2,PORTE!$A$3:$Z$45,13,0)*$E720</f>
        <v>524.66561999999999</v>
      </c>
      <c r="R720" s="43">
        <f>VLOOKUP($D720,PORTE!$A$3:$Z$45,14,0)*$C720+VLOOKUP($E$2,PORTE!$A$3:$Z$45,14,0)*$E720</f>
        <v>545.08224000000007</v>
      </c>
    </row>
    <row r="721" spans="1:18" s="1" customFormat="1" ht="13.5" customHeight="1" x14ac:dyDescent="0.25">
      <c r="A721" s="2" t="s">
        <v>1511</v>
      </c>
      <c r="B721" s="3" t="s">
        <v>1512</v>
      </c>
      <c r="C721" s="24">
        <v>0.5</v>
      </c>
      <c r="D721" s="4" t="s">
        <v>5</v>
      </c>
      <c r="E721" s="5" t="s">
        <v>1513</v>
      </c>
      <c r="F721" s="43">
        <f>VLOOKUP($D721,PORTE!$A$3:$Z$45,2,0)*$C721+VLOOKUP($E$2,PORTE!$A$3:$Z$45,2,0)*$E721</f>
        <v>248.67400000000001</v>
      </c>
      <c r="G721" s="43">
        <f>VLOOKUP($D721,PORTE!$A$3:$Z$45,3,0)*$C721+VLOOKUP($E$2,PORTE!$A$3:$Z$45,3,0)*$E721</f>
        <v>260.56200000000001</v>
      </c>
      <c r="H721" s="43">
        <f>VLOOKUP($D721,PORTE!$A$3:$Z$45,4,0)*$C721+VLOOKUP($E$2,PORTE!$A$3:$Z$45,4,0)*$E721</f>
        <v>275.06691999999998</v>
      </c>
      <c r="I721" s="43">
        <f>VLOOKUP($D721,PORTE!$A$3:$Z$45,5,0)*$C721+VLOOKUP($E$2,PORTE!$A$3:$Z$45,5,0)*$E721</f>
        <v>294.60532000000001</v>
      </c>
      <c r="J721" s="43">
        <f>VLOOKUP($D721,PORTE!$A$3:$Z$45,6,0)*$C721+VLOOKUP($E$2,PORTE!$A$3:$Z$45,6,0)*$E721</f>
        <v>311.31508000000002</v>
      </c>
      <c r="K721" s="43">
        <f>VLOOKUP($D721,PORTE!$A$3:$Z$45,7,0)*$C721+VLOOKUP($E$2,PORTE!$A$3:$Z$45,7,0)*$E721</f>
        <v>329.12640000000005</v>
      </c>
      <c r="L721" s="43">
        <f>VLOOKUP($D721,PORTE!$A$3:$Z$45,8,0)*$C721+VLOOKUP($E$2,PORTE!$A$3:$Z$45,8,0)*$E721</f>
        <v>350.85239999999999</v>
      </c>
      <c r="M721" s="43">
        <f>VLOOKUP($D721,PORTE!$A$3:$Z$45,9,0)*$C721+VLOOKUP($E$2,PORTE!$A$3:$Z$45,9,0)*$E721</f>
        <v>385.39623999999992</v>
      </c>
      <c r="N721" s="43">
        <f>VLOOKUP($D721,PORTE!$A$3:$Z$45,10,0)*$C721+VLOOKUP($E$2,PORTE!$A$3:$Z$45,10,0)*$E721</f>
        <v>420.59335999999996</v>
      </c>
      <c r="O721" s="43">
        <f>VLOOKUP($D721,PORTE!$A$3:$Z$45,11,0)*$C721+VLOOKUP($E$2,PORTE!$A$3:$Z$45,11,0)*$E721</f>
        <v>427.75443999999999</v>
      </c>
      <c r="P721" s="43">
        <f>VLOOKUP($D721,PORTE!$A$3:$Z$45,12,0)*$C721+VLOOKUP($E$2,PORTE!$A$3:$Z$45,12,0)*$E721</f>
        <v>445.43971999999997</v>
      </c>
      <c r="Q721" s="43">
        <f>VLOOKUP($D721,PORTE!$A$3:$Z$45,13,0)*$C721+VLOOKUP($E$2,PORTE!$A$3:$Z$45,13,0)*$E721</f>
        <v>460.01532000000003</v>
      </c>
      <c r="R721" s="43">
        <f>VLOOKUP($D721,PORTE!$A$3:$Z$45,14,0)*$C721+VLOOKUP($E$2,PORTE!$A$3:$Z$45,14,0)*$E721</f>
        <v>477.91664000000003</v>
      </c>
    </row>
    <row r="722" spans="1:18" s="1" customFormat="1" ht="13.5" customHeight="1" x14ac:dyDescent="0.25">
      <c r="A722" s="2" t="s">
        <v>1514</v>
      </c>
      <c r="B722" s="3" t="s">
        <v>1515</v>
      </c>
      <c r="C722" s="24">
        <v>0.75</v>
      </c>
      <c r="D722" s="4" t="s">
        <v>5</v>
      </c>
      <c r="E722" s="5" t="s">
        <v>1516</v>
      </c>
      <c r="F722" s="43">
        <f>VLOOKUP($D722,PORTE!$A$3:$Z$45,2,0)*$C722+VLOOKUP($E$2,PORTE!$A$3:$Z$45,2,0)*$E722</f>
        <v>563.65800000000002</v>
      </c>
      <c r="G722" s="43">
        <f>VLOOKUP($D722,PORTE!$A$3:$Z$45,3,0)*$C722+VLOOKUP($E$2,PORTE!$A$3:$Z$45,3,0)*$E722</f>
        <v>589.779</v>
      </c>
      <c r="H722" s="43">
        <f>VLOOKUP($D722,PORTE!$A$3:$Z$45,4,0)*$C722+VLOOKUP($E$2,PORTE!$A$3:$Z$45,4,0)*$E722</f>
        <v>622.64364</v>
      </c>
      <c r="I722" s="43">
        <f>VLOOKUP($D722,PORTE!$A$3:$Z$45,5,0)*$C722+VLOOKUP($E$2,PORTE!$A$3:$Z$45,5,0)*$E722</f>
        <v>666.87144000000001</v>
      </c>
      <c r="J722" s="43">
        <f>VLOOKUP($D722,PORTE!$A$3:$Z$45,6,0)*$C722+VLOOKUP($E$2,PORTE!$A$3:$Z$45,6,0)*$E722</f>
        <v>704.53535999999997</v>
      </c>
      <c r="K722" s="43">
        <f>VLOOKUP($D722,PORTE!$A$3:$Z$45,7,0)*$C722+VLOOKUP($E$2,PORTE!$A$3:$Z$45,7,0)*$E722</f>
        <v>744.84629999999993</v>
      </c>
      <c r="L722" s="43">
        <f>VLOOKUP($D722,PORTE!$A$3:$Z$45,8,0)*$C722+VLOOKUP($E$2,PORTE!$A$3:$Z$45,8,0)*$E722</f>
        <v>794.01329999999984</v>
      </c>
      <c r="M722" s="43">
        <f>VLOOKUP($D722,PORTE!$A$3:$Z$45,9,0)*$C722+VLOOKUP($E$2,PORTE!$A$3:$Z$45,9,0)*$E722</f>
        <v>872.1880799999999</v>
      </c>
      <c r="N722" s="43">
        <f>VLOOKUP($D722,PORTE!$A$3:$Z$45,10,0)*$C722+VLOOKUP($E$2,PORTE!$A$3:$Z$45,10,0)*$E722</f>
        <v>951.84011999999984</v>
      </c>
      <c r="O722" s="43">
        <f>VLOOKUP($D722,PORTE!$A$3:$Z$45,11,0)*$C722+VLOOKUP($E$2,PORTE!$A$3:$Z$45,11,0)*$E722</f>
        <v>968.05248000000006</v>
      </c>
      <c r="P722" s="43">
        <f>VLOOKUP($D722,PORTE!$A$3:$Z$45,12,0)*$C722+VLOOKUP($E$2,PORTE!$A$3:$Z$45,12,0)*$E722</f>
        <v>1007.5112399999999</v>
      </c>
      <c r="Q722" s="43">
        <f>VLOOKUP($D722,PORTE!$A$3:$Z$45,13,0)*$C722+VLOOKUP($E$2,PORTE!$A$3:$Z$45,13,0)*$E722</f>
        <v>1039.3214399999999</v>
      </c>
      <c r="R722" s="43">
        <f>VLOOKUP($D722,PORTE!$A$3:$Z$45,14,0)*$C722+VLOOKUP($E$2,PORTE!$A$3:$Z$45,14,0)*$E722</f>
        <v>1079.7673799999998</v>
      </c>
    </row>
    <row r="723" spans="1:18" s="1" customFormat="1" ht="13.5" customHeight="1" x14ac:dyDescent="0.25">
      <c r="A723" s="2" t="s">
        <v>1517</v>
      </c>
      <c r="B723" s="3" t="s">
        <v>1518</v>
      </c>
      <c r="C723" s="24">
        <v>0.5</v>
      </c>
      <c r="D723" s="4" t="s">
        <v>5</v>
      </c>
      <c r="E723" s="5" t="s">
        <v>1519</v>
      </c>
      <c r="F723" s="43">
        <f>VLOOKUP($D723,PORTE!$A$3:$Z$45,2,0)*$C723+VLOOKUP($E$2,PORTE!$A$3:$Z$45,2,0)*$E723</f>
        <v>180.77799999999999</v>
      </c>
      <c r="G723" s="43">
        <f>VLOOKUP($D723,PORTE!$A$3:$Z$45,3,0)*$C723+VLOOKUP($E$2,PORTE!$A$3:$Z$45,3,0)*$E723</f>
        <v>189.714</v>
      </c>
      <c r="H723" s="43">
        <f>VLOOKUP($D723,PORTE!$A$3:$Z$45,4,0)*$C723+VLOOKUP($E$2,PORTE!$A$3:$Z$45,4,0)*$E723</f>
        <v>200.26324</v>
      </c>
      <c r="I723" s="43">
        <f>VLOOKUP($D723,PORTE!$A$3:$Z$45,5,0)*$C723+VLOOKUP($E$2,PORTE!$A$3:$Z$45,5,0)*$E723</f>
        <v>214.48803999999998</v>
      </c>
      <c r="J723" s="43">
        <f>VLOOKUP($D723,PORTE!$A$3:$Z$45,6,0)*$C723+VLOOKUP($E$2,PORTE!$A$3:$Z$45,6,0)*$E723</f>
        <v>226.71075999999999</v>
      </c>
      <c r="K723" s="43">
        <f>VLOOKUP($D723,PORTE!$A$3:$Z$45,7,0)*$C723+VLOOKUP($E$2,PORTE!$A$3:$Z$45,7,0)*$E723</f>
        <v>239.6808</v>
      </c>
      <c r="L723" s="43">
        <f>VLOOKUP($D723,PORTE!$A$3:$Z$45,8,0)*$C723+VLOOKUP($E$2,PORTE!$A$3:$Z$45,8,0)*$E723</f>
        <v>255.50279999999998</v>
      </c>
      <c r="M723" s="43">
        <f>VLOOKUP($D723,PORTE!$A$3:$Z$45,9,0)*$C723+VLOOKUP($E$2,PORTE!$A$3:$Z$45,9,0)*$E723</f>
        <v>280.65927999999997</v>
      </c>
      <c r="N723" s="43">
        <f>VLOOKUP($D723,PORTE!$A$3:$Z$45,10,0)*$C723+VLOOKUP($E$2,PORTE!$A$3:$Z$45,10,0)*$E723</f>
        <v>306.29192</v>
      </c>
      <c r="O723" s="43">
        <f>VLOOKUP($D723,PORTE!$A$3:$Z$45,11,0)*$C723+VLOOKUP($E$2,PORTE!$A$3:$Z$45,11,0)*$E723</f>
        <v>311.50468000000001</v>
      </c>
      <c r="P723" s="43">
        <f>VLOOKUP($D723,PORTE!$A$3:$Z$45,12,0)*$C723+VLOOKUP($E$2,PORTE!$A$3:$Z$45,12,0)*$E723</f>
        <v>324.58483999999999</v>
      </c>
      <c r="Q723" s="43">
        <f>VLOOKUP($D723,PORTE!$A$3:$Z$45,13,0)*$C723+VLOOKUP($E$2,PORTE!$A$3:$Z$45,13,0)*$E723</f>
        <v>335.61804000000001</v>
      </c>
      <c r="R723" s="43">
        <f>VLOOKUP($D723,PORTE!$A$3:$Z$45,14,0)*$C723+VLOOKUP($E$2,PORTE!$A$3:$Z$45,14,0)*$E723</f>
        <v>348.67808000000002</v>
      </c>
    </row>
    <row r="724" spans="1:18" s="1" customFormat="1" ht="13.5" customHeight="1" x14ac:dyDescent="0.25">
      <c r="A724" s="2" t="s">
        <v>1520</v>
      </c>
      <c r="B724" s="3" t="s">
        <v>1521</v>
      </c>
      <c r="C724" s="24">
        <v>0.5</v>
      </c>
      <c r="D724" s="4" t="s">
        <v>5</v>
      </c>
      <c r="E724" s="5" t="s">
        <v>1519</v>
      </c>
      <c r="F724" s="43">
        <f>VLOOKUP($D724,PORTE!$A$3:$Z$45,2,0)*$C724+VLOOKUP($E$2,PORTE!$A$3:$Z$45,2,0)*$E724</f>
        <v>180.77799999999999</v>
      </c>
      <c r="G724" s="43">
        <f>VLOOKUP($D724,PORTE!$A$3:$Z$45,3,0)*$C724+VLOOKUP($E$2,PORTE!$A$3:$Z$45,3,0)*$E724</f>
        <v>189.714</v>
      </c>
      <c r="H724" s="43">
        <f>VLOOKUP($D724,PORTE!$A$3:$Z$45,4,0)*$C724+VLOOKUP($E$2,PORTE!$A$3:$Z$45,4,0)*$E724</f>
        <v>200.26324</v>
      </c>
      <c r="I724" s="43">
        <f>VLOOKUP($D724,PORTE!$A$3:$Z$45,5,0)*$C724+VLOOKUP($E$2,PORTE!$A$3:$Z$45,5,0)*$E724</f>
        <v>214.48803999999998</v>
      </c>
      <c r="J724" s="43">
        <f>VLOOKUP($D724,PORTE!$A$3:$Z$45,6,0)*$C724+VLOOKUP($E$2,PORTE!$A$3:$Z$45,6,0)*$E724</f>
        <v>226.71075999999999</v>
      </c>
      <c r="K724" s="43">
        <f>VLOOKUP($D724,PORTE!$A$3:$Z$45,7,0)*$C724+VLOOKUP($E$2,PORTE!$A$3:$Z$45,7,0)*$E724</f>
        <v>239.6808</v>
      </c>
      <c r="L724" s="43">
        <f>VLOOKUP($D724,PORTE!$A$3:$Z$45,8,0)*$C724+VLOOKUP($E$2,PORTE!$A$3:$Z$45,8,0)*$E724</f>
        <v>255.50279999999998</v>
      </c>
      <c r="M724" s="43">
        <f>VLOOKUP($D724,PORTE!$A$3:$Z$45,9,0)*$C724+VLOOKUP($E$2,PORTE!$A$3:$Z$45,9,0)*$E724</f>
        <v>280.65927999999997</v>
      </c>
      <c r="N724" s="43">
        <f>VLOOKUP($D724,PORTE!$A$3:$Z$45,10,0)*$C724+VLOOKUP($E$2,PORTE!$A$3:$Z$45,10,0)*$E724</f>
        <v>306.29192</v>
      </c>
      <c r="O724" s="43">
        <f>VLOOKUP($D724,PORTE!$A$3:$Z$45,11,0)*$C724+VLOOKUP($E$2,PORTE!$A$3:$Z$45,11,0)*$E724</f>
        <v>311.50468000000001</v>
      </c>
      <c r="P724" s="43">
        <f>VLOOKUP($D724,PORTE!$A$3:$Z$45,12,0)*$C724+VLOOKUP($E$2,PORTE!$A$3:$Z$45,12,0)*$E724</f>
        <v>324.58483999999999</v>
      </c>
      <c r="Q724" s="43">
        <f>VLOOKUP($D724,PORTE!$A$3:$Z$45,13,0)*$C724+VLOOKUP($E$2,PORTE!$A$3:$Z$45,13,0)*$E724</f>
        <v>335.61804000000001</v>
      </c>
      <c r="R724" s="43">
        <f>VLOOKUP($D724,PORTE!$A$3:$Z$45,14,0)*$C724+VLOOKUP($E$2,PORTE!$A$3:$Z$45,14,0)*$E724</f>
        <v>348.67808000000002</v>
      </c>
    </row>
    <row r="725" spans="1:18" s="1" customFormat="1" ht="13.5" customHeight="1" x14ac:dyDescent="0.25">
      <c r="A725" s="2">
        <v>40323480</v>
      </c>
      <c r="B725" s="9" t="s">
        <v>1522</v>
      </c>
      <c r="C725" s="27">
        <v>0.25</v>
      </c>
      <c r="D725" s="2" t="s">
        <v>5</v>
      </c>
      <c r="E725" s="5">
        <v>18.994</v>
      </c>
      <c r="F725" s="43">
        <f>VLOOKUP($D725,PORTE!$A$3:$Z$45,2,0)*$C725+VLOOKUP($E$2,PORTE!$A$3:$Z$45,2,0)*$E725</f>
        <v>220.43099999999998</v>
      </c>
      <c r="G725" s="43">
        <f>VLOOKUP($D725,PORTE!$A$3:$Z$45,3,0)*$C725+VLOOKUP($E$2,PORTE!$A$3:$Z$45,3,0)*$E725</f>
        <v>230.553</v>
      </c>
      <c r="H725" s="43">
        <f>VLOOKUP($D725,PORTE!$A$3:$Z$45,4,0)*$C725+VLOOKUP($E$2,PORTE!$A$3:$Z$45,4,0)*$E725</f>
        <v>243.40397999999999</v>
      </c>
      <c r="I725" s="43">
        <f>VLOOKUP($D725,PORTE!$A$3:$Z$45,5,0)*$C725+VLOOKUP($E$2,PORTE!$A$3:$Z$45,5,0)*$E725</f>
        <v>260.69358</v>
      </c>
      <c r="J725" s="43">
        <f>VLOOKUP($D725,PORTE!$A$3:$Z$45,6,0)*$C725+VLOOKUP($E$2,PORTE!$A$3:$Z$45,6,0)*$E725</f>
        <v>275.39901999999995</v>
      </c>
      <c r="K725" s="43">
        <f>VLOOKUP($D725,PORTE!$A$3:$Z$45,7,0)*$C725+VLOOKUP($E$2,PORTE!$A$3:$Z$45,7,0)*$E725</f>
        <v>291.15659999999997</v>
      </c>
      <c r="L725" s="43">
        <f>VLOOKUP($D725,PORTE!$A$3:$Z$45,8,0)*$C725+VLOOKUP($E$2,PORTE!$A$3:$Z$45,8,0)*$E725</f>
        <v>310.37559999999996</v>
      </c>
      <c r="M725" s="43">
        <f>VLOOKUP($D725,PORTE!$A$3:$Z$45,9,0)*$C725+VLOOKUP($E$2,PORTE!$A$3:$Z$45,9,0)*$E725</f>
        <v>340.93356</v>
      </c>
      <c r="N725" s="43">
        <f>VLOOKUP($D725,PORTE!$A$3:$Z$45,10,0)*$C725+VLOOKUP($E$2,PORTE!$A$3:$Z$45,10,0)*$E725</f>
        <v>372.06884000000002</v>
      </c>
      <c r="O725" s="43">
        <f>VLOOKUP($D725,PORTE!$A$3:$Z$45,11,0)*$C725+VLOOKUP($E$2,PORTE!$A$3:$Z$45,11,0)*$E725</f>
        <v>378.40686000000005</v>
      </c>
      <c r="P725" s="43">
        <f>VLOOKUP($D725,PORTE!$A$3:$Z$45,12,0)*$C725+VLOOKUP($E$2,PORTE!$A$3:$Z$45,12,0)*$E725</f>
        <v>393.76717999999994</v>
      </c>
      <c r="Q725" s="43">
        <f>VLOOKUP($D725,PORTE!$A$3:$Z$45,13,0)*$C725+VLOOKUP($E$2,PORTE!$A$3:$Z$45,13,0)*$E725</f>
        <v>406.06858</v>
      </c>
      <c r="R725" s="43">
        <f>VLOOKUP($D725,PORTE!$A$3:$Z$45,14,0)*$C725+VLOOKUP($E$2,PORTE!$A$3:$Z$45,14,0)*$E725</f>
        <v>421.87115999999997</v>
      </c>
    </row>
    <row r="726" spans="1:18" s="1" customFormat="1" ht="13.5" customHeight="1" x14ac:dyDescent="0.25">
      <c r="A726" s="2" t="s">
        <v>1523</v>
      </c>
      <c r="B726" s="3" t="s">
        <v>1524</v>
      </c>
      <c r="C726" s="24">
        <v>0.1</v>
      </c>
      <c r="D726" s="4" t="s">
        <v>5</v>
      </c>
      <c r="E726" s="5" t="s">
        <v>39</v>
      </c>
      <c r="F726" s="43">
        <f>VLOOKUP($D726,PORTE!$A$3:$Z$45,2,0)*$C726+VLOOKUP($E$2,PORTE!$A$3:$Z$45,2,0)*$E726</f>
        <v>38.370499999999993</v>
      </c>
      <c r="G726" s="43">
        <f>VLOOKUP($D726,PORTE!$A$3:$Z$45,3,0)*$C726+VLOOKUP($E$2,PORTE!$A$3:$Z$45,3,0)*$E726</f>
        <v>40.253999999999998</v>
      </c>
      <c r="H726" s="43">
        <f>VLOOKUP($D726,PORTE!$A$3:$Z$45,4,0)*$C726+VLOOKUP($E$2,PORTE!$A$3:$Z$45,4,0)*$E726</f>
        <v>42.492890000000003</v>
      </c>
      <c r="I726" s="43">
        <f>VLOOKUP($D726,PORTE!$A$3:$Z$45,5,0)*$C726+VLOOKUP($E$2,PORTE!$A$3:$Z$45,5,0)*$E726</f>
        <v>45.511189999999999</v>
      </c>
      <c r="J726" s="43">
        <f>VLOOKUP($D726,PORTE!$A$3:$Z$45,6,0)*$C726+VLOOKUP($E$2,PORTE!$A$3:$Z$45,6,0)*$E726</f>
        <v>48.102110000000003</v>
      </c>
      <c r="K726" s="43">
        <f>VLOOKUP($D726,PORTE!$A$3:$Z$45,7,0)*$C726+VLOOKUP($E$2,PORTE!$A$3:$Z$45,7,0)*$E726</f>
        <v>50.854050000000001</v>
      </c>
      <c r="L726" s="43">
        <f>VLOOKUP($D726,PORTE!$A$3:$Z$45,8,0)*$C726+VLOOKUP($E$2,PORTE!$A$3:$Z$45,8,0)*$E726</f>
        <v>54.211049999999993</v>
      </c>
      <c r="M726" s="43">
        <f>VLOOKUP($D726,PORTE!$A$3:$Z$45,9,0)*$C726+VLOOKUP($E$2,PORTE!$A$3:$Z$45,9,0)*$E726</f>
        <v>59.548579999999994</v>
      </c>
      <c r="N726" s="43">
        <f>VLOOKUP($D726,PORTE!$A$3:$Z$45,10,0)*$C726+VLOOKUP($E$2,PORTE!$A$3:$Z$45,10,0)*$E726</f>
        <v>64.987120000000004</v>
      </c>
      <c r="O726" s="43">
        <f>VLOOKUP($D726,PORTE!$A$3:$Z$45,11,0)*$C726+VLOOKUP($E$2,PORTE!$A$3:$Z$45,11,0)*$E726</f>
        <v>66.093230000000005</v>
      </c>
      <c r="P726" s="43">
        <f>VLOOKUP($D726,PORTE!$A$3:$Z$45,12,0)*$C726+VLOOKUP($E$2,PORTE!$A$3:$Z$45,12,0)*$E726</f>
        <v>68.859489999999994</v>
      </c>
      <c r="Q726" s="43">
        <f>VLOOKUP($D726,PORTE!$A$3:$Z$45,13,0)*$C726+VLOOKUP($E$2,PORTE!$A$3:$Z$45,13,0)*$E726</f>
        <v>71.181690000000003</v>
      </c>
      <c r="R726" s="43">
        <f>VLOOKUP($D726,PORTE!$A$3:$Z$45,14,0)*$C726+VLOOKUP($E$2,PORTE!$A$3:$Z$45,14,0)*$E726</f>
        <v>73.951629999999994</v>
      </c>
    </row>
    <row r="727" spans="1:18" s="1" customFormat="1" ht="13.5" customHeight="1" x14ac:dyDescent="0.25">
      <c r="A727" s="2" t="s">
        <v>1525</v>
      </c>
      <c r="B727" s="3" t="s">
        <v>1526</v>
      </c>
      <c r="C727" s="24">
        <v>0.04</v>
      </c>
      <c r="D727" s="4" t="s">
        <v>5</v>
      </c>
      <c r="E727" s="5" t="s">
        <v>1439</v>
      </c>
      <c r="F727" s="43">
        <f>VLOOKUP($D727,PORTE!$A$3:$Z$45,2,0)*$C727+VLOOKUP($E$2,PORTE!$A$3:$Z$45,2,0)*$E727</f>
        <v>23.791499999999999</v>
      </c>
      <c r="G727" s="43">
        <f>VLOOKUP($D727,PORTE!$A$3:$Z$45,3,0)*$C727+VLOOKUP($E$2,PORTE!$A$3:$Z$45,3,0)*$E727</f>
        <v>24.911999999999999</v>
      </c>
      <c r="H727" s="43">
        <f>VLOOKUP($D727,PORTE!$A$3:$Z$45,4,0)*$C727+VLOOKUP($E$2,PORTE!$A$3:$Z$45,4,0)*$E727</f>
        <v>26.299469999999999</v>
      </c>
      <c r="I727" s="43">
        <f>VLOOKUP($D727,PORTE!$A$3:$Z$45,5,0)*$C727+VLOOKUP($E$2,PORTE!$A$3:$Z$45,5,0)*$E727</f>
        <v>28.167569999999998</v>
      </c>
      <c r="J727" s="43">
        <f>VLOOKUP($D727,PORTE!$A$3:$Z$45,6,0)*$C727+VLOOKUP($E$2,PORTE!$A$3:$Z$45,6,0)*$E727</f>
        <v>29.761929999999996</v>
      </c>
      <c r="K727" s="43">
        <f>VLOOKUP($D727,PORTE!$A$3:$Z$45,7,0)*$C727+VLOOKUP($E$2,PORTE!$A$3:$Z$45,7,0)*$E727</f>
        <v>31.464750000000002</v>
      </c>
      <c r="L727" s="43">
        <f>VLOOKUP($D727,PORTE!$A$3:$Z$45,8,0)*$C727+VLOOKUP($E$2,PORTE!$A$3:$Z$45,8,0)*$E727</f>
        <v>33.541749999999993</v>
      </c>
      <c r="M727" s="43">
        <f>VLOOKUP($D727,PORTE!$A$3:$Z$45,9,0)*$C727+VLOOKUP($E$2,PORTE!$A$3:$Z$45,9,0)*$E727</f>
        <v>36.844139999999996</v>
      </c>
      <c r="N727" s="43">
        <f>VLOOKUP($D727,PORTE!$A$3:$Z$45,10,0)*$C727+VLOOKUP($E$2,PORTE!$A$3:$Z$45,10,0)*$E727</f>
        <v>40.208959999999998</v>
      </c>
      <c r="O727" s="43">
        <f>VLOOKUP($D727,PORTE!$A$3:$Z$45,11,0)*$C727+VLOOKUP($E$2,PORTE!$A$3:$Z$45,11,0)*$E727</f>
        <v>40.893690000000007</v>
      </c>
      <c r="P727" s="43">
        <f>VLOOKUP($D727,PORTE!$A$3:$Z$45,12,0)*$C727+VLOOKUP($E$2,PORTE!$A$3:$Z$45,12,0)*$E727</f>
        <v>42.572869999999995</v>
      </c>
      <c r="Q727" s="43">
        <f>VLOOKUP($D727,PORTE!$A$3:$Z$45,13,0)*$C727+VLOOKUP($E$2,PORTE!$A$3:$Z$45,13,0)*$E727</f>
        <v>43.942270000000001</v>
      </c>
      <c r="R727" s="43">
        <f>VLOOKUP($D727,PORTE!$A$3:$Z$45,14,0)*$C727+VLOOKUP($E$2,PORTE!$A$3:$Z$45,14,0)*$E727</f>
        <v>45.652290000000001</v>
      </c>
    </row>
    <row r="728" spans="1:18" s="1" customFormat="1" ht="13.5" customHeight="1" x14ac:dyDescent="0.25">
      <c r="A728" s="2" t="s">
        <v>1527</v>
      </c>
      <c r="B728" s="3" t="s">
        <v>1528</v>
      </c>
      <c r="C728" s="24">
        <v>0.1</v>
      </c>
      <c r="D728" s="4" t="s">
        <v>5</v>
      </c>
      <c r="E728" s="5" t="s">
        <v>624</v>
      </c>
      <c r="F728" s="43">
        <f>VLOOKUP($D728,PORTE!$A$3:$Z$45,2,0)*$C728+VLOOKUP($E$2,PORTE!$A$3:$Z$45,2,0)*$E728</f>
        <v>40.750999999999998</v>
      </c>
      <c r="G728" s="43">
        <f>VLOOKUP($D728,PORTE!$A$3:$Z$45,3,0)*$C728+VLOOKUP($E$2,PORTE!$A$3:$Z$45,3,0)*$E728</f>
        <v>42.738</v>
      </c>
      <c r="H728" s="43">
        <f>VLOOKUP($D728,PORTE!$A$3:$Z$45,4,0)*$C728+VLOOKUP($E$2,PORTE!$A$3:$Z$45,4,0)*$E728</f>
        <v>45.115580000000001</v>
      </c>
      <c r="I728" s="43">
        <f>VLOOKUP($D728,PORTE!$A$3:$Z$45,5,0)*$C728+VLOOKUP($E$2,PORTE!$A$3:$Z$45,5,0)*$E728</f>
        <v>48.320180000000001</v>
      </c>
      <c r="J728" s="43">
        <f>VLOOKUP($D728,PORTE!$A$3:$Z$45,6,0)*$C728+VLOOKUP($E$2,PORTE!$A$3:$Z$45,6,0)*$E728</f>
        <v>51.068420000000003</v>
      </c>
      <c r="K728" s="43">
        <f>VLOOKUP($D728,PORTE!$A$3:$Z$45,7,0)*$C728+VLOOKUP($E$2,PORTE!$A$3:$Z$45,7,0)*$E728</f>
        <v>53.990100000000005</v>
      </c>
      <c r="L728" s="43">
        <f>VLOOKUP($D728,PORTE!$A$3:$Z$45,8,0)*$C728+VLOOKUP($E$2,PORTE!$A$3:$Z$45,8,0)*$E728</f>
        <v>57.554099999999998</v>
      </c>
      <c r="M728" s="43">
        <f>VLOOKUP($D728,PORTE!$A$3:$Z$45,9,0)*$C728+VLOOKUP($E$2,PORTE!$A$3:$Z$45,9,0)*$E728</f>
        <v>63.220759999999999</v>
      </c>
      <c r="N728" s="43">
        <f>VLOOKUP($D728,PORTE!$A$3:$Z$45,10,0)*$C728+VLOOKUP($E$2,PORTE!$A$3:$Z$45,10,0)*$E728</f>
        <v>68.994640000000004</v>
      </c>
      <c r="O728" s="43">
        <f>VLOOKUP($D728,PORTE!$A$3:$Z$45,11,0)*$C728+VLOOKUP($E$2,PORTE!$A$3:$Z$45,11,0)*$E728</f>
        <v>70.169060000000016</v>
      </c>
      <c r="P728" s="43">
        <f>VLOOKUP($D728,PORTE!$A$3:$Z$45,12,0)*$C728+VLOOKUP($E$2,PORTE!$A$3:$Z$45,12,0)*$E728</f>
        <v>73.096779999999995</v>
      </c>
      <c r="Q728" s="43">
        <f>VLOOKUP($D728,PORTE!$A$3:$Z$45,13,0)*$C728+VLOOKUP($E$2,PORTE!$A$3:$Z$45,13,0)*$E728</f>
        <v>75.543180000000007</v>
      </c>
      <c r="R728" s="43">
        <f>VLOOKUP($D728,PORTE!$A$3:$Z$45,14,0)*$C728+VLOOKUP($E$2,PORTE!$A$3:$Z$45,14,0)*$E728</f>
        <v>78.482860000000002</v>
      </c>
    </row>
    <row r="729" spans="1:18" s="1" customFormat="1" ht="13.5" customHeight="1" x14ac:dyDescent="0.25">
      <c r="A729" s="2">
        <v>40322467</v>
      </c>
      <c r="B729" s="9" t="s">
        <v>1529</v>
      </c>
      <c r="C729" s="24">
        <v>0.01</v>
      </c>
      <c r="D729" s="4" t="s">
        <v>5</v>
      </c>
      <c r="E729" s="5">
        <v>1.18</v>
      </c>
      <c r="F729" s="43">
        <f>VLOOKUP($D729,PORTE!$A$3:$Z$45,2,0)*$C729+VLOOKUP($E$2,PORTE!$A$3:$Z$45,2,0)*$E729</f>
        <v>13.649999999999999</v>
      </c>
      <c r="G729" s="43">
        <f>VLOOKUP($D729,PORTE!$A$3:$Z$45,3,0)*$C729+VLOOKUP($E$2,PORTE!$A$3:$Z$45,3,0)*$E729</f>
        <v>14.265000000000001</v>
      </c>
      <c r="H729" s="43">
        <f>VLOOKUP($D729,PORTE!$A$3:$Z$45,4,0)*$C729+VLOOKUP($E$2,PORTE!$A$3:$Z$45,4,0)*$E729</f>
        <v>15.060599999999999</v>
      </c>
      <c r="I729" s="43">
        <f>VLOOKUP($D729,PORTE!$A$3:$Z$45,5,0)*$C729+VLOOKUP($E$2,PORTE!$A$3:$Z$45,5,0)*$E729</f>
        <v>16.130399999999998</v>
      </c>
      <c r="J729" s="43">
        <f>VLOOKUP($D729,PORTE!$A$3:$Z$45,6,0)*$C729+VLOOKUP($E$2,PORTE!$A$3:$Z$45,6,0)*$E729</f>
        <v>17.037999999999997</v>
      </c>
      <c r="K729" s="43">
        <f>VLOOKUP($D729,PORTE!$A$3:$Z$45,7,0)*$C729+VLOOKUP($E$2,PORTE!$A$3:$Z$45,7,0)*$E729</f>
        <v>18.012899999999998</v>
      </c>
      <c r="L729" s="43">
        <f>VLOOKUP($D729,PORTE!$A$3:$Z$45,8,0)*$C729+VLOOKUP($E$2,PORTE!$A$3:$Z$45,8,0)*$E729</f>
        <v>19.201899999999998</v>
      </c>
      <c r="M729" s="43">
        <f>VLOOKUP($D729,PORTE!$A$3:$Z$45,9,0)*$C729+VLOOKUP($E$2,PORTE!$A$3:$Z$45,9,0)*$E729</f>
        <v>21.092399999999994</v>
      </c>
      <c r="N729" s="43">
        <f>VLOOKUP($D729,PORTE!$A$3:$Z$45,10,0)*$C729+VLOOKUP($E$2,PORTE!$A$3:$Z$45,10,0)*$E729</f>
        <v>23.018599999999999</v>
      </c>
      <c r="O729" s="43">
        <f>VLOOKUP($D729,PORTE!$A$3:$Z$45,11,0)*$C729+VLOOKUP($E$2,PORTE!$A$3:$Z$45,11,0)*$E729</f>
        <v>23.410800000000002</v>
      </c>
      <c r="P729" s="43">
        <f>VLOOKUP($D729,PORTE!$A$3:$Z$45,12,0)*$C729+VLOOKUP($E$2,PORTE!$A$3:$Z$45,12,0)*$E729</f>
        <v>24.352999999999998</v>
      </c>
      <c r="Q729" s="43">
        <f>VLOOKUP($D729,PORTE!$A$3:$Z$45,13,0)*$C729+VLOOKUP($E$2,PORTE!$A$3:$Z$45,13,0)*$E729</f>
        <v>25.097200000000001</v>
      </c>
      <c r="R729" s="43">
        <f>VLOOKUP($D729,PORTE!$A$3:$Z$45,14,0)*$C729+VLOOKUP($E$2,PORTE!$A$3:$Z$45,14,0)*$E729</f>
        <v>26.073899999999998</v>
      </c>
    </row>
    <row r="730" spans="1:18" s="1" customFormat="1" ht="13.5" customHeight="1" x14ac:dyDescent="0.25">
      <c r="A730" s="2">
        <v>40322475</v>
      </c>
      <c r="B730" s="19" t="s">
        <v>1530</v>
      </c>
      <c r="C730" s="24">
        <v>0.01</v>
      </c>
      <c r="D730" s="4" t="s">
        <v>5</v>
      </c>
      <c r="E730" s="5">
        <v>1.2629999999999999</v>
      </c>
      <c r="F730" s="43">
        <f>VLOOKUP($D730,PORTE!$A$3:$Z$45,2,0)*$C730+VLOOKUP($E$2,PORTE!$A$3:$Z$45,2,0)*$E730</f>
        <v>14.6045</v>
      </c>
      <c r="G730" s="43">
        <f>VLOOKUP($D730,PORTE!$A$3:$Z$45,3,0)*$C730+VLOOKUP($E$2,PORTE!$A$3:$Z$45,3,0)*$E730</f>
        <v>15.260999999999999</v>
      </c>
      <c r="H730" s="43">
        <f>VLOOKUP($D730,PORTE!$A$3:$Z$45,4,0)*$C730+VLOOKUP($E$2,PORTE!$A$3:$Z$45,4,0)*$E730</f>
        <v>16.112209999999997</v>
      </c>
      <c r="I730" s="43">
        <f>VLOOKUP($D730,PORTE!$A$3:$Z$45,5,0)*$C730+VLOOKUP($E$2,PORTE!$A$3:$Z$45,5,0)*$E730</f>
        <v>17.256709999999998</v>
      </c>
      <c r="J730" s="43">
        <f>VLOOKUP($D730,PORTE!$A$3:$Z$45,6,0)*$C730+VLOOKUP($E$2,PORTE!$A$3:$Z$45,6,0)*$E730</f>
        <v>18.227389999999996</v>
      </c>
      <c r="K730" s="43">
        <f>VLOOKUP($D730,PORTE!$A$3:$Z$45,7,0)*$C730+VLOOKUP($E$2,PORTE!$A$3:$Z$45,7,0)*$E730</f>
        <v>19.270349999999997</v>
      </c>
      <c r="L730" s="43">
        <f>VLOOKUP($D730,PORTE!$A$3:$Z$45,8,0)*$C730+VLOOKUP($E$2,PORTE!$A$3:$Z$45,8,0)*$E730</f>
        <v>20.542349999999995</v>
      </c>
      <c r="M730" s="43">
        <f>VLOOKUP($D730,PORTE!$A$3:$Z$45,9,0)*$C730+VLOOKUP($E$2,PORTE!$A$3:$Z$45,9,0)*$E730</f>
        <v>22.564819999999994</v>
      </c>
      <c r="N730" s="43">
        <f>VLOOKUP($D730,PORTE!$A$3:$Z$45,10,0)*$C730+VLOOKUP($E$2,PORTE!$A$3:$Z$45,10,0)*$E730</f>
        <v>24.625479999999996</v>
      </c>
      <c r="O730" s="43">
        <f>VLOOKUP($D730,PORTE!$A$3:$Z$45,11,0)*$C730+VLOOKUP($E$2,PORTE!$A$3:$Z$45,11,0)*$E730</f>
        <v>25.045069999999999</v>
      </c>
      <c r="P730" s="43">
        <f>VLOOKUP($D730,PORTE!$A$3:$Z$45,12,0)*$C730+VLOOKUP($E$2,PORTE!$A$3:$Z$45,12,0)*$E730</f>
        <v>26.052009999999996</v>
      </c>
      <c r="Q730" s="43">
        <f>VLOOKUP($D730,PORTE!$A$3:$Z$45,13,0)*$C730+VLOOKUP($E$2,PORTE!$A$3:$Z$45,13,0)*$E730</f>
        <v>26.84601</v>
      </c>
      <c r="R730" s="43">
        <f>VLOOKUP($D730,PORTE!$A$3:$Z$45,14,0)*$C730+VLOOKUP($E$2,PORTE!$A$3:$Z$45,14,0)*$E730</f>
        <v>27.89077</v>
      </c>
    </row>
    <row r="731" spans="1:18" s="1" customFormat="1" ht="13.5" customHeight="1" x14ac:dyDescent="0.25">
      <c r="A731" s="2" t="s">
        <v>1531</v>
      </c>
      <c r="B731" s="3" t="s">
        <v>1532</v>
      </c>
      <c r="C731" s="24">
        <v>0.04</v>
      </c>
      <c r="D731" s="4" t="s">
        <v>5</v>
      </c>
      <c r="E731" s="5" t="s">
        <v>992</v>
      </c>
      <c r="F731" s="43">
        <f>VLOOKUP($D731,PORTE!$A$3:$Z$45,2,0)*$C731+VLOOKUP($E$2,PORTE!$A$3:$Z$45,2,0)*$E731</f>
        <v>26.195</v>
      </c>
      <c r="G731" s="43">
        <f>VLOOKUP($D731,PORTE!$A$3:$Z$45,3,0)*$C731+VLOOKUP($E$2,PORTE!$A$3:$Z$45,3,0)*$E731</f>
        <v>27.42</v>
      </c>
      <c r="H731" s="43">
        <f>VLOOKUP($D731,PORTE!$A$3:$Z$45,4,0)*$C731+VLOOKUP($E$2,PORTE!$A$3:$Z$45,4,0)*$E731</f>
        <v>28.947500000000002</v>
      </c>
      <c r="I731" s="43">
        <f>VLOOKUP($D731,PORTE!$A$3:$Z$45,5,0)*$C731+VLOOKUP($E$2,PORTE!$A$3:$Z$45,5,0)*$E731</f>
        <v>31.003699999999998</v>
      </c>
      <c r="J731" s="43">
        <f>VLOOKUP($D731,PORTE!$A$3:$Z$45,6,0)*$C731+VLOOKUP($E$2,PORTE!$A$3:$Z$45,6,0)*$E731</f>
        <v>32.756900000000002</v>
      </c>
      <c r="K731" s="43">
        <f>VLOOKUP($D731,PORTE!$A$3:$Z$45,7,0)*$C731+VLOOKUP($E$2,PORTE!$A$3:$Z$45,7,0)*$E731</f>
        <v>34.631099999999996</v>
      </c>
      <c r="L731" s="43">
        <f>VLOOKUP($D731,PORTE!$A$3:$Z$45,8,0)*$C731+VLOOKUP($E$2,PORTE!$A$3:$Z$45,8,0)*$E731</f>
        <v>36.917099999999998</v>
      </c>
      <c r="M731" s="43">
        <f>VLOOKUP($D731,PORTE!$A$3:$Z$45,9,0)*$C731+VLOOKUP($E$2,PORTE!$A$3:$Z$45,9,0)*$E731</f>
        <v>40.5518</v>
      </c>
      <c r="N731" s="43">
        <f>VLOOKUP($D731,PORTE!$A$3:$Z$45,10,0)*$C731+VLOOKUP($E$2,PORTE!$A$3:$Z$45,10,0)*$E731</f>
        <v>44.255200000000002</v>
      </c>
      <c r="O731" s="43">
        <f>VLOOKUP($D731,PORTE!$A$3:$Z$45,11,0)*$C731+VLOOKUP($E$2,PORTE!$A$3:$Z$45,11,0)*$E731</f>
        <v>45.008900000000004</v>
      </c>
      <c r="P731" s="43">
        <f>VLOOKUP($D731,PORTE!$A$3:$Z$45,12,0)*$C731+VLOOKUP($E$2,PORTE!$A$3:$Z$45,12,0)*$E731</f>
        <v>46.851099999999995</v>
      </c>
      <c r="Q731" s="43">
        <f>VLOOKUP($D731,PORTE!$A$3:$Z$45,13,0)*$C731+VLOOKUP($E$2,PORTE!$A$3:$Z$45,13,0)*$E731</f>
        <v>48.3459</v>
      </c>
      <c r="R731" s="43">
        <f>VLOOKUP($D731,PORTE!$A$3:$Z$45,14,0)*$C731+VLOOKUP($E$2,PORTE!$A$3:$Z$45,14,0)*$E731</f>
        <v>50.2273</v>
      </c>
    </row>
    <row r="732" spans="1:18" s="1" customFormat="1" ht="13.5" customHeight="1" x14ac:dyDescent="0.25">
      <c r="A732" s="2">
        <v>40322483</v>
      </c>
      <c r="B732" s="9" t="s">
        <v>1533</v>
      </c>
      <c r="C732" s="24">
        <v>0.01</v>
      </c>
      <c r="D732" s="4" t="s">
        <v>5</v>
      </c>
      <c r="E732" s="5">
        <v>1.208</v>
      </c>
      <c r="F732" s="43">
        <f>VLOOKUP($D732,PORTE!$A$3:$Z$45,2,0)*$C732+VLOOKUP($E$2,PORTE!$A$3:$Z$45,2,0)*$E732</f>
        <v>13.972</v>
      </c>
      <c r="G732" s="43">
        <f>VLOOKUP($D732,PORTE!$A$3:$Z$45,3,0)*$C732+VLOOKUP($E$2,PORTE!$A$3:$Z$45,3,0)*$E732</f>
        <v>14.600999999999999</v>
      </c>
      <c r="H732" s="43">
        <f>VLOOKUP($D732,PORTE!$A$3:$Z$45,4,0)*$C732+VLOOKUP($E$2,PORTE!$A$3:$Z$45,4,0)*$E732</f>
        <v>15.41536</v>
      </c>
      <c r="I732" s="43">
        <f>VLOOKUP($D732,PORTE!$A$3:$Z$45,5,0)*$C732+VLOOKUP($E$2,PORTE!$A$3:$Z$45,5,0)*$E732</f>
        <v>16.510359999999999</v>
      </c>
      <c r="J732" s="43">
        <f>VLOOKUP($D732,PORTE!$A$3:$Z$45,6,0)*$C732+VLOOKUP($E$2,PORTE!$A$3:$Z$45,6,0)*$E732</f>
        <v>17.439239999999998</v>
      </c>
      <c r="K732" s="43">
        <f>VLOOKUP($D732,PORTE!$A$3:$Z$45,7,0)*$C732+VLOOKUP($E$2,PORTE!$A$3:$Z$45,7,0)*$E732</f>
        <v>18.437100000000001</v>
      </c>
      <c r="L732" s="43">
        <f>VLOOKUP($D732,PORTE!$A$3:$Z$45,8,0)*$C732+VLOOKUP($E$2,PORTE!$A$3:$Z$45,8,0)*$E732</f>
        <v>19.654099999999996</v>
      </c>
      <c r="M732" s="43">
        <f>VLOOKUP($D732,PORTE!$A$3:$Z$45,9,0)*$C732+VLOOKUP($E$2,PORTE!$A$3:$Z$45,9,0)*$E732</f>
        <v>21.589119999999998</v>
      </c>
      <c r="N732" s="43">
        <f>VLOOKUP($D732,PORTE!$A$3:$Z$45,10,0)*$C732+VLOOKUP($E$2,PORTE!$A$3:$Z$45,10,0)*$E732</f>
        <v>23.560679999999998</v>
      </c>
      <c r="O732" s="43">
        <f>VLOOKUP($D732,PORTE!$A$3:$Z$45,11,0)*$C732+VLOOKUP($E$2,PORTE!$A$3:$Z$45,11,0)*$E732</f>
        <v>23.962120000000002</v>
      </c>
      <c r="P732" s="43">
        <f>VLOOKUP($D732,PORTE!$A$3:$Z$45,12,0)*$C732+VLOOKUP($E$2,PORTE!$A$3:$Z$45,12,0)*$E732</f>
        <v>24.926159999999996</v>
      </c>
      <c r="Q732" s="43">
        <f>VLOOKUP($D732,PORTE!$A$3:$Z$45,13,0)*$C732+VLOOKUP($E$2,PORTE!$A$3:$Z$45,13,0)*$E732</f>
        <v>25.687159999999999</v>
      </c>
      <c r="R732" s="43">
        <f>VLOOKUP($D732,PORTE!$A$3:$Z$45,14,0)*$C732+VLOOKUP($E$2,PORTE!$A$3:$Z$45,14,0)*$E732</f>
        <v>26.686820000000001</v>
      </c>
    </row>
    <row r="733" spans="1:18" s="1" customFormat="1" ht="13.5" customHeight="1" x14ac:dyDescent="0.25">
      <c r="A733" s="2">
        <v>40321231</v>
      </c>
      <c r="B733" s="9" t="s">
        <v>1534</v>
      </c>
      <c r="C733" s="24">
        <v>0.01</v>
      </c>
      <c r="D733" s="4" t="s">
        <v>5</v>
      </c>
      <c r="E733" s="5">
        <v>1.133</v>
      </c>
      <c r="F733" s="43">
        <f>VLOOKUP($D733,PORTE!$A$3:$Z$45,2,0)*$C733+VLOOKUP($E$2,PORTE!$A$3:$Z$45,2,0)*$E733</f>
        <v>13.109500000000001</v>
      </c>
      <c r="G733" s="43">
        <f>VLOOKUP($D733,PORTE!$A$3:$Z$45,3,0)*$C733+VLOOKUP($E$2,PORTE!$A$3:$Z$45,3,0)*$E733</f>
        <v>13.701000000000001</v>
      </c>
      <c r="H733" s="43">
        <f>VLOOKUP($D733,PORTE!$A$3:$Z$45,4,0)*$C733+VLOOKUP($E$2,PORTE!$A$3:$Z$45,4,0)*$E733</f>
        <v>14.465109999999999</v>
      </c>
      <c r="I733" s="43">
        <f>VLOOKUP($D733,PORTE!$A$3:$Z$45,5,0)*$C733+VLOOKUP($E$2,PORTE!$A$3:$Z$45,5,0)*$E733</f>
        <v>15.492610000000001</v>
      </c>
      <c r="J733" s="43">
        <f>VLOOKUP($D733,PORTE!$A$3:$Z$45,6,0)*$C733+VLOOKUP($E$2,PORTE!$A$3:$Z$45,6,0)*$E733</f>
        <v>16.36449</v>
      </c>
      <c r="K733" s="43">
        <f>VLOOKUP($D733,PORTE!$A$3:$Z$45,7,0)*$C733+VLOOKUP($E$2,PORTE!$A$3:$Z$45,7,0)*$E733</f>
        <v>17.300850000000001</v>
      </c>
      <c r="L733" s="43">
        <f>VLOOKUP($D733,PORTE!$A$3:$Z$45,8,0)*$C733+VLOOKUP($E$2,PORTE!$A$3:$Z$45,8,0)*$E733</f>
        <v>18.44285</v>
      </c>
      <c r="M733" s="43">
        <f>VLOOKUP($D733,PORTE!$A$3:$Z$45,9,0)*$C733+VLOOKUP($E$2,PORTE!$A$3:$Z$45,9,0)*$E733</f>
        <v>20.258619999999997</v>
      </c>
      <c r="N733" s="43">
        <f>VLOOKUP($D733,PORTE!$A$3:$Z$45,10,0)*$C733+VLOOKUP($E$2,PORTE!$A$3:$Z$45,10,0)*$E733</f>
        <v>22.10868</v>
      </c>
      <c r="O733" s="43">
        <f>VLOOKUP($D733,PORTE!$A$3:$Z$45,11,0)*$C733+VLOOKUP($E$2,PORTE!$A$3:$Z$45,11,0)*$E733</f>
        <v>22.485370000000003</v>
      </c>
      <c r="P733" s="43">
        <f>VLOOKUP($D733,PORTE!$A$3:$Z$45,12,0)*$C733+VLOOKUP($E$2,PORTE!$A$3:$Z$45,12,0)*$E733</f>
        <v>23.390909999999998</v>
      </c>
      <c r="Q733" s="43">
        <f>VLOOKUP($D733,PORTE!$A$3:$Z$45,13,0)*$C733+VLOOKUP($E$2,PORTE!$A$3:$Z$45,13,0)*$E733</f>
        <v>24.106909999999999</v>
      </c>
      <c r="R733" s="43">
        <f>VLOOKUP($D733,PORTE!$A$3:$Z$45,14,0)*$C733+VLOOKUP($E$2,PORTE!$A$3:$Z$45,14,0)*$E733</f>
        <v>25.045070000000003</v>
      </c>
    </row>
    <row r="734" spans="1:18" s="1" customFormat="1" ht="13.5" customHeight="1" x14ac:dyDescent="0.25">
      <c r="A734" s="2" t="s">
        <v>1535</v>
      </c>
      <c r="B734" s="3" t="s">
        <v>1536</v>
      </c>
      <c r="C734" s="24">
        <v>0.01</v>
      </c>
      <c r="D734" s="4" t="s">
        <v>5</v>
      </c>
      <c r="E734" s="5" t="s">
        <v>1537</v>
      </c>
      <c r="F734" s="43">
        <f>VLOOKUP($D734,PORTE!$A$3:$Z$45,2,0)*$C734+VLOOKUP($E$2,PORTE!$A$3:$Z$45,2,0)*$E734</f>
        <v>29.439499999999999</v>
      </c>
      <c r="G734" s="43">
        <f>VLOOKUP($D734,PORTE!$A$3:$Z$45,3,0)*$C734+VLOOKUP($E$2,PORTE!$A$3:$Z$45,3,0)*$E734</f>
        <v>30.741</v>
      </c>
      <c r="H734" s="43">
        <f>VLOOKUP($D734,PORTE!$A$3:$Z$45,4,0)*$C734+VLOOKUP($E$2,PORTE!$A$3:$Z$45,4,0)*$E734</f>
        <v>32.456510000000002</v>
      </c>
      <c r="I734" s="43">
        <f>VLOOKUP($D734,PORTE!$A$3:$Z$45,5,0)*$C734+VLOOKUP($E$2,PORTE!$A$3:$Z$45,5,0)*$E734</f>
        <v>34.762010000000004</v>
      </c>
      <c r="J734" s="43">
        <f>VLOOKUP($D734,PORTE!$A$3:$Z$45,6,0)*$C734+VLOOKUP($E$2,PORTE!$A$3:$Z$45,6,0)*$E734</f>
        <v>36.713090000000001</v>
      </c>
      <c r="K734" s="43">
        <f>VLOOKUP($D734,PORTE!$A$3:$Z$45,7,0)*$C734+VLOOKUP($E$2,PORTE!$A$3:$Z$45,7,0)*$E734</f>
        <v>38.813850000000002</v>
      </c>
      <c r="L734" s="43">
        <f>VLOOKUP($D734,PORTE!$A$3:$Z$45,8,0)*$C734+VLOOKUP($E$2,PORTE!$A$3:$Z$45,8,0)*$E734</f>
        <v>41.375849999999993</v>
      </c>
      <c r="M734" s="43">
        <f>VLOOKUP($D734,PORTE!$A$3:$Z$45,9,0)*$C734+VLOOKUP($E$2,PORTE!$A$3:$Z$45,9,0)*$E734</f>
        <v>45.449419999999996</v>
      </c>
      <c r="N734" s="43">
        <f>VLOOKUP($D734,PORTE!$A$3:$Z$45,10,0)*$C734+VLOOKUP($E$2,PORTE!$A$3:$Z$45,10,0)*$E734</f>
        <v>49.599879999999999</v>
      </c>
      <c r="O734" s="43">
        <f>VLOOKUP($D734,PORTE!$A$3:$Z$45,11,0)*$C734+VLOOKUP($E$2,PORTE!$A$3:$Z$45,11,0)*$E734</f>
        <v>50.445170000000005</v>
      </c>
      <c r="P734" s="43">
        <f>VLOOKUP($D734,PORTE!$A$3:$Z$45,12,0)*$C734+VLOOKUP($E$2,PORTE!$A$3:$Z$45,12,0)*$E734</f>
        <v>52.458309999999997</v>
      </c>
      <c r="Q734" s="43">
        <f>VLOOKUP($D734,PORTE!$A$3:$Z$45,13,0)*$C734+VLOOKUP($E$2,PORTE!$A$3:$Z$45,13,0)*$E734</f>
        <v>54.026310000000002</v>
      </c>
      <c r="R734" s="43">
        <f>VLOOKUP($D734,PORTE!$A$3:$Z$45,14,0)*$C734+VLOOKUP($E$2,PORTE!$A$3:$Z$45,14,0)*$E734</f>
        <v>56.128869999999999</v>
      </c>
    </row>
    <row r="735" spans="1:18" s="1" customFormat="1" ht="13.5" customHeight="1" x14ac:dyDescent="0.25">
      <c r="A735" s="2" t="s">
        <v>1538</v>
      </c>
      <c r="B735" s="3" t="s">
        <v>1539</v>
      </c>
      <c r="C735" s="24">
        <v>0.04</v>
      </c>
      <c r="D735" s="4" t="s">
        <v>5</v>
      </c>
      <c r="E735" s="5" t="s">
        <v>152</v>
      </c>
      <c r="F735" s="43">
        <f>VLOOKUP($D735,PORTE!$A$3:$Z$45,2,0)*$C735+VLOOKUP($E$2,PORTE!$A$3:$Z$45,2,0)*$E735</f>
        <v>28.885999999999999</v>
      </c>
      <c r="G735" s="43">
        <f>VLOOKUP($D735,PORTE!$A$3:$Z$45,3,0)*$C735+VLOOKUP($E$2,PORTE!$A$3:$Z$45,3,0)*$E735</f>
        <v>30.228000000000002</v>
      </c>
      <c r="H735" s="43">
        <f>VLOOKUP($D735,PORTE!$A$3:$Z$45,4,0)*$C735+VLOOKUP($E$2,PORTE!$A$3:$Z$45,4,0)*$E735</f>
        <v>31.912280000000003</v>
      </c>
      <c r="I735" s="43">
        <f>VLOOKUP($D735,PORTE!$A$3:$Z$45,5,0)*$C735+VLOOKUP($E$2,PORTE!$A$3:$Z$45,5,0)*$E735</f>
        <v>34.179080000000006</v>
      </c>
      <c r="J735" s="43">
        <f>VLOOKUP($D735,PORTE!$A$3:$Z$45,6,0)*$C735+VLOOKUP($E$2,PORTE!$A$3:$Z$45,6,0)*$E735</f>
        <v>36.110120000000002</v>
      </c>
      <c r="K735" s="43">
        <f>VLOOKUP($D735,PORTE!$A$3:$Z$45,7,0)*$C735+VLOOKUP($E$2,PORTE!$A$3:$Z$45,7,0)*$E735</f>
        <v>38.176200000000001</v>
      </c>
      <c r="L735" s="43">
        <f>VLOOKUP($D735,PORTE!$A$3:$Z$45,8,0)*$C735+VLOOKUP($E$2,PORTE!$A$3:$Z$45,8,0)*$E735</f>
        <v>40.696199999999997</v>
      </c>
      <c r="M735" s="43">
        <f>VLOOKUP($D735,PORTE!$A$3:$Z$45,9,0)*$C735+VLOOKUP($E$2,PORTE!$A$3:$Z$45,9,0)*$E735</f>
        <v>44.702959999999997</v>
      </c>
      <c r="N735" s="43">
        <f>VLOOKUP($D735,PORTE!$A$3:$Z$45,10,0)*$C735+VLOOKUP($E$2,PORTE!$A$3:$Z$45,10,0)*$E735</f>
        <v>48.785440000000001</v>
      </c>
      <c r="O735" s="43">
        <f>VLOOKUP($D735,PORTE!$A$3:$Z$45,11,0)*$C735+VLOOKUP($E$2,PORTE!$A$3:$Z$45,11,0)*$E735</f>
        <v>49.616360000000007</v>
      </c>
      <c r="P735" s="43">
        <f>VLOOKUP($D735,PORTE!$A$3:$Z$45,12,0)*$C735+VLOOKUP($E$2,PORTE!$A$3:$Z$45,12,0)*$E735</f>
        <v>51.641079999999995</v>
      </c>
      <c r="Q735" s="43">
        <f>VLOOKUP($D735,PORTE!$A$3:$Z$45,13,0)*$C735+VLOOKUP($E$2,PORTE!$A$3:$Z$45,13,0)*$E735</f>
        <v>53.27628</v>
      </c>
      <c r="R735" s="43">
        <f>VLOOKUP($D735,PORTE!$A$3:$Z$45,14,0)*$C735+VLOOKUP($E$2,PORTE!$A$3:$Z$45,14,0)*$E735</f>
        <v>55.349560000000004</v>
      </c>
    </row>
    <row r="736" spans="1:18" s="1" customFormat="1" ht="13.5" customHeight="1" x14ac:dyDescent="0.25">
      <c r="A736" s="2" t="s">
        <v>1540</v>
      </c>
      <c r="B736" s="3" t="s">
        <v>1541</v>
      </c>
      <c r="C736" s="24">
        <v>0.5</v>
      </c>
      <c r="D736" s="4" t="s">
        <v>5</v>
      </c>
      <c r="E736" s="5" t="s">
        <v>1542</v>
      </c>
      <c r="F736" s="43">
        <f>VLOOKUP($D736,PORTE!$A$3:$Z$45,2,0)*$C736+VLOOKUP($E$2,PORTE!$A$3:$Z$45,2,0)*$E736</f>
        <v>149.88900000000001</v>
      </c>
      <c r="G736" s="43">
        <f>VLOOKUP($D736,PORTE!$A$3:$Z$45,3,0)*$C736+VLOOKUP($E$2,PORTE!$A$3:$Z$45,3,0)*$E736</f>
        <v>157.482</v>
      </c>
      <c r="H736" s="43">
        <f>VLOOKUP($D736,PORTE!$A$3:$Z$45,4,0)*$C736+VLOOKUP($E$2,PORTE!$A$3:$Z$45,4,0)*$E736</f>
        <v>166.23161999999999</v>
      </c>
      <c r="I736" s="43">
        <f>VLOOKUP($D736,PORTE!$A$3:$Z$45,5,0)*$C736+VLOOKUP($E$2,PORTE!$A$3:$Z$45,5,0)*$E736</f>
        <v>178.03901999999999</v>
      </c>
      <c r="J736" s="43">
        <f>VLOOKUP($D736,PORTE!$A$3:$Z$45,6,0)*$C736+VLOOKUP($E$2,PORTE!$A$3:$Z$45,6,0)*$E736</f>
        <v>188.22038000000001</v>
      </c>
      <c r="K736" s="43">
        <f>VLOOKUP($D736,PORTE!$A$3:$Z$45,7,0)*$C736+VLOOKUP($E$2,PORTE!$A$3:$Z$45,7,0)*$E736</f>
        <v>198.9879</v>
      </c>
      <c r="L736" s="43">
        <f>VLOOKUP($D736,PORTE!$A$3:$Z$45,8,0)*$C736+VLOOKUP($E$2,PORTE!$A$3:$Z$45,8,0)*$E736</f>
        <v>212.12389999999999</v>
      </c>
      <c r="M736" s="43">
        <f>VLOOKUP($D736,PORTE!$A$3:$Z$45,9,0)*$C736+VLOOKUP($E$2,PORTE!$A$3:$Z$45,9,0)*$E736</f>
        <v>233.00963999999999</v>
      </c>
      <c r="N736" s="43">
        <f>VLOOKUP($D736,PORTE!$A$3:$Z$45,10,0)*$C736+VLOOKUP($E$2,PORTE!$A$3:$Z$45,10,0)*$E736</f>
        <v>254.29095999999998</v>
      </c>
      <c r="O736" s="43">
        <f>VLOOKUP($D736,PORTE!$A$3:$Z$45,11,0)*$C736+VLOOKUP($E$2,PORTE!$A$3:$Z$45,11,0)*$E736</f>
        <v>258.61734000000001</v>
      </c>
      <c r="P736" s="43">
        <f>VLOOKUP($D736,PORTE!$A$3:$Z$45,12,0)*$C736+VLOOKUP($E$2,PORTE!$A$3:$Z$45,12,0)*$E736</f>
        <v>269.60242</v>
      </c>
      <c r="Q736" s="43">
        <f>VLOOKUP($D736,PORTE!$A$3:$Z$45,13,0)*$C736+VLOOKUP($E$2,PORTE!$A$3:$Z$45,13,0)*$E736</f>
        <v>279.02402000000001</v>
      </c>
      <c r="R736" s="43">
        <f>VLOOKUP($D736,PORTE!$A$3:$Z$45,14,0)*$C736+VLOOKUP($E$2,PORTE!$A$3:$Z$45,14,0)*$E736</f>
        <v>289.88154000000003</v>
      </c>
    </row>
    <row r="737" spans="1:18" s="1" customFormat="1" ht="13.5" customHeight="1" x14ac:dyDescent="0.25">
      <c r="A737" s="2" t="s">
        <v>1543</v>
      </c>
      <c r="B737" s="3" t="s">
        <v>1544</v>
      </c>
      <c r="C737" s="24">
        <v>0.5</v>
      </c>
      <c r="D737" s="4" t="s">
        <v>5</v>
      </c>
      <c r="E737" s="5" t="s">
        <v>1545</v>
      </c>
      <c r="F737" s="43">
        <f>VLOOKUP($D737,PORTE!$A$3:$Z$45,2,0)*$C737+VLOOKUP($E$2,PORTE!$A$3:$Z$45,2,0)*$E737</f>
        <v>133.375</v>
      </c>
      <c r="G737" s="43">
        <f>VLOOKUP($D737,PORTE!$A$3:$Z$45,3,0)*$C737+VLOOKUP($E$2,PORTE!$A$3:$Z$45,3,0)*$E737</f>
        <v>140.25</v>
      </c>
      <c r="H737" s="43">
        <f>VLOOKUP($D737,PORTE!$A$3:$Z$45,4,0)*$C737+VLOOKUP($E$2,PORTE!$A$3:$Z$45,4,0)*$E737</f>
        <v>148.03749999999999</v>
      </c>
      <c r="I737" s="43">
        <f>VLOOKUP($D737,PORTE!$A$3:$Z$45,5,0)*$C737+VLOOKUP($E$2,PORTE!$A$3:$Z$45,5,0)*$E737</f>
        <v>158.55249999999998</v>
      </c>
      <c r="J737" s="43">
        <f>VLOOKUP($D737,PORTE!$A$3:$Z$45,6,0)*$C737+VLOOKUP($E$2,PORTE!$A$3:$Z$45,6,0)*$E737</f>
        <v>167.64250000000001</v>
      </c>
      <c r="K737" s="43">
        <f>VLOOKUP($D737,PORTE!$A$3:$Z$45,7,0)*$C737+VLOOKUP($E$2,PORTE!$A$3:$Z$45,7,0)*$E737</f>
        <v>177.23249999999999</v>
      </c>
      <c r="L737" s="43">
        <f>VLOOKUP($D737,PORTE!$A$3:$Z$45,8,0)*$C737+VLOOKUP($E$2,PORTE!$A$3:$Z$45,8,0)*$E737</f>
        <v>188.93249999999998</v>
      </c>
      <c r="M737" s="43">
        <f>VLOOKUP($D737,PORTE!$A$3:$Z$45,9,0)*$C737+VLOOKUP($E$2,PORTE!$A$3:$Z$45,9,0)*$E737</f>
        <v>207.535</v>
      </c>
      <c r="N737" s="43">
        <f>VLOOKUP($D737,PORTE!$A$3:$Z$45,10,0)*$C737+VLOOKUP($E$2,PORTE!$A$3:$Z$45,10,0)*$E737</f>
        <v>226.48999999999998</v>
      </c>
      <c r="O737" s="43">
        <f>VLOOKUP($D737,PORTE!$A$3:$Z$45,11,0)*$C737+VLOOKUP($E$2,PORTE!$A$3:$Z$45,11,0)*$E737</f>
        <v>230.34250000000003</v>
      </c>
      <c r="P737" s="43">
        <f>VLOOKUP($D737,PORTE!$A$3:$Z$45,12,0)*$C737+VLOOKUP($E$2,PORTE!$A$3:$Z$45,12,0)*$E737</f>
        <v>240.20749999999998</v>
      </c>
      <c r="Q737" s="43">
        <f>VLOOKUP($D737,PORTE!$A$3:$Z$45,13,0)*$C737+VLOOKUP($E$2,PORTE!$A$3:$Z$45,13,0)*$E737</f>
        <v>248.76749999999998</v>
      </c>
      <c r="R737" s="43">
        <f>VLOOKUP($D737,PORTE!$A$3:$Z$45,14,0)*$C737+VLOOKUP($E$2,PORTE!$A$3:$Z$45,14,0)*$E737</f>
        <v>258.44749999999999</v>
      </c>
    </row>
    <row r="738" spans="1:18" s="1" customFormat="1" ht="13.5" customHeight="1" x14ac:dyDescent="0.25">
      <c r="A738" s="2">
        <v>40316955</v>
      </c>
      <c r="B738" s="3" t="s">
        <v>1546</v>
      </c>
      <c r="C738" s="24">
        <v>0.5</v>
      </c>
      <c r="D738" s="4" t="s">
        <v>5</v>
      </c>
      <c r="E738" s="5">
        <v>39.691000000000003</v>
      </c>
      <c r="F738" s="43">
        <f>VLOOKUP($D738,PORTE!$A$3:$Z$45,2,0)*$C738+VLOOKUP($E$2,PORTE!$A$3:$Z$45,2,0)*$E738</f>
        <v>460.44650000000001</v>
      </c>
      <c r="G738" s="43">
        <f>VLOOKUP($D738,PORTE!$A$3:$Z$45,3,0)*$C738+VLOOKUP($E$2,PORTE!$A$3:$Z$45,3,0)*$E738</f>
        <v>481.54200000000003</v>
      </c>
      <c r="H738" s="43">
        <f>VLOOKUP($D738,PORTE!$A$3:$Z$45,4,0)*$C738+VLOOKUP($E$2,PORTE!$A$3:$Z$45,4,0)*$E738</f>
        <v>508.38497000000001</v>
      </c>
      <c r="I738" s="43">
        <f>VLOOKUP($D738,PORTE!$A$3:$Z$45,5,0)*$C738+VLOOKUP($E$2,PORTE!$A$3:$Z$45,5,0)*$E738</f>
        <v>544.49687000000006</v>
      </c>
      <c r="J738" s="43">
        <f>VLOOKUP($D738,PORTE!$A$3:$Z$45,6,0)*$C738+VLOOKUP($E$2,PORTE!$A$3:$Z$45,6,0)*$E738</f>
        <v>575.20203000000004</v>
      </c>
      <c r="K738" s="43">
        <f>VLOOKUP($D738,PORTE!$A$3:$Z$45,7,0)*$C738+VLOOKUP($E$2,PORTE!$A$3:$Z$45,7,0)*$E738</f>
        <v>608.11365000000001</v>
      </c>
      <c r="L738" s="43">
        <f>VLOOKUP($D738,PORTE!$A$3:$Z$45,8,0)*$C738+VLOOKUP($E$2,PORTE!$A$3:$Z$45,8,0)*$E738</f>
        <v>648.25464999999997</v>
      </c>
      <c r="M738" s="43">
        <f>VLOOKUP($D738,PORTE!$A$3:$Z$45,9,0)*$C738+VLOOKUP($E$2,PORTE!$A$3:$Z$45,9,0)*$E738</f>
        <v>712.07834000000003</v>
      </c>
      <c r="N738" s="43">
        <f>VLOOKUP($D738,PORTE!$A$3:$Z$45,10,0)*$C738+VLOOKUP($E$2,PORTE!$A$3:$Z$45,10,0)*$E738</f>
        <v>777.1077600000001</v>
      </c>
      <c r="O738" s="43">
        <f>VLOOKUP($D738,PORTE!$A$3:$Z$45,11,0)*$C738+VLOOKUP($E$2,PORTE!$A$3:$Z$45,11,0)*$E738</f>
        <v>790.34579000000019</v>
      </c>
      <c r="P738" s="43">
        <f>VLOOKUP($D738,PORTE!$A$3:$Z$45,12,0)*$C738+VLOOKUP($E$2,PORTE!$A$3:$Z$45,12,0)*$E738</f>
        <v>822.39476999999999</v>
      </c>
      <c r="Q738" s="43">
        <f>VLOOKUP($D738,PORTE!$A$3:$Z$45,13,0)*$C738+VLOOKUP($E$2,PORTE!$A$3:$Z$45,13,0)*$E738</f>
        <v>848.01937000000009</v>
      </c>
      <c r="R738" s="43">
        <f>VLOOKUP($D738,PORTE!$A$3:$Z$45,14,0)*$C738+VLOOKUP($E$2,PORTE!$A$3:$Z$45,14,0)*$E738</f>
        <v>881.02098999999998</v>
      </c>
    </row>
    <row r="739" spans="1:18" s="1" customFormat="1" ht="13.5" customHeight="1" x14ac:dyDescent="0.25">
      <c r="A739" s="2">
        <v>40316963</v>
      </c>
      <c r="B739" s="3" t="s">
        <v>1547</v>
      </c>
      <c r="C739" s="24">
        <v>0.5</v>
      </c>
      <c r="D739" s="4" t="s">
        <v>5</v>
      </c>
      <c r="E739" s="5">
        <v>37.814</v>
      </c>
      <c r="F739" s="43">
        <f>VLOOKUP($D739,PORTE!$A$3:$Z$45,2,0)*$C739+VLOOKUP($E$2,PORTE!$A$3:$Z$45,2,0)*$E739</f>
        <v>438.86099999999999</v>
      </c>
      <c r="G739" s="43">
        <f>VLOOKUP($D739,PORTE!$A$3:$Z$45,3,0)*$C739+VLOOKUP($E$2,PORTE!$A$3:$Z$45,3,0)*$E739</f>
        <v>459.01800000000003</v>
      </c>
      <c r="H739" s="43">
        <f>VLOOKUP($D739,PORTE!$A$3:$Z$45,4,0)*$C739+VLOOKUP($E$2,PORTE!$A$3:$Z$45,4,0)*$E739</f>
        <v>484.60338000000002</v>
      </c>
      <c r="I739" s="43">
        <f>VLOOKUP($D739,PORTE!$A$3:$Z$45,5,0)*$C739+VLOOKUP($E$2,PORTE!$A$3:$Z$45,5,0)*$E739</f>
        <v>519.02598</v>
      </c>
      <c r="J739" s="43">
        <f>VLOOKUP($D739,PORTE!$A$3:$Z$45,6,0)*$C739+VLOOKUP($E$2,PORTE!$A$3:$Z$45,6,0)*$E739</f>
        <v>548.30462</v>
      </c>
      <c r="K739" s="43">
        <f>VLOOKUP($D739,PORTE!$A$3:$Z$45,7,0)*$C739+VLOOKUP($E$2,PORTE!$A$3:$Z$45,7,0)*$E739</f>
        <v>579.6771</v>
      </c>
      <c r="L739" s="43">
        <f>VLOOKUP($D739,PORTE!$A$3:$Z$45,8,0)*$C739+VLOOKUP($E$2,PORTE!$A$3:$Z$45,8,0)*$E739</f>
        <v>617.94110000000001</v>
      </c>
      <c r="M739" s="43">
        <f>VLOOKUP($D739,PORTE!$A$3:$Z$45,9,0)*$C739+VLOOKUP($E$2,PORTE!$A$3:$Z$45,9,0)*$E739</f>
        <v>678.78035999999997</v>
      </c>
      <c r="N739" s="43">
        <f>VLOOKUP($D739,PORTE!$A$3:$Z$45,10,0)*$C739+VLOOKUP($E$2,PORTE!$A$3:$Z$45,10,0)*$E739</f>
        <v>740.76904000000002</v>
      </c>
      <c r="O739" s="43">
        <f>VLOOKUP($D739,PORTE!$A$3:$Z$45,11,0)*$C739+VLOOKUP($E$2,PORTE!$A$3:$Z$45,11,0)*$E739</f>
        <v>753.3876600000001</v>
      </c>
      <c r="P739" s="43">
        <f>VLOOKUP($D739,PORTE!$A$3:$Z$45,12,0)*$C739+VLOOKUP($E$2,PORTE!$A$3:$Z$45,12,0)*$E739</f>
        <v>783.97257999999988</v>
      </c>
      <c r="Q739" s="43">
        <f>VLOOKUP($D739,PORTE!$A$3:$Z$45,13,0)*$C739+VLOOKUP($E$2,PORTE!$A$3:$Z$45,13,0)*$E739</f>
        <v>808.47098000000005</v>
      </c>
      <c r="R739" s="43">
        <f>VLOOKUP($D739,PORTE!$A$3:$Z$45,14,0)*$C739+VLOOKUP($E$2,PORTE!$A$3:$Z$45,14,0)*$E739</f>
        <v>839.93345999999997</v>
      </c>
    </row>
    <row r="740" spans="1:18" s="1" customFormat="1" ht="13.5" customHeight="1" x14ac:dyDescent="0.25">
      <c r="A740" s="2" t="s">
        <v>1548</v>
      </c>
      <c r="B740" s="3" t="s">
        <v>1549</v>
      </c>
      <c r="C740" s="24">
        <v>0.01</v>
      </c>
      <c r="D740" s="4" t="s">
        <v>5</v>
      </c>
      <c r="E740" s="5" t="s">
        <v>1169</v>
      </c>
      <c r="F740" s="43">
        <f>VLOOKUP($D740,PORTE!$A$3:$Z$45,2,0)*$C740+VLOOKUP($E$2,PORTE!$A$3:$Z$45,2,0)*$E740</f>
        <v>25.034999999999997</v>
      </c>
      <c r="G740" s="43">
        <f>VLOOKUP($D740,PORTE!$A$3:$Z$45,3,0)*$C740+VLOOKUP($E$2,PORTE!$A$3:$Z$45,3,0)*$E740</f>
        <v>26.145</v>
      </c>
      <c r="H740" s="43">
        <f>VLOOKUP($D740,PORTE!$A$3:$Z$45,4,0)*$C740+VLOOKUP($E$2,PORTE!$A$3:$Z$45,4,0)*$E740</f>
        <v>27.603899999999999</v>
      </c>
      <c r="I740" s="43">
        <f>VLOOKUP($D740,PORTE!$A$3:$Z$45,5,0)*$C740+VLOOKUP($E$2,PORTE!$A$3:$Z$45,5,0)*$E740</f>
        <v>29.564699999999998</v>
      </c>
      <c r="J740" s="43">
        <f>VLOOKUP($D740,PORTE!$A$3:$Z$45,6,0)*$C740+VLOOKUP($E$2,PORTE!$A$3:$Z$45,6,0)*$E740</f>
        <v>31.224699999999999</v>
      </c>
      <c r="K740" s="43">
        <f>VLOOKUP($D740,PORTE!$A$3:$Z$45,7,0)*$C740+VLOOKUP($E$2,PORTE!$A$3:$Z$45,7,0)*$E740</f>
        <v>33.011400000000002</v>
      </c>
      <c r="L740" s="43">
        <f>VLOOKUP($D740,PORTE!$A$3:$Z$45,8,0)*$C740+VLOOKUP($E$2,PORTE!$A$3:$Z$45,8,0)*$E740</f>
        <v>35.190399999999997</v>
      </c>
      <c r="M740" s="43">
        <f>VLOOKUP($D740,PORTE!$A$3:$Z$45,9,0)*$C740+VLOOKUP($E$2,PORTE!$A$3:$Z$45,9,0)*$E740</f>
        <v>38.654999999999994</v>
      </c>
      <c r="N740" s="43">
        <f>VLOOKUP($D740,PORTE!$A$3:$Z$45,10,0)*$C740+VLOOKUP($E$2,PORTE!$A$3:$Z$45,10,0)*$E740</f>
        <v>42.184999999999995</v>
      </c>
      <c r="O740" s="43">
        <f>VLOOKUP($D740,PORTE!$A$3:$Z$45,11,0)*$C740+VLOOKUP($E$2,PORTE!$A$3:$Z$45,11,0)*$E740</f>
        <v>42.9039</v>
      </c>
      <c r="P740" s="43">
        <f>VLOOKUP($D740,PORTE!$A$3:$Z$45,12,0)*$C740+VLOOKUP($E$2,PORTE!$A$3:$Z$45,12,0)*$E740</f>
        <v>44.618299999999998</v>
      </c>
      <c r="Q740" s="43">
        <f>VLOOKUP($D740,PORTE!$A$3:$Z$45,13,0)*$C740+VLOOKUP($E$2,PORTE!$A$3:$Z$45,13,0)*$E740</f>
        <v>45.956499999999998</v>
      </c>
      <c r="R740" s="43">
        <f>VLOOKUP($D740,PORTE!$A$3:$Z$45,14,0)*$C740+VLOOKUP($E$2,PORTE!$A$3:$Z$45,14,0)*$E740</f>
        <v>47.744999999999997</v>
      </c>
    </row>
    <row r="741" spans="1:18" s="1" customFormat="1" ht="13.5" customHeight="1" x14ac:dyDescent="0.25">
      <c r="A741" s="2" t="s">
        <v>1550</v>
      </c>
      <c r="B741" s="3" t="s">
        <v>1551</v>
      </c>
      <c r="C741" s="27">
        <v>1</v>
      </c>
      <c r="D741" s="2" t="s">
        <v>1552</v>
      </c>
      <c r="E741" s="5" t="s">
        <v>1553</v>
      </c>
      <c r="F741" s="43">
        <f>VLOOKUP($D741,PORTE!$A$3:$Z$45,2,0)*$C741+VLOOKUP($E$2,PORTE!$A$3:$Z$45,2,0)*$E741</f>
        <v>289.58499999999998</v>
      </c>
      <c r="G741" s="43">
        <f>VLOOKUP($D741,PORTE!$A$3:$Z$45,3,0)*$C741+VLOOKUP($E$2,PORTE!$A$3:$Z$45,3,0)*$E741</f>
        <v>359.98</v>
      </c>
      <c r="H741" s="43">
        <f>VLOOKUP($D741,PORTE!$A$3:$Z$45,4,0)*$C741+VLOOKUP($E$2,PORTE!$A$3:$Z$45,4,0)*$E741</f>
        <v>379.69929999999999</v>
      </c>
      <c r="I741" s="43">
        <f>VLOOKUP($D741,PORTE!$A$3:$Z$45,5,0)*$C741+VLOOKUP($E$2,PORTE!$A$3:$Z$45,5,0)*$E741</f>
        <v>406.58030000000002</v>
      </c>
      <c r="J741" s="43">
        <f>VLOOKUP($D741,PORTE!$A$3:$Z$45,6,0)*$C741+VLOOKUP($E$2,PORTE!$A$3:$Z$45,6,0)*$E741</f>
        <v>429.28069999999997</v>
      </c>
      <c r="K741" s="43">
        <f>VLOOKUP($D741,PORTE!$A$3:$Z$45,7,0)*$C741+VLOOKUP($E$2,PORTE!$A$3:$Z$45,7,0)*$E741</f>
        <v>453.73850000000004</v>
      </c>
      <c r="L741" s="43">
        <f>VLOOKUP($D741,PORTE!$A$3:$Z$45,8,0)*$C741+VLOOKUP($E$2,PORTE!$A$3:$Z$45,8,0)*$E741</f>
        <v>483.64849999999996</v>
      </c>
      <c r="M741" s="43">
        <f>VLOOKUP($D741,PORTE!$A$3:$Z$45,9,0)*$C741+VLOOKUP($E$2,PORTE!$A$3:$Z$45,9,0)*$E741</f>
        <v>531.46460000000002</v>
      </c>
      <c r="N741" s="43">
        <f>VLOOKUP($D741,PORTE!$A$3:$Z$45,10,0)*$C741+VLOOKUP($E$2,PORTE!$A$3:$Z$45,10,0)*$E741</f>
        <v>580.06439999999998</v>
      </c>
      <c r="O741" s="43">
        <f>VLOOKUP($D741,PORTE!$A$3:$Z$45,11,0)*$C741+VLOOKUP($E$2,PORTE!$A$3:$Z$45,11,0)*$E741</f>
        <v>589.63509999999997</v>
      </c>
      <c r="P741" s="43">
        <f>VLOOKUP($D741,PORTE!$A$3:$Z$45,12,0)*$C741+VLOOKUP($E$2,PORTE!$A$3:$Z$45,12,0)*$E741</f>
        <v>824.07130000000006</v>
      </c>
      <c r="Q741" s="43">
        <f>VLOOKUP($D741,PORTE!$A$3:$Z$45,13,0)*$C741+VLOOKUP($E$2,PORTE!$A$3:$Z$45,13,0)*$E741</f>
        <v>1282.5052999999998</v>
      </c>
      <c r="R741" s="43">
        <f>VLOOKUP($D741,PORTE!$A$3:$Z$45,14,0)*$C741+VLOOKUP($E$2,PORTE!$A$3:$Z$45,14,0)*$E741</f>
        <v>1803.8231000000001</v>
      </c>
    </row>
    <row r="742" spans="1:18" s="1" customFormat="1" ht="13.5" customHeight="1" x14ac:dyDescent="0.25">
      <c r="A742" s="2">
        <v>40403980</v>
      </c>
      <c r="B742" s="3" t="s">
        <v>1554</v>
      </c>
      <c r="C742" s="27">
        <v>0.1</v>
      </c>
      <c r="D742" s="2" t="s">
        <v>5</v>
      </c>
      <c r="E742" s="5">
        <v>2.17</v>
      </c>
      <c r="F742" s="43">
        <f>VLOOKUP($D742,PORTE!$A$3:$Z$45,2,0)*$C742+VLOOKUP($E$2,PORTE!$A$3:$Z$45,2,0)*$E742</f>
        <v>25.754999999999999</v>
      </c>
      <c r="G742" s="43">
        <f>VLOOKUP($D742,PORTE!$A$3:$Z$45,3,0)*$C742+VLOOKUP($E$2,PORTE!$A$3:$Z$45,3,0)*$E742</f>
        <v>27.09</v>
      </c>
      <c r="H742" s="43">
        <f>VLOOKUP($D742,PORTE!$A$3:$Z$45,4,0)*$C742+VLOOKUP($E$2,PORTE!$A$3:$Z$45,4,0)*$E742</f>
        <v>28.593900000000001</v>
      </c>
      <c r="I742" s="43">
        <f>VLOOKUP($D742,PORTE!$A$3:$Z$45,5,0)*$C742+VLOOKUP($E$2,PORTE!$A$3:$Z$45,5,0)*$E742</f>
        <v>30.6249</v>
      </c>
      <c r="J742" s="43">
        <f>VLOOKUP($D742,PORTE!$A$3:$Z$45,6,0)*$C742+VLOOKUP($E$2,PORTE!$A$3:$Z$45,6,0)*$E742</f>
        <v>32.382100000000001</v>
      </c>
      <c r="K742" s="43">
        <f>VLOOKUP($D742,PORTE!$A$3:$Z$45,7,0)*$C742+VLOOKUP($E$2,PORTE!$A$3:$Z$45,7,0)*$E742</f>
        <v>34.234500000000004</v>
      </c>
      <c r="L742" s="43">
        <f>VLOOKUP($D742,PORTE!$A$3:$Z$45,8,0)*$C742+VLOOKUP($E$2,PORTE!$A$3:$Z$45,8,0)*$E742</f>
        <v>36.494499999999995</v>
      </c>
      <c r="M742" s="43">
        <f>VLOOKUP($D742,PORTE!$A$3:$Z$45,9,0)*$C742+VLOOKUP($E$2,PORTE!$A$3:$Z$45,9,0)*$E742</f>
        <v>40.087799999999994</v>
      </c>
      <c r="N742" s="43">
        <f>VLOOKUP($D742,PORTE!$A$3:$Z$45,10,0)*$C742+VLOOKUP($E$2,PORTE!$A$3:$Z$45,10,0)*$E742</f>
        <v>43.749199999999995</v>
      </c>
      <c r="O742" s="43">
        <f>VLOOKUP($D742,PORTE!$A$3:$Z$45,11,0)*$C742+VLOOKUP($E$2,PORTE!$A$3:$Z$45,11,0)*$E742</f>
        <v>44.493299999999998</v>
      </c>
      <c r="P742" s="43">
        <f>VLOOKUP($D742,PORTE!$A$3:$Z$45,12,0)*$C742+VLOOKUP($E$2,PORTE!$A$3:$Z$45,12,0)*$E742</f>
        <v>46.4039</v>
      </c>
      <c r="Q742" s="43">
        <f>VLOOKUP($D742,PORTE!$A$3:$Z$45,13,0)*$C742+VLOOKUP($E$2,PORTE!$A$3:$Z$45,13,0)*$E742</f>
        <v>48.067899999999995</v>
      </c>
      <c r="R742" s="43">
        <f>VLOOKUP($D742,PORTE!$A$3:$Z$45,14,0)*$C742+VLOOKUP($E$2,PORTE!$A$3:$Z$45,14,0)*$E742</f>
        <v>49.938299999999998</v>
      </c>
    </row>
    <row r="743" spans="1:18" s="1" customFormat="1" ht="13.5" customHeight="1" x14ac:dyDescent="0.25">
      <c r="A743" s="2" t="s">
        <v>1555</v>
      </c>
      <c r="B743" s="3" t="s">
        <v>1556</v>
      </c>
      <c r="C743" s="24">
        <v>0.01</v>
      </c>
      <c r="D743" s="4" t="s">
        <v>5</v>
      </c>
      <c r="E743" s="5" t="s">
        <v>1439</v>
      </c>
      <c r="F743" s="43">
        <f>VLOOKUP($D743,PORTE!$A$3:$Z$45,2,0)*$C743+VLOOKUP($E$2,PORTE!$A$3:$Z$45,2,0)*$E743</f>
        <v>23.551499999999997</v>
      </c>
      <c r="G743" s="43">
        <f>VLOOKUP($D743,PORTE!$A$3:$Z$45,3,0)*$C743+VLOOKUP($E$2,PORTE!$A$3:$Z$45,3,0)*$E743</f>
        <v>24.596999999999998</v>
      </c>
      <c r="H743" s="43">
        <f>VLOOKUP($D743,PORTE!$A$3:$Z$45,4,0)*$C743+VLOOKUP($E$2,PORTE!$A$3:$Z$45,4,0)*$E743</f>
        <v>25.969469999999998</v>
      </c>
      <c r="I743" s="43">
        <f>VLOOKUP($D743,PORTE!$A$3:$Z$45,5,0)*$C743+VLOOKUP($E$2,PORTE!$A$3:$Z$45,5,0)*$E743</f>
        <v>27.814169999999997</v>
      </c>
      <c r="J743" s="43">
        <f>VLOOKUP($D743,PORTE!$A$3:$Z$45,6,0)*$C743+VLOOKUP($E$2,PORTE!$A$3:$Z$45,6,0)*$E743</f>
        <v>29.376129999999996</v>
      </c>
      <c r="K743" s="43">
        <f>VLOOKUP($D743,PORTE!$A$3:$Z$45,7,0)*$C743+VLOOKUP($E$2,PORTE!$A$3:$Z$45,7,0)*$E743</f>
        <v>31.05705</v>
      </c>
      <c r="L743" s="43">
        <f>VLOOKUP($D743,PORTE!$A$3:$Z$45,8,0)*$C743+VLOOKUP($E$2,PORTE!$A$3:$Z$45,8,0)*$E743</f>
        <v>33.107049999999994</v>
      </c>
      <c r="M743" s="43">
        <f>VLOOKUP($D743,PORTE!$A$3:$Z$45,9,0)*$C743+VLOOKUP($E$2,PORTE!$A$3:$Z$45,9,0)*$E743</f>
        <v>36.366539999999993</v>
      </c>
      <c r="N743" s="43">
        <f>VLOOKUP($D743,PORTE!$A$3:$Z$45,10,0)*$C743+VLOOKUP($E$2,PORTE!$A$3:$Z$45,10,0)*$E743</f>
        <v>39.687559999999998</v>
      </c>
      <c r="O743" s="43">
        <f>VLOOKUP($D743,PORTE!$A$3:$Z$45,11,0)*$C743+VLOOKUP($E$2,PORTE!$A$3:$Z$45,11,0)*$E743</f>
        <v>40.363890000000005</v>
      </c>
      <c r="P743" s="43">
        <f>VLOOKUP($D743,PORTE!$A$3:$Z$45,12,0)*$C743+VLOOKUP($E$2,PORTE!$A$3:$Z$45,12,0)*$E743</f>
        <v>41.977669999999996</v>
      </c>
      <c r="Q743" s="43">
        <f>VLOOKUP($D743,PORTE!$A$3:$Z$45,13,0)*$C743+VLOOKUP($E$2,PORTE!$A$3:$Z$45,13,0)*$E743</f>
        <v>43.23847</v>
      </c>
      <c r="R743" s="43">
        <f>VLOOKUP($D743,PORTE!$A$3:$Z$45,14,0)*$C743+VLOOKUP($E$2,PORTE!$A$3:$Z$45,14,0)*$E743</f>
        <v>44.921189999999996</v>
      </c>
    </row>
    <row r="744" spans="1:18" s="1" customFormat="1" ht="13.5" customHeight="1" x14ac:dyDescent="0.25">
      <c r="A744" s="2" t="s">
        <v>1557</v>
      </c>
      <c r="B744" s="3" t="s">
        <v>1558</v>
      </c>
      <c r="C744" s="24">
        <v>0.1</v>
      </c>
      <c r="D744" s="4" t="s">
        <v>5</v>
      </c>
      <c r="E744" s="5" t="s">
        <v>39</v>
      </c>
      <c r="F744" s="43">
        <f>VLOOKUP($D744,PORTE!$A$3:$Z$45,2,0)*$C744+VLOOKUP($E$2,PORTE!$A$3:$Z$45,2,0)*$E744</f>
        <v>38.370499999999993</v>
      </c>
      <c r="G744" s="43">
        <f>VLOOKUP($D744,PORTE!$A$3:$Z$45,3,0)*$C744+VLOOKUP($E$2,PORTE!$A$3:$Z$45,3,0)*$E744</f>
        <v>40.253999999999998</v>
      </c>
      <c r="H744" s="43">
        <f>VLOOKUP($D744,PORTE!$A$3:$Z$45,4,0)*$C744+VLOOKUP($E$2,PORTE!$A$3:$Z$45,4,0)*$E744</f>
        <v>42.492890000000003</v>
      </c>
      <c r="I744" s="43">
        <f>VLOOKUP($D744,PORTE!$A$3:$Z$45,5,0)*$C744+VLOOKUP($E$2,PORTE!$A$3:$Z$45,5,0)*$E744</f>
        <v>45.511189999999999</v>
      </c>
      <c r="J744" s="43">
        <f>VLOOKUP($D744,PORTE!$A$3:$Z$45,6,0)*$C744+VLOOKUP($E$2,PORTE!$A$3:$Z$45,6,0)*$E744</f>
        <v>48.102110000000003</v>
      </c>
      <c r="K744" s="43">
        <f>VLOOKUP($D744,PORTE!$A$3:$Z$45,7,0)*$C744+VLOOKUP($E$2,PORTE!$A$3:$Z$45,7,0)*$E744</f>
        <v>50.854050000000001</v>
      </c>
      <c r="L744" s="43">
        <f>VLOOKUP($D744,PORTE!$A$3:$Z$45,8,0)*$C744+VLOOKUP($E$2,PORTE!$A$3:$Z$45,8,0)*$E744</f>
        <v>54.211049999999993</v>
      </c>
      <c r="M744" s="43">
        <f>VLOOKUP($D744,PORTE!$A$3:$Z$45,9,0)*$C744+VLOOKUP($E$2,PORTE!$A$3:$Z$45,9,0)*$E744</f>
        <v>59.548579999999994</v>
      </c>
      <c r="N744" s="43">
        <f>VLOOKUP($D744,PORTE!$A$3:$Z$45,10,0)*$C744+VLOOKUP($E$2,PORTE!$A$3:$Z$45,10,0)*$E744</f>
        <v>64.987120000000004</v>
      </c>
      <c r="O744" s="43">
        <f>VLOOKUP($D744,PORTE!$A$3:$Z$45,11,0)*$C744+VLOOKUP($E$2,PORTE!$A$3:$Z$45,11,0)*$E744</f>
        <v>66.093230000000005</v>
      </c>
      <c r="P744" s="43">
        <f>VLOOKUP($D744,PORTE!$A$3:$Z$45,12,0)*$C744+VLOOKUP($E$2,PORTE!$A$3:$Z$45,12,0)*$E744</f>
        <v>68.859489999999994</v>
      </c>
      <c r="Q744" s="43">
        <f>VLOOKUP($D744,PORTE!$A$3:$Z$45,13,0)*$C744+VLOOKUP($E$2,PORTE!$A$3:$Z$45,13,0)*$E744</f>
        <v>71.181690000000003</v>
      </c>
      <c r="R744" s="43">
        <f>VLOOKUP($D744,PORTE!$A$3:$Z$45,14,0)*$C744+VLOOKUP($E$2,PORTE!$A$3:$Z$45,14,0)*$E744</f>
        <v>73.951629999999994</v>
      </c>
    </row>
    <row r="745" spans="1:18" s="1" customFormat="1" ht="13.5" customHeight="1" x14ac:dyDescent="0.25">
      <c r="A745" s="2" t="s">
        <v>1559</v>
      </c>
      <c r="B745" s="3" t="s">
        <v>1560</v>
      </c>
      <c r="C745" s="24">
        <v>0.1</v>
      </c>
      <c r="D745" s="4" t="s">
        <v>5</v>
      </c>
      <c r="E745" s="5" t="s">
        <v>1561</v>
      </c>
      <c r="F745" s="43">
        <f>VLOOKUP($D745,PORTE!$A$3:$Z$45,2,0)*$C745+VLOOKUP($E$2,PORTE!$A$3:$Z$45,2,0)*$E745</f>
        <v>36.22</v>
      </c>
      <c r="G745" s="43">
        <f>VLOOKUP($D745,PORTE!$A$3:$Z$45,3,0)*$C745+VLOOKUP($E$2,PORTE!$A$3:$Z$45,3,0)*$E745</f>
        <v>38.01</v>
      </c>
      <c r="H745" s="43">
        <f>VLOOKUP($D745,PORTE!$A$3:$Z$45,4,0)*$C745+VLOOKUP($E$2,PORTE!$A$3:$Z$45,4,0)*$E745</f>
        <v>40.123600000000003</v>
      </c>
      <c r="I745" s="43">
        <f>VLOOKUP($D745,PORTE!$A$3:$Z$45,5,0)*$C745+VLOOKUP($E$2,PORTE!$A$3:$Z$45,5,0)*$E745</f>
        <v>42.973599999999998</v>
      </c>
      <c r="J745" s="43">
        <f>VLOOKUP($D745,PORTE!$A$3:$Z$45,6,0)*$C745+VLOOKUP($E$2,PORTE!$A$3:$Z$45,6,0)*$E745</f>
        <v>45.422400000000003</v>
      </c>
      <c r="K745" s="43">
        <f>VLOOKUP($D745,PORTE!$A$3:$Z$45,7,0)*$C745+VLOOKUP($E$2,PORTE!$A$3:$Z$45,7,0)*$E745</f>
        <v>48.021000000000001</v>
      </c>
      <c r="L745" s="43">
        <f>VLOOKUP($D745,PORTE!$A$3:$Z$45,8,0)*$C745+VLOOKUP($E$2,PORTE!$A$3:$Z$45,8,0)*$E745</f>
        <v>51.190999999999995</v>
      </c>
      <c r="M745" s="43">
        <f>VLOOKUP($D745,PORTE!$A$3:$Z$45,9,0)*$C745+VLOOKUP($E$2,PORTE!$A$3:$Z$45,9,0)*$E745</f>
        <v>56.231199999999994</v>
      </c>
      <c r="N745" s="43">
        <f>VLOOKUP($D745,PORTE!$A$3:$Z$45,10,0)*$C745+VLOOKUP($E$2,PORTE!$A$3:$Z$45,10,0)*$E745</f>
        <v>61.366799999999998</v>
      </c>
      <c r="O745" s="43">
        <f>VLOOKUP($D745,PORTE!$A$3:$Z$45,11,0)*$C745+VLOOKUP($E$2,PORTE!$A$3:$Z$45,11,0)*$E745</f>
        <v>62.411200000000001</v>
      </c>
      <c r="P745" s="43">
        <f>VLOOKUP($D745,PORTE!$A$3:$Z$45,12,0)*$C745+VLOOKUP($E$2,PORTE!$A$3:$Z$45,12,0)*$E745</f>
        <v>65.031599999999997</v>
      </c>
      <c r="Q745" s="43">
        <f>VLOOKUP($D745,PORTE!$A$3:$Z$45,13,0)*$C745+VLOOKUP($E$2,PORTE!$A$3:$Z$45,13,0)*$E745</f>
        <v>67.241600000000005</v>
      </c>
      <c r="R745" s="43">
        <f>VLOOKUP($D745,PORTE!$A$3:$Z$45,14,0)*$C745+VLOOKUP($E$2,PORTE!$A$3:$Z$45,14,0)*$E745</f>
        <v>69.858199999999997</v>
      </c>
    </row>
    <row r="746" spans="1:18" s="1" customFormat="1" ht="13.5" customHeight="1" x14ac:dyDescent="0.25">
      <c r="A746" s="2">
        <v>40312240</v>
      </c>
      <c r="B746" s="3" t="s">
        <v>1562</v>
      </c>
      <c r="C746" s="24">
        <v>0.1</v>
      </c>
      <c r="D746" s="4" t="s">
        <v>5</v>
      </c>
      <c r="E746" s="5">
        <v>11.7</v>
      </c>
      <c r="F746" s="43">
        <f>VLOOKUP($D746,PORTE!$A$3:$Z$45,2,0)*$C746+VLOOKUP($E$2,PORTE!$A$3:$Z$45,2,0)*$E746</f>
        <v>135.35</v>
      </c>
      <c r="G746" s="43">
        <f>VLOOKUP($D746,PORTE!$A$3:$Z$45,3,0)*$C746+VLOOKUP($E$2,PORTE!$A$3:$Z$45,3,0)*$E746</f>
        <v>141.44999999999999</v>
      </c>
      <c r="H746" s="43">
        <f>VLOOKUP($D746,PORTE!$A$3:$Z$45,4,0)*$C746+VLOOKUP($E$2,PORTE!$A$3:$Z$45,4,0)*$E746</f>
        <v>149.339</v>
      </c>
      <c r="I746" s="43">
        <f>VLOOKUP($D746,PORTE!$A$3:$Z$45,5,0)*$C746+VLOOKUP($E$2,PORTE!$A$3:$Z$45,5,0)*$E746</f>
        <v>159.947</v>
      </c>
      <c r="J746" s="43">
        <f>VLOOKUP($D746,PORTE!$A$3:$Z$45,6,0)*$C746+VLOOKUP($E$2,PORTE!$A$3:$Z$45,6,0)*$E746</f>
        <v>168.947</v>
      </c>
      <c r="K746" s="43">
        <f>VLOOKUP($D746,PORTE!$A$3:$Z$45,7,0)*$C746+VLOOKUP($E$2,PORTE!$A$3:$Z$45,7,0)*$E746</f>
        <v>178.614</v>
      </c>
      <c r="L746" s="43">
        <f>VLOOKUP($D746,PORTE!$A$3:$Z$45,8,0)*$C746+VLOOKUP($E$2,PORTE!$A$3:$Z$45,8,0)*$E746</f>
        <v>190.404</v>
      </c>
      <c r="M746" s="43">
        <f>VLOOKUP($D746,PORTE!$A$3:$Z$45,9,0)*$C746+VLOOKUP($E$2,PORTE!$A$3:$Z$45,9,0)*$E746</f>
        <v>209.14999999999998</v>
      </c>
      <c r="N746" s="43">
        <f>VLOOKUP($D746,PORTE!$A$3:$Z$45,10,0)*$C746+VLOOKUP($E$2,PORTE!$A$3:$Z$45,10,0)*$E746</f>
        <v>228.24999999999997</v>
      </c>
      <c r="O746" s="43">
        <f>VLOOKUP($D746,PORTE!$A$3:$Z$45,11,0)*$C746+VLOOKUP($E$2,PORTE!$A$3:$Z$45,11,0)*$E746</f>
        <v>232.13899999999998</v>
      </c>
      <c r="P746" s="43">
        <f>VLOOKUP($D746,PORTE!$A$3:$Z$45,12,0)*$C746+VLOOKUP($E$2,PORTE!$A$3:$Z$45,12,0)*$E746</f>
        <v>241.48299999999998</v>
      </c>
      <c r="Q746" s="43">
        <f>VLOOKUP($D746,PORTE!$A$3:$Z$45,13,0)*$C746+VLOOKUP($E$2,PORTE!$A$3:$Z$45,13,0)*$E746</f>
        <v>248.86499999999998</v>
      </c>
      <c r="R746" s="43">
        <f>VLOOKUP($D746,PORTE!$A$3:$Z$45,14,0)*$C746+VLOOKUP($E$2,PORTE!$A$3:$Z$45,14,0)*$E746</f>
        <v>258.55</v>
      </c>
    </row>
    <row r="747" spans="1:18" s="1" customFormat="1" ht="13.5" customHeight="1" x14ac:dyDescent="0.25">
      <c r="A747" s="2" t="s">
        <v>1563</v>
      </c>
      <c r="B747" s="3" t="s">
        <v>1564</v>
      </c>
      <c r="C747" s="24">
        <v>0.01</v>
      </c>
      <c r="D747" s="4" t="s">
        <v>5</v>
      </c>
      <c r="E747" s="5" t="s">
        <v>99</v>
      </c>
      <c r="F747" s="43">
        <f>VLOOKUP($D747,PORTE!$A$3:$Z$45,2,0)*$C747+VLOOKUP($E$2,PORTE!$A$3:$Z$45,2,0)*$E747</f>
        <v>8.36</v>
      </c>
      <c r="G747" s="43">
        <f>VLOOKUP($D747,PORTE!$A$3:$Z$45,3,0)*$C747+VLOOKUP($E$2,PORTE!$A$3:$Z$45,3,0)*$E747</f>
        <v>8.745000000000001</v>
      </c>
      <c r="H747" s="43">
        <f>VLOOKUP($D747,PORTE!$A$3:$Z$45,4,0)*$C747+VLOOKUP($E$2,PORTE!$A$3:$Z$45,4,0)*$E747</f>
        <v>9.2323999999999984</v>
      </c>
      <c r="I747" s="43">
        <f>VLOOKUP($D747,PORTE!$A$3:$Z$45,5,0)*$C747+VLOOKUP($E$2,PORTE!$A$3:$Z$45,5,0)*$E747</f>
        <v>9.8882000000000012</v>
      </c>
      <c r="J747" s="43">
        <f>VLOOKUP($D747,PORTE!$A$3:$Z$45,6,0)*$C747+VLOOKUP($E$2,PORTE!$A$3:$Z$45,6,0)*$E747</f>
        <v>10.446200000000001</v>
      </c>
      <c r="K747" s="43">
        <f>VLOOKUP($D747,PORTE!$A$3:$Z$45,7,0)*$C747+VLOOKUP($E$2,PORTE!$A$3:$Z$45,7,0)*$E747</f>
        <v>11.043899999999999</v>
      </c>
      <c r="L747" s="43">
        <f>VLOOKUP($D747,PORTE!$A$3:$Z$45,8,0)*$C747+VLOOKUP($E$2,PORTE!$A$3:$Z$45,8,0)*$E747</f>
        <v>11.772899999999998</v>
      </c>
      <c r="M747" s="43">
        <f>VLOOKUP($D747,PORTE!$A$3:$Z$45,9,0)*$C747+VLOOKUP($E$2,PORTE!$A$3:$Z$45,9,0)*$E747</f>
        <v>12.931999999999999</v>
      </c>
      <c r="N747" s="43">
        <f>VLOOKUP($D747,PORTE!$A$3:$Z$45,10,0)*$C747+VLOOKUP($E$2,PORTE!$A$3:$Z$45,10,0)*$E747</f>
        <v>14.113</v>
      </c>
      <c r="O747" s="43">
        <f>VLOOKUP($D747,PORTE!$A$3:$Z$45,11,0)*$C747+VLOOKUP($E$2,PORTE!$A$3:$Z$45,11,0)*$E747</f>
        <v>14.353400000000001</v>
      </c>
      <c r="P747" s="43">
        <f>VLOOKUP($D747,PORTE!$A$3:$Z$45,12,0)*$C747+VLOOKUP($E$2,PORTE!$A$3:$Z$45,12,0)*$E747</f>
        <v>14.936799999999998</v>
      </c>
      <c r="Q747" s="43">
        <f>VLOOKUP($D747,PORTE!$A$3:$Z$45,13,0)*$C747+VLOOKUP($E$2,PORTE!$A$3:$Z$45,13,0)*$E747</f>
        <v>15.404999999999999</v>
      </c>
      <c r="R747" s="43">
        <f>VLOOKUP($D747,PORTE!$A$3:$Z$45,14,0)*$C747+VLOOKUP($E$2,PORTE!$A$3:$Z$45,14,0)*$E747</f>
        <v>16.0045</v>
      </c>
    </row>
    <row r="748" spans="1:18" s="1" customFormat="1" ht="13.5" customHeight="1" x14ac:dyDescent="0.25">
      <c r="A748" s="2" t="s">
        <v>1565</v>
      </c>
      <c r="B748" s="3" t="s">
        <v>1566</v>
      </c>
      <c r="C748" s="24">
        <v>0.1</v>
      </c>
      <c r="D748" s="4" t="s">
        <v>5</v>
      </c>
      <c r="E748" s="5" t="s">
        <v>39</v>
      </c>
      <c r="F748" s="43">
        <f>VLOOKUP($D748,PORTE!$A$3:$Z$45,2,0)*$C748+VLOOKUP($E$2,PORTE!$A$3:$Z$45,2,0)*$E748</f>
        <v>38.370499999999993</v>
      </c>
      <c r="G748" s="43">
        <f>VLOOKUP($D748,PORTE!$A$3:$Z$45,3,0)*$C748+VLOOKUP($E$2,PORTE!$A$3:$Z$45,3,0)*$E748</f>
        <v>40.253999999999998</v>
      </c>
      <c r="H748" s="43">
        <f>VLOOKUP($D748,PORTE!$A$3:$Z$45,4,0)*$C748+VLOOKUP($E$2,PORTE!$A$3:$Z$45,4,0)*$E748</f>
        <v>42.492890000000003</v>
      </c>
      <c r="I748" s="43">
        <f>VLOOKUP($D748,PORTE!$A$3:$Z$45,5,0)*$C748+VLOOKUP($E$2,PORTE!$A$3:$Z$45,5,0)*$E748</f>
        <v>45.511189999999999</v>
      </c>
      <c r="J748" s="43">
        <f>VLOOKUP($D748,PORTE!$A$3:$Z$45,6,0)*$C748+VLOOKUP($E$2,PORTE!$A$3:$Z$45,6,0)*$E748</f>
        <v>48.102110000000003</v>
      </c>
      <c r="K748" s="43">
        <f>VLOOKUP($D748,PORTE!$A$3:$Z$45,7,0)*$C748+VLOOKUP($E$2,PORTE!$A$3:$Z$45,7,0)*$E748</f>
        <v>50.854050000000001</v>
      </c>
      <c r="L748" s="43">
        <f>VLOOKUP($D748,PORTE!$A$3:$Z$45,8,0)*$C748+VLOOKUP($E$2,PORTE!$A$3:$Z$45,8,0)*$E748</f>
        <v>54.211049999999993</v>
      </c>
      <c r="M748" s="43">
        <f>VLOOKUP($D748,PORTE!$A$3:$Z$45,9,0)*$C748+VLOOKUP($E$2,PORTE!$A$3:$Z$45,9,0)*$E748</f>
        <v>59.548579999999994</v>
      </c>
      <c r="N748" s="43">
        <f>VLOOKUP($D748,PORTE!$A$3:$Z$45,10,0)*$C748+VLOOKUP($E$2,PORTE!$A$3:$Z$45,10,0)*$E748</f>
        <v>64.987120000000004</v>
      </c>
      <c r="O748" s="43">
        <f>VLOOKUP($D748,PORTE!$A$3:$Z$45,11,0)*$C748+VLOOKUP($E$2,PORTE!$A$3:$Z$45,11,0)*$E748</f>
        <v>66.093230000000005</v>
      </c>
      <c r="P748" s="43">
        <f>VLOOKUP($D748,PORTE!$A$3:$Z$45,12,0)*$C748+VLOOKUP($E$2,PORTE!$A$3:$Z$45,12,0)*$E748</f>
        <v>68.859489999999994</v>
      </c>
      <c r="Q748" s="43">
        <f>VLOOKUP($D748,PORTE!$A$3:$Z$45,13,0)*$C748+VLOOKUP($E$2,PORTE!$A$3:$Z$45,13,0)*$E748</f>
        <v>71.181690000000003</v>
      </c>
      <c r="R748" s="43">
        <f>VLOOKUP($D748,PORTE!$A$3:$Z$45,14,0)*$C748+VLOOKUP($E$2,PORTE!$A$3:$Z$45,14,0)*$E748</f>
        <v>73.951629999999994</v>
      </c>
    </row>
    <row r="749" spans="1:18" s="1" customFormat="1" ht="13.5" customHeight="1" x14ac:dyDescent="0.25">
      <c r="A749" s="2" t="s">
        <v>1567</v>
      </c>
      <c r="B749" s="3" t="s">
        <v>1568</v>
      </c>
      <c r="C749" s="24">
        <v>0.04</v>
      </c>
      <c r="D749" s="4" t="s">
        <v>5</v>
      </c>
      <c r="E749" s="5" t="s">
        <v>45</v>
      </c>
      <c r="F749" s="43">
        <f>VLOOKUP($D749,PORTE!$A$3:$Z$45,2,0)*$C749+VLOOKUP($E$2,PORTE!$A$3:$Z$45,2,0)*$E749</f>
        <v>8.2894999999999985</v>
      </c>
      <c r="G749" s="43">
        <f>VLOOKUP($D749,PORTE!$A$3:$Z$45,3,0)*$C749+VLOOKUP($E$2,PORTE!$A$3:$Z$45,3,0)*$E749</f>
        <v>8.7359999999999989</v>
      </c>
      <c r="H749" s="43">
        <f>VLOOKUP($D749,PORTE!$A$3:$Z$45,4,0)*$C749+VLOOKUP($E$2,PORTE!$A$3:$Z$45,4,0)*$E749</f>
        <v>9.2203099999999996</v>
      </c>
      <c r="I749" s="43">
        <f>VLOOKUP($D749,PORTE!$A$3:$Z$45,5,0)*$C749+VLOOKUP($E$2,PORTE!$A$3:$Z$45,5,0)*$E749</f>
        <v>9.8752099999999992</v>
      </c>
      <c r="J749" s="43">
        <f>VLOOKUP($D749,PORTE!$A$3:$Z$45,6,0)*$C749+VLOOKUP($E$2,PORTE!$A$3:$Z$45,6,0)*$E749</f>
        <v>10.445089999999999</v>
      </c>
      <c r="K749" s="43">
        <f>VLOOKUP($D749,PORTE!$A$3:$Z$45,7,0)*$C749+VLOOKUP($E$2,PORTE!$A$3:$Z$45,7,0)*$E749</f>
        <v>11.042549999999999</v>
      </c>
      <c r="L749" s="43">
        <f>VLOOKUP($D749,PORTE!$A$3:$Z$45,8,0)*$C749+VLOOKUP($E$2,PORTE!$A$3:$Z$45,8,0)*$E749</f>
        <v>11.771549999999998</v>
      </c>
      <c r="M749" s="43">
        <f>VLOOKUP($D749,PORTE!$A$3:$Z$45,9,0)*$C749+VLOOKUP($E$2,PORTE!$A$3:$Z$45,9,0)*$E749</f>
        <v>12.930619999999998</v>
      </c>
      <c r="N749" s="43">
        <f>VLOOKUP($D749,PORTE!$A$3:$Z$45,10,0)*$C749+VLOOKUP($E$2,PORTE!$A$3:$Z$45,10,0)*$E749</f>
        <v>14.111679999999998</v>
      </c>
      <c r="O749" s="43">
        <f>VLOOKUP($D749,PORTE!$A$3:$Z$45,11,0)*$C749+VLOOKUP($E$2,PORTE!$A$3:$Z$45,11,0)*$E749</f>
        <v>14.351570000000001</v>
      </c>
      <c r="P749" s="43">
        <f>VLOOKUP($D749,PORTE!$A$3:$Z$45,12,0)*$C749+VLOOKUP($E$2,PORTE!$A$3:$Z$45,12,0)*$E749</f>
        <v>14.979309999999998</v>
      </c>
      <c r="Q749" s="43">
        <f>VLOOKUP($D749,PORTE!$A$3:$Z$45,13,0)*$C749+VLOOKUP($E$2,PORTE!$A$3:$Z$45,13,0)*$E749</f>
        <v>15.539909999999999</v>
      </c>
      <c r="R749" s="43">
        <f>VLOOKUP($D749,PORTE!$A$3:$Z$45,14,0)*$C749+VLOOKUP($E$2,PORTE!$A$3:$Z$45,14,0)*$E749</f>
        <v>16.144570000000002</v>
      </c>
    </row>
    <row r="750" spans="1:18" s="1" customFormat="1" ht="13.5" customHeight="1" x14ac:dyDescent="0.25">
      <c r="A750" s="2" t="s">
        <v>1569</v>
      </c>
      <c r="B750" s="3" t="s">
        <v>1570</v>
      </c>
      <c r="C750" s="24">
        <v>0.04</v>
      </c>
      <c r="D750" s="4" t="s">
        <v>5</v>
      </c>
      <c r="E750" s="5" t="s">
        <v>99</v>
      </c>
      <c r="F750" s="43">
        <f>VLOOKUP($D750,PORTE!$A$3:$Z$45,2,0)*$C750+VLOOKUP($E$2,PORTE!$A$3:$Z$45,2,0)*$E750</f>
        <v>8.6</v>
      </c>
      <c r="G750" s="43">
        <f>VLOOKUP($D750,PORTE!$A$3:$Z$45,3,0)*$C750+VLOOKUP($E$2,PORTE!$A$3:$Z$45,3,0)*$E750</f>
        <v>9.06</v>
      </c>
      <c r="H750" s="43">
        <f>VLOOKUP($D750,PORTE!$A$3:$Z$45,4,0)*$C750+VLOOKUP($E$2,PORTE!$A$3:$Z$45,4,0)*$E750</f>
        <v>9.5623999999999985</v>
      </c>
      <c r="I750" s="43">
        <f>VLOOKUP($D750,PORTE!$A$3:$Z$45,5,0)*$C750+VLOOKUP($E$2,PORTE!$A$3:$Z$45,5,0)*$E750</f>
        <v>10.2416</v>
      </c>
      <c r="J750" s="43">
        <f>VLOOKUP($D750,PORTE!$A$3:$Z$45,6,0)*$C750+VLOOKUP($E$2,PORTE!$A$3:$Z$45,6,0)*$E750</f>
        <v>10.832000000000001</v>
      </c>
      <c r="K750" s="43">
        <f>VLOOKUP($D750,PORTE!$A$3:$Z$45,7,0)*$C750+VLOOKUP($E$2,PORTE!$A$3:$Z$45,7,0)*$E750</f>
        <v>11.451599999999999</v>
      </c>
      <c r="L750" s="43">
        <f>VLOOKUP($D750,PORTE!$A$3:$Z$45,8,0)*$C750+VLOOKUP($E$2,PORTE!$A$3:$Z$45,8,0)*$E750</f>
        <v>12.207599999999998</v>
      </c>
      <c r="M750" s="43">
        <f>VLOOKUP($D750,PORTE!$A$3:$Z$45,9,0)*$C750+VLOOKUP($E$2,PORTE!$A$3:$Z$45,9,0)*$E750</f>
        <v>13.409599999999998</v>
      </c>
      <c r="N750" s="43">
        <f>VLOOKUP($D750,PORTE!$A$3:$Z$45,10,0)*$C750+VLOOKUP($E$2,PORTE!$A$3:$Z$45,10,0)*$E750</f>
        <v>14.634399999999999</v>
      </c>
      <c r="O750" s="43">
        <f>VLOOKUP($D750,PORTE!$A$3:$Z$45,11,0)*$C750+VLOOKUP($E$2,PORTE!$A$3:$Z$45,11,0)*$E750</f>
        <v>14.8832</v>
      </c>
      <c r="P750" s="43">
        <f>VLOOKUP($D750,PORTE!$A$3:$Z$45,12,0)*$C750+VLOOKUP($E$2,PORTE!$A$3:$Z$45,12,0)*$E750</f>
        <v>15.531999999999998</v>
      </c>
      <c r="Q750" s="43">
        <f>VLOOKUP($D750,PORTE!$A$3:$Z$45,13,0)*$C750+VLOOKUP($E$2,PORTE!$A$3:$Z$45,13,0)*$E750</f>
        <v>16.108799999999999</v>
      </c>
      <c r="R750" s="43">
        <f>VLOOKUP($D750,PORTE!$A$3:$Z$45,14,0)*$C750+VLOOKUP($E$2,PORTE!$A$3:$Z$45,14,0)*$E750</f>
        <v>16.735599999999998</v>
      </c>
    </row>
    <row r="751" spans="1:18" s="1" customFormat="1" ht="13.5" customHeight="1" x14ac:dyDescent="0.25">
      <c r="A751" s="2">
        <v>40321312</v>
      </c>
      <c r="B751" s="9" t="s">
        <v>1571</v>
      </c>
      <c r="C751" s="24">
        <v>0.5</v>
      </c>
      <c r="D751" s="4" t="s">
        <v>5</v>
      </c>
      <c r="E751" s="5">
        <v>46.292000000000002</v>
      </c>
      <c r="F751" s="43">
        <f>VLOOKUP($D751,PORTE!$A$3:$Z$45,2,0)*$C751+VLOOKUP($E$2,PORTE!$A$3:$Z$45,2,0)*$E751</f>
        <v>536.35800000000006</v>
      </c>
      <c r="G751" s="43">
        <f>VLOOKUP($D751,PORTE!$A$3:$Z$45,3,0)*$C751+VLOOKUP($E$2,PORTE!$A$3:$Z$45,3,0)*$E751</f>
        <v>560.75400000000002</v>
      </c>
      <c r="H751" s="43">
        <f>VLOOKUP($D751,PORTE!$A$3:$Z$45,4,0)*$C751+VLOOKUP($E$2,PORTE!$A$3:$Z$45,4,0)*$E751</f>
        <v>592.01963999999998</v>
      </c>
      <c r="I751" s="43">
        <f>VLOOKUP($D751,PORTE!$A$3:$Z$45,5,0)*$C751+VLOOKUP($E$2,PORTE!$A$3:$Z$45,5,0)*$E751</f>
        <v>634.07244000000003</v>
      </c>
      <c r="J751" s="43">
        <f>VLOOKUP($D751,PORTE!$A$3:$Z$45,6,0)*$C751+VLOOKUP($E$2,PORTE!$A$3:$Z$45,6,0)*$E751</f>
        <v>669.79435999999998</v>
      </c>
      <c r="K751" s="43">
        <f>VLOOKUP($D751,PORTE!$A$3:$Z$45,7,0)*$C751+VLOOKUP($E$2,PORTE!$A$3:$Z$45,7,0)*$E751</f>
        <v>708.11879999999996</v>
      </c>
      <c r="L751" s="43">
        <f>VLOOKUP($D751,PORTE!$A$3:$Z$45,8,0)*$C751+VLOOKUP($E$2,PORTE!$A$3:$Z$45,8,0)*$E751</f>
        <v>754.86079999999993</v>
      </c>
      <c r="M751" s="43">
        <f>VLOOKUP($D751,PORTE!$A$3:$Z$45,9,0)*$C751+VLOOKUP($E$2,PORTE!$A$3:$Z$45,9,0)*$E751</f>
        <v>829.18007999999998</v>
      </c>
      <c r="N751" s="43">
        <f>VLOOKUP($D751,PORTE!$A$3:$Z$45,10,0)*$C751+VLOOKUP($E$2,PORTE!$A$3:$Z$45,10,0)*$E751</f>
        <v>904.90312000000006</v>
      </c>
      <c r="O751" s="43">
        <f>VLOOKUP($D751,PORTE!$A$3:$Z$45,11,0)*$C751+VLOOKUP($E$2,PORTE!$A$3:$Z$45,11,0)*$E751</f>
        <v>920.31948000000011</v>
      </c>
      <c r="P751" s="43">
        <f>VLOOKUP($D751,PORTE!$A$3:$Z$45,12,0)*$C751+VLOOKUP($E$2,PORTE!$A$3:$Z$45,12,0)*$E751</f>
        <v>957.5172399999999</v>
      </c>
      <c r="Q751" s="43">
        <f>VLOOKUP($D751,PORTE!$A$3:$Z$45,13,0)*$C751+VLOOKUP($E$2,PORTE!$A$3:$Z$45,13,0)*$E751</f>
        <v>987.10244000000012</v>
      </c>
      <c r="R751" s="43">
        <f>VLOOKUP($D751,PORTE!$A$3:$Z$45,14,0)*$C751+VLOOKUP($E$2,PORTE!$A$3:$Z$45,14,0)*$E751</f>
        <v>1025.5168800000001</v>
      </c>
    </row>
    <row r="752" spans="1:18" s="1" customFormat="1" ht="13.5" customHeight="1" x14ac:dyDescent="0.25">
      <c r="A752" s="2" t="s">
        <v>1572</v>
      </c>
      <c r="B752" s="3" t="s">
        <v>1573</v>
      </c>
      <c r="C752" s="24">
        <v>0.04</v>
      </c>
      <c r="D752" s="4" t="s">
        <v>5</v>
      </c>
      <c r="E752" s="5" t="s">
        <v>99</v>
      </c>
      <c r="F752" s="43">
        <f>VLOOKUP($D752,PORTE!$A$3:$Z$45,2,0)*$C752+VLOOKUP($E$2,PORTE!$A$3:$Z$45,2,0)*$E752</f>
        <v>8.6</v>
      </c>
      <c r="G752" s="43">
        <f>VLOOKUP($D752,PORTE!$A$3:$Z$45,3,0)*$C752+VLOOKUP($E$2,PORTE!$A$3:$Z$45,3,0)*$E752</f>
        <v>9.06</v>
      </c>
      <c r="H752" s="43">
        <f>VLOOKUP($D752,PORTE!$A$3:$Z$45,4,0)*$C752+VLOOKUP($E$2,PORTE!$A$3:$Z$45,4,0)*$E752</f>
        <v>9.5623999999999985</v>
      </c>
      <c r="I752" s="43">
        <f>VLOOKUP($D752,PORTE!$A$3:$Z$45,5,0)*$C752+VLOOKUP($E$2,PORTE!$A$3:$Z$45,5,0)*$E752</f>
        <v>10.2416</v>
      </c>
      <c r="J752" s="43">
        <f>VLOOKUP($D752,PORTE!$A$3:$Z$45,6,0)*$C752+VLOOKUP($E$2,PORTE!$A$3:$Z$45,6,0)*$E752</f>
        <v>10.832000000000001</v>
      </c>
      <c r="K752" s="43">
        <f>VLOOKUP($D752,PORTE!$A$3:$Z$45,7,0)*$C752+VLOOKUP($E$2,PORTE!$A$3:$Z$45,7,0)*$E752</f>
        <v>11.451599999999999</v>
      </c>
      <c r="L752" s="43">
        <f>VLOOKUP($D752,PORTE!$A$3:$Z$45,8,0)*$C752+VLOOKUP($E$2,PORTE!$A$3:$Z$45,8,0)*$E752</f>
        <v>12.207599999999998</v>
      </c>
      <c r="M752" s="43">
        <f>VLOOKUP($D752,PORTE!$A$3:$Z$45,9,0)*$C752+VLOOKUP($E$2,PORTE!$A$3:$Z$45,9,0)*$E752</f>
        <v>13.409599999999998</v>
      </c>
      <c r="N752" s="43">
        <f>VLOOKUP($D752,PORTE!$A$3:$Z$45,10,0)*$C752+VLOOKUP($E$2,PORTE!$A$3:$Z$45,10,0)*$E752</f>
        <v>14.634399999999999</v>
      </c>
      <c r="O752" s="43">
        <f>VLOOKUP($D752,PORTE!$A$3:$Z$45,11,0)*$C752+VLOOKUP($E$2,PORTE!$A$3:$Z$45,11,0)*$E752</f>
        <v>14.8832</v>
      </c>
      <c r="P752" s="43">
        <f>VLOOKUP($D752,PORTE!$A$3:$Z$45,12,0)*$C752+VLOOKUP($E$2,PORTE!$A$3:$Z$45,12,0)*$E752</f>
        <v>15.531999999999998</v>
      </c>
      <c r="Q752" s="43">
        <f>VLOOKUP($D752,PORTE!$A$3:$Z$45,13,0)*$C752+VLOOKUP($E$2,PORTE!$A$3:$Z$45,13,0)*$E752</f>
        <v>16.108799999999999</v>
      </c>
      <c r="R752" s="43">
        <f>VLOOKUP($D752,PORTE!$A$3:$Z$45,14,0)*$C752+VLOOKUP($E$2,PORTE!$A$3:$Z$45,14,0)*$E752</f>
        <v>16.735599999999998</v>
      </c>
    </row>
    <row r="753" spans="1:18" s="1" customFormat="1" ht="13.5" customHeight="1" x14ac:dyDescent="0.25">
      <c r="A753" s="2" t="s">
        <v>1574</v>
      </c>
      <c r="B753" s="3" t="s">
        <v>1575</v>
      </c>
      <c r="C753" s="24">
        <v>0.1</v>
      </c>
      <c r="D753" s="4" t="s">
        <v>5</v>
      </c>
      <c r="E753" s="5" t="s">
        <v>6</v>
      </c>
      <c r="F753" s="43">
        <f>VLOOKUP($D753,PORTE!$A$3:$Z$45,2,0)*$C753+VLOOKUP($E$2,PORTE!$A$3:$Z$45,2,0)*$E753</f>
        <v>62.094999999999999</v>
      </c>
      <c r="G753" s="43">
        <f>VLOOKUP($D753,PORTE!$A$3:$Z$45,3,0)*$C753+VLOOKUP($E$2,PORTE!$A$3:$Z$45,3,0)*$E753</f>
        <v>65.010000000000005</v>
      </c>
      <c r="H753" s="43">
        <f>VLOOKUP($D753,PORTE!$A$3:$Z$45,4,0)*$C753+VLOOKUP($E$2,PORTE!$A$3:$Z$45,4,0)*$E753</f>
        <v>68.631099999999989</v>
      </c>
      <c r="I753" s="43">
        <f>VLOOKUP($D753,PORTE!$A$3:$Z$45,5,0)*$C753+VLOOKUP($E$2,PORTE!$A$3:$Z$45,5,0)*$E753</f>
        <v>73.506100000000004</v>
      </c>
      <c r="J753" s="43">
        <f>VLOOKUP($D753,PORTE!$A$3:$Z$45,6,0)*$C753+VLOOKUP($E$2,PORTE!$A$3:$Z$45,6,0)*$E753</f>
        <v>77.664900000000003</v>
      </c>
      <c r="K753" s="43">
        <f>VLOOKUP($D753,PORTE!$A$3:$Z$45,7,0)*$C753+VLOOKUP($E$2,PORTE!$A$3:$Z$45,7,0)*$E753</f>
        <v>82.108499999999992</v>
      </c>
      <c r="L753" s="43">
        <f>VLOOKUP($D753,PORTE!$A$3:$Z$45,8,0)*$C753+VLOOKUP($E$2,PORTE!$A$3:$Z$45,8,0)*$E753</f>
        <v>87.528499999999994</v>
      </c>
      <c r="M753" s="43">
        <f>VLOOKUP($D753,PORTE!$A$3:$Z$45,9,0)*$C753+VLOOKUP($E$2,PORTE!$A$3:$Z$45,9,0)*$E753</f>
        <v>96.146199999999993</v>
      </c>
      <c r="N753" s="43">
        <f>VLOOKUP($D753,PORTE!$A$3:$Z$45,10,0)*$C753+VLOOKUP($E$2,PORTE!$A$3:$Z$45,10,0)*$E753</f>
        <v>104.9268</v>
      </c>
      <c r="O753" s="43">
        <f>VLOOKUP($D753,PORTE!$A$3:$Z$45,11,0)*$C753+VLOOKUP($E$2,PORTE!$A$3:$Z$45,11,0)*$E753</f>
        <v>106.71370000000002</v>
      </c>
      <c r="P753" s="43">
        <f>VLOOKUP($D753,PORTE!$A$3:$Z$45,12,0)*$C753+VLOOKUP($E$2,PORTE!$A$3:$Z$45,12,0)*$E753</f>
        <v>111.08909999999999</v>
      </c>
      <c r="Q753" s="43">
        <f>VLOOKUP($D753,PORTE!$A$3:$Z$45,13,0)*$C753+VLOOKUP($E$2,PORTE!$A$3:$Z$45,13,0)*$E753</f>
        <v>114.6491</v>
      </c>
      <c r="R753" s="43">
        <f>VLOOKUP($D753,PORTE!$A$3:$Z$45,14,0)*$C753+VLOOKUP($E$2,PORTE!$A$3:$Z$45,14,0)*$E753</f>
        <v>119.11070000000001</v>
      </c>
    </row>
    <row r="754" spans="1:18" s="1" customFormat="1" ht="13.5" customHeight="1" x14ac:dyDescent="0.25">
      <c r="A754" s="2" t="s">
        <v>1576</v>
      </c>
      <c r="B754" s="3" t="s">
        <v>1577</v>
      </c>
      <c r="C754" s="24">
        <v>0.1</v>
      </c>
      <c r="D754" s="4" t="s">
        <v>5</v>
      </c>
      <c r="E754" s="5" t="s">
        <v>33</v>
      </c>
      <c r="F754" s="43">
        <f>VLOOKUP($D754,PORTE!$A$3:$Z$45,2,0)*$C754+VLOOKUP($E$2,PORTE!$A$3:$Z$45,2,0)*$E754</f>
        <v>24.915500000000002</v>
      </c>
      <c r="G754" s="43">
        <f>VLOOKUP($D754,PORTE!$A$3:$Z$45,3,0)*$C754+VLOOKUP($E$2,PORTE!$A$3:$Z$45,3,0)*$E754</f>
        <v>26.214000000000002</v>
      </c>
      <c r="H754" s="43">
        <f>VLOOKUP($D754,PORTE!$A$3:$Z$45,4,0)*$C754+VLOOKUP($E$2,PORTE!$A$3:$Z$45,4,0)*$E754</f>
        <v>27.668990000000001</v>
      </c>
      <c r="I754" s="43">
        <f>VLOOKUP($D754,PORTE!$A$3:$Z$45,5,0)*$C754+VLOOKUP($E$2,PORTE!$A$3:$Z$45,5,0)*$E754</f>
        <v>29.63429</v>
      </c>
      <c r="J754" s="43">
        <f>VLOOKUP($D754,PORTE!$A$3:$Z$45,6,0)*$C754+VLOOKUP($E$2,PORTE!$A$3:$Z$45,6,0)*$E754</f>
        <v>31.336010000000002</v>
      </c>
      <c r="K754" s="43">
        <f>VLOOKUP($D754,PORTE!$A$3:$Z$45,7,0)*$C754+VLOOKUP($E$2,PORTE!$A$3:$Z$45,7,0)*$E754</f>
        <v>33.128549999999997</v>
      </c>
      <c r="L754" s="43">
        <f>VLOOKUP($D754,PORTE!$A$3:$Z$45,8,0)*$C754+VLOOKUP($E$2,PORTE!$A$3:$Z$45,8,0)*$E754</f>
        <v>35.315549999999995</v>
      </c>
      <c r="M754" s="43">
        <f>VLOOKUP($D754,PORTE!$A$3:$Z$45,9,0)*$C754+VLOOKUP($E$2,PORTE!$A$3:$Z$45,9,0)*$E754</f>
        <v>38.792779999999993</v>
      </c>
      <c r="N754" s="43">
        <f>VLOOKUP($D754,PORTE!$A$3:$Z$45,10,0)*$C754+VLOOKUP($E$2,PORTE!$A$3:$Z$45,10,0)*$E754</f>
        <v>42.335919999999994</v>
      </c>
      <c r="O754" s="43">
        <f>VLOOKUP($D754,PORTE!$A$3:$Z$45,11,0)*$C754+VLOOKUP($E$2,PORTE!$A$3:$Z$45,11,0)*$E754</f>
        <v>43.055930000000004</v>
      </c>
      <c r="P754" s="43">
        <f>VLOOKUP($D754,PORTE!$A$3:$Z$45,12,0)*$C754+VLOOKUP($E$2,PORTE!$A$3:$Z$45,12,0)*$E754</f>
        <v>44.909590000000001</v>
      </c>
      <c r="Q754" s="43">
        <f>VLOOKUP($D754,PORTE!$A$3:$Z$45,13,0)*$C754+VLOOKUP($E$2,PORTE!$A$3:$Z$45,13,0)*$E754</f>
        <v>46.529790000000006</v>
      </c>
      <c r="R754" s="43">
        <f>VLOOKUP($D754,PORTE!$A$3:$Z$45,14,0)*$C754+VLOOKUP($E$2,PORTE!$A$3:$Z$45,14,0)*$E754</f>
        <v>48.340330000000002</v>
      </c>
    </row>
    <row r="755" spans="1:18" s="1" customFormat="1" ht="13.5" customHeight="1" x14ac:dyDescent="0.25">
      <c r="A755" s="2" t="s">
        <v>1578</v>
      </c>
      <c r="B755" s="3" t="s">
        <v>1579</v>
      </c>
      <c r="C755" s="24">
        <v>0.75</v>
      </c>
      <c r="D755" s="4" t="s">
        <v>5</v>
      </c>
      <c r="E755" s="5" t="s">
        <v>1386</v>
      </c>
      <c r="F755" s="43">
        <f>VLOOKUP($D755,PORTE!$A$3:$Z$45,2,0)*$C755+VLOOKUP($E$2,PORTE!$A$3:$Z$45,2,0)*$E755</f>
        <v>324.36599999999999</v>
      </c>
      <c r="G755" s="43">
        <f>VLOOKUP($D755,PORTE!$A$3:$Z$45,3,0)*$C755+VLOOKUP($E$2,PORTE!$A$3:$Z$45,3,0)*$E755</f>
        <v>340.08300000000003</v>
      </c>
      <c r="H755" s="43">
        <f>VLOOKUP($D755,PORTE!$A$3:$Z$45,4,0)*$C755+VLOOKUP($E$2,PORTE!$A$3:$Z$45,4,0)*$E755</f>
        <v>359.00628</v>
      </c>
      <c r="I755" s="43">
        <f>VLOOKUP($D755,PORTE!$A$3:$Z$45,5,0)*$C755+VLOOKUP($E$2,PORTE!$A$3:$Z$45,5,0)*$E755</f>
        <v>384.50688000000002</v>
      </c>
      <c r="J755" s="43">
        <f>VLOOKUP($D755,PORTE!$A$3:$Z$45,6,0)*$C755+VLOOKUP($E$2,PORTE!$A$3:$Z$45,6,0)*$E755</f>
        <v>406.35672</v>
      </c>
      <c r="K755" s="43">
        <f>VLOOKUP($D755,PORTE!$A$3:$Z$45,7,0)*$C755+VLOOKUP($E$2,PORTE!$A$3:$Z$45,7,0)*$E755</f>
        <v>429.60509999999999</v>
      </c>
      <c r="L755" s="43">
        <f>VLOOKUP($D755,PORTE!$A$3:$Z$45,8,0)*$C755+VLOOKUP($E$2,PORTE!$A$3:$Z$45,8,0)*$E755</f>
        <v>457.96409999999997</v>
      </c>
      <c r="M755" s="43">
        <f>VLOOKUP($D755,PORTE!$A$3:$Z$45,9,0)*$C755+VLOOKUP($E$2,PORTE!$A$3:$Z$45,9,0)*$E755</f>
        <v>503.05415999999997</v>
      </c>
      <c r="N755" s="43">
        <f>VLOOKUP($D755,PORTE!$A$3:$Z$45,10,0)*$C755+VLOOKUP($E$2,PORTE!$A$3:$Z$45,10,0)*$E755</f>
        <v>548.99723999999992</v>
      </c>
      <c r="O755" s="43">
        <f>VLOOKUP($D755,PORTE!$A$3:$Z$45,11,0)*$C755+VLOOKUP($E$2,PORTE!$A$3:$Z$45,11,0)*$E755</f>
        <v>558.34296000000006</v>
      </c>
      <c r="P755" s="43">
        <f>VLOOKUP($D755,PORTE!$A$3:$Z$45,12,0)*$C755+VLOOKUP($E$2,PORTE!$A$3:$Z$45,12,0)*$E755</f>
        <v>581.57147999999995</v>
      </c>
      <c r="Q755" s="43">
        <f>VLOOKUP($D755,PORTE!$A$3:$Z$45,13,0)*$C755+VLOOKUP($E$2,PORTE!$A$3:$Z$45,13,0)*$E755</f>
        <v>600.89688000000001</v>
      </c>
      <c r="R755" s="43">
        <f>VLOOKUP($D755,PORTE!$A$3:$Z$45,14,0)*$C755+VLOOKUP($E$2,PORTE!$A$3:$Z$45,14,0)*$E755</f>
        <v>624.28026000000011</v>
      </c>
    </row>
    <row r="756" spans="1:18" s="1" customFormat="1" ht="13.5" customHeight="1" x14ac:dyDescent="0.25">
      <c r="A756" s="2" t="s">
        <v>1580</v>
      </c>
      <c r="B756" s="3" t="s">
        <v>1581</v>
      </c>
      <c r="C756" s="24">
        <v>0.04</v>
      </c>
      <c r="D756" s="4" t="s">
        <v>5</v>
      </c>
      <c r="E756" s="5" t="s">
        <v>1286</v>
      </c>
      <c r="F756" s="43">
        <f>VLOOKUP($D756,PORTE!$A$3:$Z$45,2,0)*$C756+VLOOKUP($E$2,PORTE!$A$3:$Z$45,2,0)*$E756</f>
        <v>7.8755000000000006</v>
      </c>
      <c r="G756" s="43">
        <f>VLOOKUP($D756,PORTE!$A$3:$Z$45,3,0)*$C756+VLOOKUP($E$2,PORTE!$A$3:$Z$45,3,0)*$E756</f>
        <v>8.3040000000000003</v>
      </c>
      <c r="H756" s="43">
        <f>VLOOKUP($D756,PORTE!$A$3:$Z$45,4,0)*$C756+VLOOKUP($E$2,PORTE!$A$3:$Z$45,4,0)*$E756</f>
        <v>8.7641899999999993</v>
      </c>
      <c r="I756" s="43">
        <f>VLOOKUP($D756,PORTE!$A$3:$Z$45,5,0)*$C756+VLOOKUP($E$2,PORTE!$A$3:$Z$45,5,0)*$E756</f>
        <v>9.3866899999999998</v>
      </c>
      <c r="J756" s="43">
        <f>VLOOKUP($D756,PORTE!$A$3:$Z$45,6,0)*$C756+VLOOKUP($E$2,PORTE!$A$3:$Z$45,6,0)*$E756</f>
        <v>9.9292100000000012</v>
      </c>
      <c r="K756" s="43">
        <f>VLOOKUP($D756,PORTE!$A$3:$Z$45,7,0)*$C756+VLOOKUP($E$2,PORTE!$A$3:$Z$45,7,0)*$E756</f>
        <v>10.49715</v>
      </c>
      <c r="L756" s="43">
        <f>VLOOKUP($D756,PORTE!$A$3:$Z$45,8,0)*$C756+VLOOKUP($E$2,PORTE!$A$3:$Z$45,8,0)*$E756</f>
        <v>11.190149999999999</v>
      </c>
      <c r="M756" s="43">
        <f>VLOOKUP($D756,PORTE!$A$3:$Z$45,9,0)*$C756+VLOOKUP($E$2,PORTE!$A$3:$Z$45,9,0)*$E756</f>
        <v>12.291979999999999</v>
      </c>
      <c r="N756" s="43">
        <f>VLOOKUP($D756,PORTE!$A$3:$Z$45,10,0)*$C756+VLOOKUP($E$2,PORTE!$A$3:$Z$45,10,0)*$E756</f>
        <v>13.414720000000001</v>
      </c>
      <c r="O756" s="43">
        <f>VLOOKUP($D756,PORTE!$A$3:$Z$45,11,0)*$C756+VLOOKUP($E$2,PORTE!$A$3:$Z$45,11,0)*$E756</f>
        <v>13.642730000000002</v>
      </c>
      <c r="P756" s="43">
        <f>VLOOKUP($D756,PORTE!$A$3:$Z$45,12,0)*$C756+VLOOKUP($E$2,PORTE!$A$3:$Z$45,12,0)*$E756</f>
        <v>14.24239</v>
      </c>
      <c r="Q756" s="43">
        <f>VLOOKUP($D756,PORTE!$A$3:$Z$45,13,0)*$C756+VLOOKUP($E$2,PORTE!$A$3:$Z$45,13,0)*$E756</f>
        <v>14.78139</v>
      </c>
      <c r="R756" s="43">
        <f>VLOOKUP($D756,PORTE!$A$3:$Z$45,14,0)*$C756+VLOOKUP($E$2,PORTE!$A$3:$Z$45,14,0)*$E756</f>
        <v>15.356530000000001</v>
      </c>
    </row>
    <row r="757" spans="1:18" s="1" customFormat="1" ht="13.5" customHeight="1" x14ac:dyDescent="0.25">
      <c r="A757" s="2" t="s">
        <v>1582</v>
      </c>
      <c r="B757" s="3" t="s">
        <v>1583</v>
      </c>
      <c r="C757" s="24">
        <v>0.25</v>
      </c>
      <c r="D757" s="4" t="s">
        <v>5</v>
      </c>
      <c r="E757" s="5" t="s">
        <v>1584</v>
      </c>
      <c r="F757" s="43">
        <f>VLOOKUP($D757,PORTE!$A$3:$Z$45,2,0)*$C757+VLOOKUP($E$2,PORTE!$A$3:$Z$45,2,0)*$E757</f>
        <v>101.98100000000001</v>
      </c>
      <c r="G757" s="43">
        <f>VLOOKUP($D757,PORTE!$A$3:$Z$45,3,0)*$C757+VLOOKUP($E$2,PORTE!$A$3:$Z$45,3,0)*$E757</f>
        <v>106.953</v>
      </c>
      <c r="H757" s="43">
        <f>VLOOKUP($D757,PORTE!$A$3:$Z$45,4,0)*$C757+VLOOKUP($E$2,PORTE!$A$3:$Z$45,4,0)*$E757</f>
        <v>112.90298000000001</v>
      </c>
      <c r="I757" s="43">
        <f>VLOOKUP($D757,PORTE!$A$3:$Z$45,5,0)*$C757+VLOOKUP($E$2,PORTE!$A$3:$Z$45,5,0)*$E757</f>
        <v>120.92258000000001</v>
      </c>
      <c r="J757" s="43">
        <f>VLOOKUP($D757,PORTE!$A$3:$Z$45,6,0)*$C757+VLOOKUP($E$2,PORTE!$A$3:$Z$45,6,0)*$E757</f>
        <v>127.80002000000002</v>
      </c>
      <c r="K757" s="43">
        <f>VLOOKUP($D757,PORTE!$A$3:$Z$45,7,0)*$C757+VLOOKUP($E$2,PORTE!$A$3:$Z$45,7,0)*$E757</f>
        <v>135.11160000000001</v>
      </c>
      <c r="L757" s="43">
        <f>VLOOKUP($D757,PORTE!$A$3:$Z$45,8,0)*$C757+VLOOKUP($E$2,PORTE!$A$3:$Z$45,8,0)*$E757</f>
        <v>144.03059999999999</v>
      </c>
      <c r="M757" s="43">
        <f>VLOOKUP($D757,PORTE!$A$3:$Z$45,9,0)*$C757+VLOOKUP($E$2,PORTE!$A$3:$Z$45,9,0)*$E757</f>
        <v>158.21155999999999</v>
      </c>
      <c r="N757" s="43">
        <f>VLOOKUP($D757,PORTE!$A$3:$Z$45,10,0)*$C757+VLOOKUP($E$2,PORTE!$A$3:$Z$45,10,0)*$E757</f>
        <v>172.66084000000001</v>
      </c>
      <c r="O757" s="43">
        <f>VLOOKUP($D757,PORTE!$A$3:$Z$45,11,0)*$C757+VLOOKUP($E$2,PORTE!$A$3:$Z$45,11,0)*$E757</f>
        <v>175.59986000000001</v>
      </c>
      <c r="P757" s="43">
        <f>VLOOKUP($D757,PORTE!$A$3:$Z$45,12,0)*$C757+VLOOKUP($E$2,PORTE!$A$3:$Z$45,12,0)*$E757</f>
        <v>182.92618000000002</v>
      </c>
      <c r="Q757" s="43">
        <f>VLOOKUP($D757,PORTE!$A$3:$Z$45,13,0)*$C757+VLOOKUP($E$2,PORTE!$A$3:$Z$45,13,0)*$E757</f>
        <v>189.04758000000004</v>
      </c>
      <c r="R757" s="43">
        <f>VLOOKUP($D757,PORTE!$A$3:$Z$45,14,0)*$C757+VLOOKUP($E$2,PORTE!$A$3:$Z$45,14,0)*$E757</f>
        <v>196.40416000000002</v>
      </c>
    </row>
    <row r="758" spans="1:18" s="1" customFormat="1" ht="13.5" customHeight="1" x14ac:dyDescent="0.25">
      <c r="A758" s="2" t="s">
        <v>1585</v>
      </c>
      <c r="B758" s="3" t="s">
        <v>1586</v>
      </c>
      <c r="C758" s="24">
        <v>0.25</v>
      </c>
      <c r="D758" s="4" t="s">
        <v>5</v>
      </c>
      <c r="E758" s="5" t="s">
        <v>1587</v>
      </c>
      <c r="F758" s="43">
        <f>VLOOKUP($D758,PORTE!$A$3:$Z$45,2,0)*$C758+VLOOKUP($E$2,PORTE!$A$3:$Z$45,2,0)*$E758</f>
        <v>134.68700000000001</v>
      </c>
      <c r="G758" s="43">
        <f>VLOOKUP($D758,PORTE!$A$3:$Z$45,3,0)*$C758+VLOOKUP($E$2,PORTE!$A$3:$Z$45,3,0)*$E758</f>
        <v>141.08100000000002</v>
      </c>
      <c r="H758" s="43">
        <f>VLOOKUP($D758,PORTE!$A$3:$Z$45,4,0)*$C758+VLOOKUP($E$2,PORTE!$A$3:$Z$45,4,0)*$E758</f>
        <v>148.93646000000001</v>
      </c>
      <c r="I758" s="43">
        <f>VLOOKUP($D758,PORTE!$A$3:$Z$45,5,0)*$C758+VLOOKUP($E$2,PORTE!$A$3:$Z$45,5,0)*$E758</f>
        <v>159.51566</v>
      </c>
      <c r="J758" s="43">
        <f>VLOOKUP($D758,PORTE!$A$3:$Z$45,6,0)*$C758+VLOOKUP($E$2,PORTE!$A$3:$Z$45,6,0)*$E758</f>
        <v>168.55454</v>
      </c>
      <c r="K758" s="43">
        <f>VLOOKUP($D758,PORTE!$A$3:$Z$45,7,0)*$C758+VLOOKUP($E$2,PORTE!$A$3:$Z$45,7,0)*$E758</f>
        <v>178.19820000000001</v>
      </c>
      <c r="L758" s="43">
        <f>VLOOKUP($D758,PORTE!$A$3:$Z$45,8,0)*$C758+VLOOKUP($E$2,PORTE!$A$3:$Z$45,8,0)*$E758</f>
        <v>189.96119999999999</v>
      </c>
      <c r="M758" s="43">
        <f>VLOOKUP($D758,PORTE!$A$3:$Z$45,9,0)*$C758+VLOOKUP($E$2,PORTE!$A$3:$Z$45,9,0)*$E758</f>
        <v>208.66411999999997</v>
      </c>
      <c r="N758" s="43">
        <f>VLOOKUP($D758,PORTE!$A$3:$Z$45,10,0)*$C758+VLOOKUP($E$2,PORTE!$A$3:$Z$45,10,0)*$E758</f>
        <v>227.72067999999999</v>
      </c>
      <c r="O758" s="43">
        <f>VLOOKUP($D758,PORTE!$A$3:$Z$45,11,0)*$C758+VLOOKUP($E$2,PORTE!$A$3:$Z$45,11,0)*$E758</f>
        <v>231.59822</v>
      </c>
      <c r="P758" s="43">
        <f>VLOOKUP($D758,PORTE!$A$3:$Z$45,12,0)*$C758+VLOOKUP($E$2,PORTE!$A$3:$Z$45,12,0)*$E758</f>
        <v>241.14286000000001</v>
      </c>
      <c r="Q758" s="43">
        <f>VLOOKUP($D758,PORTE!$A$3:$Z$45,13,0)*$C758+VLOOKUP($E$2,PORTE!$A$3:$Z$45,13,0)*$E758</f>
        <v>248.97066000000001</v>
      </c>
      <c r="R758" s="43">
        <f>VLOOKUP($D758,PORTE!$A$3:$Z$45,14,0)*$C758+VLOOKUP($E$2,PORTE!$A$3:$Z$45,14,0)*$E758</f>
        <v>258.65931999999998</v>
      </c>
    </row>
    <row r="759" spans="1:18" s="1" customFormat="1" ht="13.5" customHeight="1" x14ac:dyDescent="0.25">
      <c r="A759" s="2" t="s">
        <v>1588</v>
      </c>
      <c r="B759" s="3" t="s">
        <v>1589</v>
      </c>
      <c r="C759" s="24">
        <v>0.25</v>
      </c>
      <c r="D759" s="4" t="s">
        <v>5</v>
      </c>
      <c r="E759" s="5" t="s">
        <v>1584</v>
      </c>
      <c r="F759" s="43">
        <f>VLOOKUP($D759,PORTE!$A$3:$Z$45,2,0)*$C759+VLOOKUP($E$2,PORTE!$A$3:$Z$45,2,0)*$E759</f>
        <v>101.98100000000001</v>
      </c>
      <c r="G759" s="43">
        <f>VLOOKUP($D759,PORTE!$A$3:$Z$45,3,0)*$C759+VLOOKUP($E$2,PORTE!$A$3:$Z$45,3,0)*$E759</f>
        <v>106.953</v>
      </c>
      <c r="H759" s="43">
        <f>VLOOKUP($D759,PORTE!$A$3:$Z$45,4,0)*$C759+VLOOKUP($E$2,PORTE!$A$3:$Z$45,4,0)*$E759</f>
        <v>112.90298000000001</v>
      </c>
      <c r="I759" s="43">
        <f>VLOOKUP($D759,PORTE!$A$3:$Z$45,5,0)*$C759+VLOOKUP($E$2,PORTE!$A$3:$Z$45,5,0)*$E759</f>
        <v>120.92258000000001</v>
      </c>
      <c r="J759" s="43">
        <f>VLOOKUP($D759,PORTE!$A$3:$Z$45,6,0)*$C759+VLOOKUP($E$2,PORTE!$A$3:$Z$45,6,0)*$E759</f>
        <v>127.80002000000002</v>
      </c>
      <c r="K759" s="43">
        <f>VLOOKUP($D759,PORTE!$A$3:$Z$45,7,0)*$C759+VLOOKUP($E$2,PORTE!$A$3:$Z$45,7,0)*$E759</f>
        <v>135.11160000000001</v>
      </c>
      <c r="L759" s="43">
        <f>VLOOKUP($D759,PORTE!$A$3:$Z$45,8,0)*$C759+VLOOKUP($E$2,PORTE!$A$3:$Z$45,8,0)*$E759</f>
        <v>144.03059999999999</v>
      </c>
      <c r="M759" s="43">
        <f>VLOOKUP($D759,PORTE!$A$3:$Z$45,9,0)*$C759+VLOOKUP($E$2,PORTE!$A$3:$Z$45,9,0)*$E759</f>
        <v>158.21155999999999</v>
      </c>
      <c r="N759" s="43">
        <f>VLOOKUP($D759,PORTE!$A$3:$Z$45,10,0)*$C759+VLOOKUP($E$2,PORTE!$A$3:$Z$45,10,0)*$E759</f>
        <v>172.66084000000001</v>
      </c>
      <c r="O759" s="43">
        <f>VLOOKUP($D759,PORTE!$A$3:$Z$45,11,0)*$C759+VLOOKUP($E$2,PORTE!$A$3:$Z$45,11,0)*$E759</f>
        <v>175.59986000000001</v>
      </c>
      <c r="P759" s="43">
        <f>VLOOKUP($D759,PORTE!$A$3:$Z$45,12,0)*$C759+VLOOKUP($E$2,PORTE!$A$3:$Z$45,12,0)*$E759</f>
        <v>182.92618000000002</v>
      </c>
      <c r="Q759" s="43">
        <f>VLOOKUP($D759,PORTE!$A$3:$Z$45,13,0)*$C759+VLOOKUP($E$2,PORTE!$A$3:$Z$45,13,0)*$E759</f>
        <v>189.04758000000004</v>
      </c>
      <c r="R759" s="43">
        <f>VLOOKUP($D759,PORTE!$A$3:$Z$45,14,0)*$C759+VLOOKUP($E$2,PORTE!$A$3:$Z$45,14,0)*$E759</f>
        <v>196.40416000000002</v>
      </c>
    </row>
    <row r="760" spans="1:18" s="1" customFormat="1" ht="13.5" customHeight="1" x14ac:dyDescent="0.25">
      <c r="A760" s="2" t="s">
        <v>1590</v>
      </c>
      <c r="B760" s="3" t="s">
        <v>1591</v>
      </c>
      <c r="C760" s="24">
        <v>0.1</v>
      </c>
      <c r="D760" s="4" t="s">
        <v>5</v>
      </c>
      <c r="E760" s="5" t="s">
        <v>278</v>
      </c>
      <c r="F760" s="43">
        <f>VLOOKUP($D760,PORTE!$A$3:$Z$45,2,0)*$C760+VLOOKUP($E$2,PORTE!$A$3:$Z$45,2,0)*$E760</f>
        <v>59.381</v>
      </c>
      <c r="G760" s="43">
        <f>VLOOKUP($D760,PORTE!$A$3:$Z$45,3,0)*$C760+VLOOKUP($E$2,PORTE!$A$3:$Z$45,3,0)*$E760</f>
        <v>62.177999999999997</v>
      </c>
      <c r="H760" s="43">
        <f>VLOOKUP($D760,PORTE!$A$3:$Z$45,4,0)*$C760+VLOOKUP($E$2,PORTE!$A$3:$Z$45,4,0)*$E760</f>
        <v>65.640979999999999</v>
      </c>
      <c r="I760" s="43">
        <f>VLOOKUP($D760,PORTE!$A$3:$Z$45,5,0)*$C760+VLOOKUP($E$2,PORTE!$A$3:$Z$45,5,0)*$E760</f>
        <v>70.303579999999997</v>
      </c>
      <c r="J760" s="43">
        <f>VLOOKUP($D760,PORTE!$A$3:$Z$45,6,0)*$C760+VLOOKUP($E$2,PORTE!$A$3:$Z$45,6,0)*$E760</f>
        <v>74.283020000000008</v>
      </c>
      <c r="K760" s="43">
        <f>VLOOKUP($D760,PORTE!$A$3:$Z$45,7,0)*$C760+VLOOKUP($E$2,PORTE!$A$3:$Z$45,7,0)*$E760</f>
        <v>78.533100000000005</v>
      </c>
      <c r="L760" s="43">
        <f>VLOOKUP($D760,PORTE!$A$3:$Z$45,8,0)*$C760+VLOOKUP($E$2,PORTE!$A$3:$Z$45,8,0)*$E760</f>
        <v>83.717100000000002</v>
      </c>
      <c r="M760" s="43">
        <f>VLOOKUP($D760,PORTE!$A$3:$Z$45,9,0)*$C760+VLOOKUP($E$2,PORTE!$A$3:$Z$45,9,0)*$E760</f>
        <v>91.959559999999996</v>
      </c>
      <c r="N760" s="43">
        <f>VLOOKUP($D760,PORTE!$A$3:$Z$45,10,0)*$C760+VLOOKUP($E$2,PORTE!$A$3:$Z$45,10,0)*$E760</f>
        <v>100.35784</v>
      </c>
      <c r="O760" s="43">
        <f>VLOOKUP($D760,PORTE!$A$3:$Z$45,11,0)*$C760+VLOOKUP($E$2,PORTE!$A$3:$Z$45,11,0)*$E760</f>
        <v>102.06686000000002</v>
      </c>
      <c r="P760" s="43">
        <f>VLOOKUP($D760,PORTE!$A$3:$Z$45,12,0)*$C760+VLOOKUP($E$2,PORTE!$A$3:$Z$45,12,0)*$E760</f>
        <v>106.25818</v>
      </c>
      <c r="Q760" s="43">
        <f>VLOOKUP($D760,PORTE!$A$3:$Z$45,13,0)*$C760+VLOOKUP($E$2,PORTE!$A$3:$Z$45,13,0)*$E760</f>
        <v>109.67658000000002</v>
      </c>
      <c r="R760" s="43">
        <f>VLOOKUP($D760,PORTE!$A$3:$Z$45,14,0)*$C760+VLOOKUP($E$2,PORTE!$A$3:$Z$45,14,0)*$E760</f>
        <v>113.94466000000001</v>
      </c>
    </row>
    <row r="761" spans="1:18" s="1" customFormat="1" ht="13.5" customHeight="1" x14ac:dyDescent="0.25">
      <c r="A761" s="2" t="s">
        <v>1592</v>
      </c>
      <c r="B761" s="3" t="s">
        <v>1593</v>
      </c>
      <c r="C761" s="24">
        <v>0.04</v>
      </c>
      <c r="D761" s="4" t="s">
        <v>5</v>
      </c>
      <c r="E761" s="5" t="s">
        <v>1594</v>
      </c>
      <c r="F761" s="43">
        <f>VLOOKUP($D761,PORTE!$A$3:$Z$45,2,0)*$C761+VLOOKUP($E$2,PORTE!$A$3:$Z$45,2,0)*$E761</f>
        <v>60.062500000000007</v>
      </c>
      <c r="G761" s="43">
        <f>VLOOKUP($D761,PORTE!$A$3:$Z$45,3,0)*$C761+VLOOKUP($E$2,PORTE!$A$3:$Z$45,3,0)*$E761</f>
        <v>62.760000000000005</v>
      </c>
      <c r="H761" s="43">
        <f>VLOOKUP($D761,PORTE!$A$3:$Z$45,4,0)*$C761+VLOOKUP($E$2,PORTE!$A$3:$Z$45,4,0)*$E761</f>
        <v>66.260649999999998</v>
      </c>
      <c r="I761" s="43">
        <f>VLOOKUP($D761,PORTE!$A$3:$Z$45,5,0)*$C761+VLOOKUP($E$2,PORTE!$A$3:$Z$45,5,0)*$E761</f>
        <v>70.967349999999996</v>
      </c>
      <c r="J761" s="43">
        <f>VLOOKUP($D761,PORTE!$A$3:$Z$45,6,0)*$C761+VLOOKUP($E$2,PORTE!$A$3:$Z$45,6,0)*$E761</f>
        <v>74.958749999999995</v>
      </c>
      <c r="K761" s="43">
        <f>VLOOKUP($D761,PORTE!$A$3:$Z$45,7,0)*$C761+VLOOKUP($E$2,PORTE!$A$3:$Z$45,7,0)*$E761</f>
        <v>79.24785</v>
      </c>
      <c r="L761" s="43">
        <f>VLOOKUP($D761,PORTE!$A$3:$Z$45,8,0)*$C761+VLOOKUP($E$2,PORTE!$A$3:$Z$45,8,0)*$E761</f>
        <v>84.478849999999994</v>
      </c>
      <c r="M761" s="43">
        <f>VLOOKUP($D761,PORTE!$A$3:$Z$45,9,0)*$C761+VLOOKUP($E$2,PORTE!$A$3:$Z$45,9,0)*$E761</f>
        <v>92.796099999999996</v>
      </c>
      <c r="N761" s="43">
        <f>VLOOKUP($D761,PORTE!$A$3:$Z$45,10,0)*$C761+VLOOKUP($E$2,PORTE!$A$3:$Z$45,10,0)*$E761</f>
        <v>101.27040000000001</v>
      </c>
      <c r="O761" s="43">
        <f>VLOOKUP($D761,PORTE!$A$3:$Z$45,11,0)*$C761+VLOOKUP($E$2,PORTE!$A$3:$Z$45,11,0)*$E761</f>
        <v>102.99595000000001</v>
      </c>
      <c r="P761" s="43">
        <f>VLOOKUP($D761,PORTE!$A$3:$Z$45,12,0)*$C761+VLOOKUP($E$2,PORTE!$A$3:$Z$45,12,0)*$E761</f>
        <v>107.13525</v>
      </c>
      <c r="Q761" s="43">
        <f>VLOOKUP($D761,PORTE!$A$3:$Z$45,13,0)*$C761+VLOOKUP($E$2,PORTE!$A$3:$Z$45,13,0)*$E761</f>
        <v>110.39705000000001</v>
      </c>
      <c r="R761" s="43">
        <f>VLOOKUP($D761,PORTE!$A$3:$Z$45,14,0)*$C761+VLOOKUP($E$2,PORTE!$A$3:$Z$45,14,0)*$E761</f>
        <v>114.69335000000001</v>
      </c>
    </row>
    <row r="762" spans="1:18" s="1" customFormat="1" ht="13.5" customHeight="1" x14ac:dyDescent="0.25">
      <c r="A762" s="2" t="s">
        <v>1595</v>
      </c>
      <c r="B762" s="3" t="s">
        <v>1596</v>
      </c>
      <c r="C762" s="24">
        <v>0.04</v>
      </c>
      <c r="D762" s="4" t="s">
        <v>5</v>
      </c>
      <c r="E762" s="5" t="s">
        <v>149</v>
      </c>
      <c r="F762" s="43">
        <f>VLOOKUP($D762,PORTE!$A$3:$Z$45,2,0)*$C762+VLOOKUP($E$2,PORTE!$A$3:$Z$45,2,0)*$E762</f>
        <v>21.02</v>
      </c>
      <c r="G762" s="43">
        <f>VLOOKUP($D762,PORTE!$A$3:$Z$45,3,0)*$C762+VLOOKUP($E$2,PORTE!$A$3:$Z$45,3,0)*$E762</f>
        <v>22.020000000000003</v>
      </c>
      <c r="H762" s="43">
        <f>VLOOKUP($D762,PORTE!$A$3:$Z$45,4,0)*$C762+VLOOKUP($E$2,PORTE!$A$3:$Z$45,4,0)*$E762</f>
        <v>23.246000000000002</v>
      </c>
      <c r="I762" s="43">
        <f>VLOOKUP($D762,PORTE!$A$3:$Z$45,5,0)*$C762+VLOOKUP($E$2,PORTE!$A$3:$Z$45,5,0)*$E762</f>
        <v>24.897200000000002</v>
      </c>
      <c r="J762" s="43">
        <f>VLOOKUP($D762,PORTE!$A$3:$Z$45,6,0)*$C762+VLOOKUP($E$2,PORTE!$A$3:$Z$45,6,0)*$E762</f>
        <v>26.308399999999999</v>
      </c>
      <c r="K762" s="43">
        <f>VLOOKUP($D762,PORTE!$A$3:$Z$45,7,0)*$C762+VLOOKUP($E$2,PORTE!$A$3:$Z$45,7,0)*$E762</f>
        <v>27.813600000000001</v>
      </c>
      <c r="L762" s="43">
        <f>VLOOKUP($D762,PORTE!$A$3:$Z$45,8,0)*$C762+VLOOKUP($E$2,PORTE!$A$3:$Z$45,8,0)*$E762</f>
        <v>29.649599999999996</v>
      </c>
      <c r="M762" s="43">
        <f>VLOOKUP($D762,PORTE!$A$3:$Z$45,9,0)*$C762+VLOOKUP($E$2,PORTE!$A$3:$Z$45,9,0)*$E762</f>
        <v>32.568799999999996</v>
      </c>
      <c r="N762" s="43">
        <f>VLOOKUP($D762,PORTE!$A$3:$Z$45,10,0)*$C762+VLOOKUP($E$2,PORTE!$A$3:$Z$45,10,0)*$E762</f>
        <v>35.543199999999999</v>
      </c>
      <c r="O762" s="43">
        <f>VLOOKUP($D762,PORTE!$A$3:$Z$45,11,0)*$C762+VLOOKUP($E$2,PORTE!$A$3:$Z$45,11,0)*$E762</f>
        <v>36.148400000000002</v>
      </c>
      <c r="P762" s="43">
        <f>VLOOKUP($D762,PORTE!$A$3:$Z$45,12,0)*$C762+VLOOKUP($E$2,PORTE!$A$3:$Z$45,12,0)*$E762</f>
        <v>37.639599999999994</v>
      </c>
      <c r="Q762" s="43">
        <f>VLOOKUP($D762,PORTE!$A$3:$Z$45,13,0)*$C762+VLOOKUP($E$2,PORTE!$A$3:$Z$45,13,0)*$E762</f>
        <v>38.864400000000003</v>
      </c>
      <c r="R762" s="43">
        <f>VLOOKUP($D762,PORTE!$A$3:$Z$45,14,0)*$C762+VLOOKUP($E$2,PORTE!$A$3:$Z$45,14,0)*$E762</f>
        <v>40.376800000000003</v>
      </c>
    </row>
    <row r="763" spans="1:18" s="1" customFormat="1" ht="13.5" customHeight="1" x14ac:dyDescent="0.25">
      <c r="A763" s="2" t="s">
        <v>1597</v>
      </c>
      <c r="B763" s="3" t="s">
        <v>1598</v>
      </c>
      <c r="C763" s="24">
        <v>0.1</v>
      </c>
      <c r="D763" s="4" t="s">
        <v>5</v>
      </c>
      <c r="E763" s="5" t="s">
        <v>6</v>
      </c>
      <c r="F763" s="43">
        <f>VLOOKUP($D763,PORTE!$A$3:$Z$45,2,0)*$C763+VLOOKUP($E$2,PORTE!$A$3:$Z$45,2,0)*$E763</f>
        <v>62.094999999999999</v>
      </c>
      <c r="G763" s="43">
        <f>VLOOKUP($D763,PORTE!$A$3:$Z$45,3,0)*$C763+VLOOKUP($E$2,PORTE!$A$3:$Z$45,3,0)*$E763</f>
        <v>65.010000000000005</v>
      </c>
      <c r="H763" s="43">
        <f>VLOOKUP($D763,PORTE!$A$3:$Z$45,4,0)*$C763+VLOOKUP($E$2,PORTE!$A$3:$Z$45,4,0)*$E763</f>
        <v>68.631099999999989</v>
      </c>
      <c r="I763" s="43">
        <f>VLOOKUP($D763,PORTE!$A$3:$Z$45,5,0)*$C763+VLOOKUP($E$2,PORTE!$A$3:$Z$45,5,0)*$E763</f>
        <v>73.506100000000004</v>
      </c>
      <c r="J763" s="43">
        <f>VLOOKUP($D763,PORTE!$A$3:$Z$45,6,0)*$C763+VLOOKUP($E$2,PORTE!$A$3:$Z$45,6,0)*$E763</f>
        <v>77.664900000000003</v>
      </c>
      <c r="K763" s="43">
        <f>VLOOKUP($D763,PORTE!$A$3:$Z$45,7,0)*$C763+VLOOKUP($E$2,PORTE!$A$3:$Z$45,7,0)*$E763</f>
        <v>82.108499999999992</v>
      </c>
      <c r="L763" s="43">
        <f>VLOOKUP($D763,PORTE!$A$3:$Z$45,8,0)*$C763+VLOOKUP($E$2,PORTE!$A$3:$Z$45,8,0)*$E763</f>
        <v>87.528499999999994</v>
      </c>
      <c r="M763" s="43">
        <f>VLOOKUP($D763,PORTE!$A$3:$Z$45,9,0)*$C763+VLOOKUP($E$2,PORTE!$A$3:$Z$45,9,0)*$E763</f>
        <v>96.146199999999993</v>
      </c>
      <c r="N763" s="43">
        <f>VLOOKUP($D763,PORTE!$A$3:$Z$45,10,0)*$C763+VLOOKUP($E$2,PORTE!$A$3:$Z$45,10,0)*$E763</f>
        <v>104.9268</v>
      </c>
      <c r="O763" s="43">
        <f>VLOOKUP($D763,PORTE!$A$3:$Z$45,11,0)*$C763+VLOOKUP($E$2,PORTE!$A$3:$Z$45,11,0)*$E763</f>
        <v>106.71370000000002</v>
      </c>
      <c r="P763" s="43">
        <f>VLOOKUP($D763,PORTE!$A$3:$Z$45,12,0)*$C763+VLOOKUP($E$2,PORTE!$A$3:$Z$45,12,0)*$E763</f>
        <v>111.08909999999999</v>
      </c>
      <c r="Q763" s="43">
        <f>VLOOKUP($D763,PORTE!$A$3:$Z$45,13,0)*$C763+VLOOKUP($E$2,PORTE!$A$3:$Z$45,13,0)*$E763</f>
        <v>114.6491</v>
      </c>
      <c r="R763" s="43">
        <f>VLOOKUP($D763,PORTE!$A$3:$Z$45,14,0)*$C763+VLOOKUP($E$2,PORTE!$A$3:$Z$45,14,0)*$E763</f>
        <v>119.11070000000001</v>
      </c>
    </row>
    <row r="764" spans="1:18" s="1" customFormat="1" ht="13.5" customHeight="1" x14ac:dyDescent="0.25">
      <c r="A764" s="2" t="s">
        <v>1599</v>
      </c>
      <c r="B764" s="3" t="s">
        <v>1600</v>
      </c>
      <c r="C764" s="24">
        <v>0.04</v>
      </c>
      <c r="D764" s="4" t="s">
        <v>5</v>
      </c>
      <c r="E764" s="5" t="s">
        <v>45</v>
      </c>
      <c r="F764" s="43">
        <f>VLOOKUP($D764,PORTE!$A$3:$Z$45,2,0)*$C764+VLOOKUP($E$2,PORTE!$A$3:$Z$45,2,0)*$E764</f>
        <v>8.2894999999999985</v>
      </c>
      <c r="G764" s="43">
        <f>VLOOKUP($D764,PORTE!$A$3:$Z$45,3,0)*$C764+VLOOKUP($E$2,PORTE!$A$3:$Z$45,3,0)*$E764</f>
        <v>8.7359999999999989</v>
      </c>
      <c r="H764" s="43">
        <f>VLOOKUP($D764,PORTE!$A$3:$Z$45,4,0)*$C764+VLOOKUP($E$2,PORTE!$A$3:$Z$45,4,0)*$E764</f>
        <v>9.2203099999999996</v>
      </c>
      <c r="I764" s="43">
        <f>VLOOKUP($D764,PORTE!$A$3:$Z$45,5,0)*$C764+VLOOKUP($E$2,PORTE!$A$3:$Z$45,5,0)*$E764</f>
        <v>9.8752099999999992</v>
      </c>
      <c r="J764" s="43">
        <f>VLOOKUP($D764,PORTE!$A$3:$Z$45,6,0)*$C764+VLOOKUP($E$2,PORTE!$A$3:$Z$45,6,0)*$E764</f>
        <v>10.445089999999999</v>
      </c>
      <c r="K764" s="43">
        <f>VLOOKUP($D764,PORTE!$A$3:$Z$45,7,0)*$C764+VLOOKUP($E$2,PORTE!$A$3:$Z$45,7,0)*$E764</f>
        <v>11.042549999999999</v>
      </c>
      <c r="L764" s="43">
        <f>VLOOKUP($D764,PORTE!$A$3:$Z$45,8,0)*$C764+VLOOKUP($E$2,PORTE!$A$3:$Z$45,8,0)*$E764</f>
        <v>11.771549999999998</v>
      </c>
      <c r="M764" s="43">
        <f>VLOOKUP($D764,PORTE!$A$3:$Z$45,9,0)*$C764+VLOOKUP($E$2,PORTE!$A$3:$Z$45,9,0)*$E764</f>
        <v>12.930619999999998</v>
      </c>
      <c r="N764" s="43">
        <f>VLOOKUP($D764,PORTE!$A$3:$Z$45,10,0)*$C764+VLOOKUP($E$2,PORTE!$A$3:$Z$45,10,0)*$E764</f>
        <v>14.111679999999998</v>
      </c>
      <c r="O764" s="43">
        <f>VLOOKUP($D764,PORTE!$A$3:$Z$45,11,0)*$C764+VLOOKUP($E$2,PORTE!$A$3:$Z$45,11,0)*$E764</f>
        <v>14.351570000000001</v>
      </c>
      <c r="P764" s="43">
        <f>VLOOKUP($D764,PORTE!$A$3:$Z$45,12,0)*$C764+VLOOKUP($E$2,PORTE!$A$3:$Z$45,12,0)*$E764</f>
        <v>14.979309999999998</v>
      </c>
      <c r="Q764" s="43">
        <f>VLOOKUP($D764,PORTE!$A$3:$Z$45,13,0)*$C764+VLOOKUP($E$2,PORTE!$A$3:$Z$45,13,0)*$E764</f>
        <v>15.539909999999999</v>
      </c>
      <c r="R764" s="43">
        <f>VLOOKUP($D764,PORTE!$A$3:$Z$45,14,0)*$C764+VLOOKUP($E$2,PORTE!$A$3:$Z$45,14,0)*$E764</f>
        <v>16.144570000000002</v>
      </c>
    </row>
    <row r="765" spans="1:18" s="1" customFormat="1" ht="13.5" customHeight="1" x14ac:dyDescent="0.25">
      <c r="A765" s="2" t="s">
        <v>1601</v>
      </c>
      <c r="B765" s="3" t="s">
        <v>1602</v>
      </c>
      <c r="C765" s="24">
        <v>0.04</v>
      </c>
      <c r="D765" s="4" t="s">
        <v>5</v>
      </c>
      <c r="E765" s="5" t="s">
        <v>314</v>
      </c>
      <c r="F765" s="43">
        <f>VLOOKUP($D765,PORTE!$A$3:$Z$45,2,0)*$C765+VLOOKUP($E$2,PORTE!$A$3:$Z$45,2,0)*$E765</f>
        <v>25.470499999999998</v>
      </c>
      <c r="G765" s="43">
        <f>VLOOKUP($D765,PORTE!$A$3:$Z$45,3,0)*$C765+VLOOKUP($E$2,PORTE!$A$3:$Z$45,3,0)*$E765</f>
        <v>26.664000000000001</v>
      </c>
      <c r="H765" s="43">
        <f>VLOOKUP($D765,PORTE!$A$3:$Z$45,4,0)*$C765+VLOOKUP($E$2,PORTE!$A$3:$Z$45,4,0)*$E765</f>
        <v>28.149290000000001</v>
      </c>
      <c r="I765" s="43">
        <f>VLOOKUP($D765,PORTE!$A$3:$Z$45,5,0)*$C765+VLOOKUP($E$2,PORTE!$A$3:$Z$45,5,0)*$E765</f>
        <v>30.148789999999998</v>
      </c>
      <c r="J765" s="43">
        <f>VLOOKUP($D765,PORTE!$A$3:$Z$45,6,0)*$C765+VLOOKUP($E$2,PORTE!$A$3:$Z$45,6,0)*$E765</f>
        <v>31.854109999999995</v>
      </c>
      <c r="K765" s="43">
        <f>VLOOKUP($D765,PORTE!$A$3:$Z$45,7,0)*$C765+VLOOKUP($E$2,PORTE!$A$3:$Z$45,7,0)*$E765</f>
        <v>33.676649999999995</v>
      </c>
      <c r="L765" s="43">
        <f>VLOOKUP($D765,PORTE!$A$3:$Z$45,8,0)*$C765+VLOOKUP($E$2,PORTE!$A$3:$Z$45,8,0)*$E765</f>
        <v>35.899649999999994</v>
      </c>
      <c r="M765" s="43">
        <f>VLOOKUP($D765,PORTE!$A$3:$Z$45,9,0)*$C765+VLOOKUP($E$2,PORTE!$A$3:$Z$45,9,0)*$E765</f>
        <v>39.434179999999998</v>
      </c>
      <c r="N765" s="43">
        <f>VLOOKUP($D765,PORTE!$A$3:$Z$45,10,0)*$C765+VLOOKUP($E$2,PORTE!$A$3:$Z$45,10,0)*$E765</f>
        <v>43.035519999999998</v>
      </c>
      <c r="O765" s="43">
        <f>VLOOKUP($D765,PORTE!$A$3:$Z$45,11,0)*$C765+VLOOKUP($E$2,PORTE!$A$3:$Z$45,11,0)*$E765</f>
        <v>43.768430000000002</v>
      </c>
      <c r="P765" s="43">
        <f>VLOOKUP($D765,PORTE!$A$3:$Z$45,12,0)*$C765+VLOOKUP($E$2,PORTE!$A$3:$Z$45,12,0)*$E765</f>
        <v>45.561489999999992</v>
      </c>
      <c r="Q765" s="43">
        <f>VLOOKUP($D765,PORTE!$A$3:$Z$45,13,0)*$C765+VLOOKUP($E$2,PORTE!$A$3:$Z$45,13,0)*$E765</f>
        <v>47.01849</v>
      </c>
      <c r="R765" s="43">
        <f>VLOOKUP($D765,PORTE!$A$3:$Z$45,14,0)*$C765+VLOOKUP($E$2,PORTE!$A$3:$Z$45,14,0)*$E765</f>
        <v>48.848230000000001</v>
      </c>
    </row>
    <row r="766" spans="1:18" s="1" customFormat="1" ht="13.5" customHeight="1" x14ac:dyDescent="0.25">
      <c r="A766" s="2" t="s">
        <v>1603</v>
      </c>
      <c r="B766" s="3" t="s">
        <v>1604</v>
      </c>
      <c r="C766" s="24">
        <v>0.04</v>
      </c>
      <c r="D766" s="4" t="s">
        <v>5</v>
      </c>
      <c r="E766" s="5" t="s">
        <v>152</v>
      </c>
      <c r="F766" s="43">
        <f>VLOOKUP($D766,PORTE!$A$3:$Z$45,2,0)*$C766+VLOOKUP($E$2,PORTE!$A$3:$Z$45,2,0)*$E766</f>
        <v>28.885999999999999</v>
      </c>
      <c r="G766" s="43">
        <f>VLOOKUP($D766,PORTE!$A$3:$Z$45,3,0)*$C766+VLOOKUP($E$2,PORTE!$A$3:$Z$45,3,0)*$E766</f>
        <v>30.228000000000002</v>
      </c>
      <c r="H766" s="43">
        <f>VLOOKUP($D766,PORTE!$A$3:$Z$45,4,0)*$C766+VLOOKUP($E$2,PORTE!$A$3:$Z$45,4,0)*$E766</f>
        <v>31.912280000000003</v>
      </c>
      <c r="I766" s="43">
        <f>VLOOKUP($D766,PORTE!$A$3:$Z$45,5,0)*$C766+VLOOKUP($E$2,PORTE!$A$3:$Z$45,5,0)*$E766</f>
        <v>34.179080000000006</v>
      </c>
      <c r="J766" s="43">
        <f>VLOOKUP($D766,PORTE!$A$3:$Z$45,6,0)*$C766+VLOOKUP($E$2,PORTE!$A$3:$Z$45,6,0)*$E766</f>
        <v>36.110120000000002</v>
      </c>
      <c r="K766" s="43">
        <f>VLOOKUP($D766,PORTE!$A$3:$Z$45,7,0)*$C766+VLOOKUP($E$2,PORTE!$A$3:$Z$45,7,0)*$E766</f>
        <v>38.176200000000001</v>
      </c>
      <c r="L766" s="43">
        <f>VLOOKUP($D766,PORTE!$A$3:$Z$45,8,0)*$C766+VLOOKUP($E$2,PORTE!$A$3:$Z$45,8,0)*$E766</f>
        <v>40.696199999999997</v>
      </c>
      <c r="M766" s="43">
        <f>VLOOKUP($D766,PORTE!$A$3:$Z$45,9,0)*$C766+VLOOKUP($E$2,PORTE!$A$3:$Z$45,9,0)*$E766</f>
        <v>44.702959999999997</v>
      </c>
      <c r="N766" s="43">
        <f>VLOOKUP($D766,PORTE!$A$3:$Z$45,10,0)*$C766+VLOOKUP($E$2,PORTE!$A$3:$Z$45,10,0)*$E766</f>
        <v>48.785440000000001</v>
      </c>
      <c r="O766" s="43">
        <f>VLOOKUP($D766,PORTE!$A$3:$Z$45,11,0)*$C766+VLOOKUP($E$2,PORTE!$A$3:$Z$45,11,0)*$E766</f>
        <v>49.616360000000007</v>
      </c>
      <c r="P766" s="43">
        <f>VLOOKUP($D766,PORTE!$A$3:$Z$45,12,0)*$C766+VLOOKUP($E$2,PORTE!$A$3:$Z$45,12,0)*$E766</f>
        <v>51.641079999999995</v>
      </c>
      <c r="Q766" s="43">
        <f>VLOOKUP($D766,PORTE!$A$3:$Z$45,13,0)*$C766+VLOOKUP($E$2,PORTE!$A$3:$Z$45,13,0)*$E766</f>
        <v>53.27628</v>
      </c>
      <c r="R766" s="43">
        <f>VLOOKUP($D766,PORTE!$A$3:$Z$45,14,0)*$C766+VLOOKUP($E$2,PORTE!$A$3:$Z$45,14,0)*$E766</f>
        <v>55.349560000000004</v>
      </c>
    </row>
    <row r="767" spans="1:18" s="1" customFormat="1" ht="13.5" customHeight="1" x14ac:dyDescent="0.25">
      <c r="A767" s="2" t="s">
        <v>1605</v>
      </c>
      <c r="B767" s="3" t="s">
        <v>1606</v>
      </c>
      <c r="C767" s="24">
        <v>0.04</v>
      </c>
      <c r="D767" s="4" t="s">
        <v>5</v>
      </c>
      <c r="E767" s="5" t="s">
        <v>149</v>
      </c>
      <c r="F767" s="43">
        <f>VLOOKUP($D767,PORTE!$A$3:$Z$45,2,0)*$C767+VLOOKUP($E$2,PORTE!$A$3:$Z$45,2,0)*$E767</f>
        <v>21.02</v>
      </c>
      <c r="G767" s="43">
        <f>VLOOKUP($D767,PORTE!$A$3:$Z$45,3,0)*$C767+VLOOKUP($E$2,PORTE!$A$3:$Z$45,3,0)*$E767</f>
        <v>22.020000000000003</v>
      </c>
      <c r="H767" s="43">
        <f>VLOOKUP($D767,PORTE!$A$3:$Z$45,4,0)*$C767+VLOOKUP($E$2,PORTE!$A$3:$Z$45,4,0)*$E767</f>
        <v>23.246000000000002</v>
      </c>
      <c r="I767" s="43">
        <f>VLOOKUP($D767,PORTE!$A$3:$Z$45,5,0)*$C767+VLOOKUP($E$2,PORTE!$A$3:$Z$45,5,0)*$E767</f>
        <v>24.897200000000002</v>
      </c>
      <c r="J767" s="43">
        <f>VLOOKUP($D767,PORTE!$A$3:$Z$45,6,0)*$C767+VLOOKUP($E$2,PORTE!$A$3:$Z$45,6,0)*$E767</f>
        <v>26.308399999999999</v>
      </c>
      <c r="K767" s="43">
        <f>VLOOKUP($D767,PORTE!$A$3:$Z$45,7,0)*$C767+VLOOKUP($E$2,PORTE!$A$3:$Z$45,7,0)*$E767</f>
        <v>27.813600000000001</v>
      </c>
      <c r="L767" s="43">
        <f>VLOOKUP($D767,PORTE!$A$3:$Z$45,8,0)*$C767+VLOOKUP($E$2,PORTE!$A$3:$Z$45,8,0)*$E767</f>
        <v>29.649599999999996</v>
      </c>
      <c r="M767" s="43">
        <f>VLOOKUP($D767,PORTE!$A$3:$Z$45,9,0)*$C767+VLOOKUP($E$2,PORTE!$A$3:$Z$45,9,0)*$E767</f>
        <v>32.568799999999996</v>
      </c>
      <c r="N767" s="43">
        <f>VLOOKUP($D767,PORTE!$A$3:$Z$45,10,0)*$C767+VLOOKUP($E$2,PORTE!$A$3:$Z$45,10,0)*$E767</f>
        <v>35.543199999999999</v>
      </c>
      <c r="O767" s="43">
        <f>VLOOKUP($D767,PORTE!$A$3:$Z$45,11,0)*$C767+VLOOKUP($E$2,PORTE!$A$3:$Z$45,11,0)*$E767</f>
        <v>36.148400000000002</v>
      </c>
      <c r="P767" s="43">
        <f>VLOOKUP($D767,PORTE!$A$3:$Z$45,12,0)*$C767+VLOOKUP($E$2,PORTE!$A$3:$Z$45,12,0)*$E767</f>
        <v>37.639599999999994</v>
      </c>
      <c r="Q767" s="43">
        <f>VLOOKUP($D767,PORTE!$A$3:$Z$45,13,0)*$C767+VLOOKUP($E$2,PORTE!$A$3:$Z$45,13,0)*$E767</f>
        <v>38.864400000000003</v>
      </c>
      <c r="R767" s="43">
        <f>VLOOKUP($D767,PORTE!$A$3:$Z$45,14,0)*$C767+VLOOKUP($E$2,PORTE!$A$3:$Z$45,14,0)*$E767</f>
        <v>40.376800000000003</v>
      </c>
    </row>
    <row r="768" spans="1:18" s="1" customFormat="1" ht="13.5" customHeight="1" x14ac:dyDescent="0.25">
      <c r="A768" s="2" t="s">
        <v>1607</v>
      </c>
      <c r="B768" s="3" t="s">
        <v>1608</v>
      </c>
      <c r="C768" s="24">
        <v>0.01</v>
      </c>
      <c r="D768" s="4" t="s">
        <v>5</v>
      </c>
      <c r="E768" s="5" t="s">
        <v>99</v>
      </c>
      <c r="F768" s="43">
        <f>VLOOKUP($D768,PORTE!$A$3:$Z$45,2,0)*$C768+VLOOKUP($E$2,PORTE!$A$3:$Z$45,2,0)*$E768</f>
        <v>8.36</v>
      </c>
      <c r="G768" s="43">
        <f>VLOOKUP($D768,PORTE!$A$3:$Z$45,3,0)*$C768+VLOOKUP($E$2,PORTE!$A$3:$Z$45,3,0)*$E768</f>
        <v>8.745000000000001</v>
      </c>
      <c r="H768" s="43">
        <f>VLOOKUP($D768,PORTE!$A$3:$Z$45,4,0)*$C768+VLOOKUP($E$2,PORTE!$A$3:$Z$45,4,0)*$E768</f>
        <v>9.2323999999999984</v>
      </c>
      <c r="I768" s="43">
        <f>VLOOKUP($D768,PORTE!$A$3:$Z$45,5,0)*$C768+VLOOKUP($E$2,PORTE!$A$3:$Z$45,5,0)*$E768</f>
        <v>9.8882000000000012</v>
      </c>
      <c r="J768" s="43">
        <f>VLOOKUP($D768,PORTE!$A$3:$Z$45,6,0)*$C768+VLOOKUP($E$2,PORTE!$A$3:$Z$45,6,0)*$E768</f>
        <v>10.446200000000001</v>
      </c>
      <c r="K768" s="43">
        <f>VLOOKUP($D768,PORTE!$A$3:$Z$45,7,0)*$C768+VLOOKUP($E$2,PORTE!$A$3:$Z$45,7,0)*$E768</f>
        <v>11.043899999999999</v>
      </c>
      <c r="L768" s="43">
        <f>VLOOKUP($D768,PORTE!$A$3:$Z$45,8,0)*$C768+VLOOKUP($E$2,PORTE!$A$3:$Z$45,8,0)*$E768</f>
        <v>11.772899999999998</v>
      </c>
      <c r="M768" s="43">
        <f>VLOOKUP($D768,PORTE!$A$3:$Z$45,9,0)*$C768+VLOOKUP($E$2,PORTE!$A$3:$Z$45,9,0)*$E768</f>
        <v>12.931999999999999</v>
      </c>
      <c r="N768" s="43">
        <f>VLOOKUP($D768,PORTE!$A$3:$Z$45,10,0)*$C768+VLOOKUP($E$2,PORTE!$A$3:$Z$45,10,0)*$E768</f>
        <v>14.113</v>
      </c>
      <c r="O768" s="43">
        <f>VLOOKUP($D768,PORTE!$A$3:$Z$45,11,0)*$C768+VLOOKUP($E$2,PORTE!$A$3:$Z$45,11,0)*$E768</f>
        <v>14.353400000000001</v>
      </c>
      <c r="P768" s="43">
        <f>VLOOKUP($D768,PORTE!$A$3:$Z$45,12,0)*$C768+VLOOKUP($E$2,PORTE!$A$3:$Z$45,12,0)*$E768</f>
        <v>14.936799999999998</v>
      </c>
      <c r="Q768" s="43">
        <f>VLOOKUP($D768,PORTE!$A$3:$Z$45,13,0)*$C768+VLOOKUP($E$2,PORTE!$A$3:$Z$45,13,0)*$E768</f>
        <v>15.404999999999999</v>
      </c>
      <c r="R768" s="43">
        <f>VLOOKUP($D768,PORTE!$A$3:$Z$45,14,0)*$C768+VLOOKUP($E$2,PORTE!$A$3:$Z$45,14,0)*$E768</f>
        <v>16.0045</v>
      </c>
    </row>
    <row r="769" spans="1:18" s="1" customFormat="1" ht="13.5" customHeight="1" x14ac:dyDescent="0.25">
      <c r="A769" s="2" t="s">
        <v>1609</v>
      </c>
      <c r="B769" s="3" t="s">
        <v>1610</v>
      </c>
      <c r="C769" s="24">
        <v>0.04</v>
      </c>
      <c r="D769" s="4" t="s">
        <v>5</v>
      </c>
      <c r="E769" s="5" t="s">
        <v>228</v>
      </c>
      <c r="F769" s="43">
        <f>VLOOKUP($D769,PORTE!$A$3:$Z$45,2,0)*$C769+VLOOKUP($E$2,PORTE!$A$3:$Z$45,2,0)*$E769</f>
        <v>5.1844999999999999</v>
      </c>
      <c r="G769" s="43">
        <f>VLOOKUP($D769,PORTE!$A$3:$Z$45,3,0)*$C769+VLOOKUP($E$2,PORTE!$A$3:$Z$45,3,0)*$E769</f>
        <v>5.4959999999999996</v>
      </c>
      <c r="H769" s="43">
        <f>VLOOKUP($D769,PORTE!$A$3:$Z$45,4,0)*$C769+VLOOKUP($E$2,PORTE!$A$3:$Z$45,4,0)*$E769</f>
        <v>5.79941</v>
      </c>
      <c r="I769" s="43">
        <f>VLOOKUP($D769,PORTE!$A$3:$Z$45,5,0)*$C769+VLOOKUP($E$2,PORTE!$A$3:$Z$45,5,0)*$E769</f>
        <v>6.2113099999999992</v>
      </c>
      <c r="J769" s="43">
        <f>VLOOKUP($D769,PORTE!$A$3:$Z$45,6,0)*$C769+VLOOKUP($E$2,PORTE!$A$3:$Z$45,6,0)*$E769</f>
        <v>6.57599</v>
      </c>
      <c r="K769" s="43">
        <f>VLOOKUP($D769,PORTE!$A$3:$Z$45,7,0)*$C769+VLOOKUP($E$2,PORTE!$A$3:$Z$45,7,0)*$E769</f>
        <v>6.9520499999999998</v>
      </c>
      <c r="L769" s="43">
        <f>VLOOKUP($D769,PORTE!$A$3:$Z$45,8,0)*$C769+VLOOKUP($E$2,PORTE!$A$3:$Z$45,8,0)*$E769</f>
        <v>7.4110499999999995</v>
      </c>
      <c r="M769" s="43">
        <f>VLOOKUP($D769,PORTE!$A$3:$Z$45,9,0)*$C769+VLOOKUP($E$2,PORTE!$A$3:$Z$45,9,0)*$E769</f>
        <v>8.1408199999999979</v>
      </c>
      <c r="N769" s="43">
        <f>VLOOKUP($D769,PORTE!$A$3:$Z$45,10,0)*$C769+VLOOKUP($E$2,PORTE!$A$3:$Z$45,10,0)*$E769</f>
        <v>8.8844799999999999</v>
      </c>
      <c r="O769" s="43">
        <f>VLOOKUP($D769,PORTE!$A$3:$Z$45,11,0)*$C769+VLOOKUP($E$2,PORTE!$A$3:$Z$45,11,0)*$E769</f>
        <v>9.0352700000000006</v>
      </c>
      <c r="P769" s="43">
        <f>VLOOKUP($D769,PORTE!$A$3:$Z$45,12,0)*$C769+VLOOKUP($E$2,PORTE!$A$3:$Z$45,12,0)*$E769</f>
        <v>9.4524099999999986</v>
      </c>
      <c r="Q769" s="43">
        <f>VLOOKUP($D769,PORTE!$A$3:$Z$45,13,0)*$C769+VLOOKUP($E$2,PORTE!$A$3:$Z$45,13,0)*$E769</f>
        <v>9.8510099999999987</v>
      </c>
      <c r="R769" s="43">
        <f>VLOOKUP($D769,PORTE!$A$3:$Z$45,14,0)*$C769+VLOOKUP($E$2,PORTE!$A$3:$Z$45,14,0)*$E769</f>
        <v>10.23427</v>
      </c>
    </row>
    <row r="770" spans="1:18" s="1" customFormat="1" ht="13.5" customHeight="1" x14ac:dyDescent="0.25">
      <c r="A770" s="2" t="s">
        <v>1611</v>
      </c>
      <c r="B770" s="3" t="s">
        <v>1612</v>
      </c>
      <c r="C770" s="24">
        <v>0.01</v>
      </c>
      <c r="D770" s="4" t="s">
        <v>5</v>
      </c>
      <c r="E770" s="5" t="s">
        <v>760</v>
      </c>
      <c r="F770" s="43">
        <f>VLOOKUP($D770,PORTE!$A$3:$Z$45,2,0)*$C770+VLOOKUP($E$2,PORTE!$A$3:$Z$45,2,0)*$E770</f>
        <v>7.3250000000000002</v>
      </c>
      <c r="G770" s="43">
        <f>VLOOKUP($D770,PORTE!$A$3:$Z$45,3,0)*$C770+VLOOKUP($E$2,PORTE!$A$3:$Z$45,3,0)*$E770</f>
        <v>7.6650000000000009</v>
      </c>
      <c r="H770" s="43">
        <f>VLOOKUP($D770,PORTE!$A$3:$Z$45,4,0)*$C770+VLOOKUP($E$2,PORTE!$A$3:$Z$45,4,0)*$E770</f>
        <v>8.0921000000000003</v>
      </c>
      <c r="I770" s="43">
        <f>VLOOKUP($D770,PORTE!$A$3:$Z$45,5,0)*$C770+VLOOKUP($E$2,PORTE!$A$3:$Z$45,5,0)*$E770</f>
        <v>8.6669000000000018</v>
      </c>
      <c r="J770" s="43">
        <f>VLOOKUP($D770,PORTE!$A$3:$Z$45,6,0)*$C770+VLOOKUP($E$2,PORTE!$A$3:$Z$45,6,0)*$E770</f>
        <v>9.1565000000000012</v>
      </c>
      <c r="K770" s="43">
        <f>VLOOKUP($D770,PORTE!$A$3:$Z$45,7,0)*$C770+VLOOKUP($E$2,PORTE!$A$3:$Z$45,7,0)*$E770</f>
        <v>9.6804000000000006</v>
      </c>
      <c r="L770" s="43">
        <f>VLOOKUP($D770,PORTE!$A$3:$Z$45,8,0)*$C770+VLOOKUP($E$2,PORTE!$A$3:$Z$45,8,0)*$E770</f>
        <v>10.319399999999998</v>
      </c>
      <c r="M770" s="43">
        <f>VLOOKUP($D770,PORTE!$A$3:$Z$45,9,0)*$C770+VLOOKUP($E$2,PORTE!$A$3:$Z$45,9,0)*$E770</f>
        <v>11.3354</v>
      </c>
      <c r="N770" s="43">
        <f>VLOOKUP($D770,PORTE!$A$3:$Z$45,10,0)*$C770+VLOOKUP($E$2,PORTE!$A$3:$Z$45,10,0)*$E770</f>
        <v>12.3706</v>
      </c>
      <c r="O770" s="43">
        <f>VLOOKUP($D770,PORTE!$A$3:$Z$45,11,0)*$C770+VLOOKUP($E$2,PORTE!$A$3:$Z$45,11,0)*$E770</f>
        <v>12.581300000000001</v>
      </c>
      <c r="P770" s="43">
        <f>VLOOKUP($D770,PORTE!$A$3:$Z$45,12,0)*$C770+VLOOKUP($E$2,PORTE!$A$3:$Z$45,12,0)*$E770</f>
        <v>13.094499999999998</v>
      </c>
      <c r="Q770" s="43">
        <f>VLOOKUP($D770,PORTE!$A$3:$Z$45,13,0)*$C770+VLOOKUP($E$2,PORTE!$A$3:$Z$45,13,0)*$E770</f>
        <v>13.508700000000001</v>
      </c>
      <c r="R770" s="43">
        <f>VLOOKUP($D770,PORTE!$A$3:$Z$45,14,0)*$C770+VLOOKUP($E$2,PORTE!$A$3:$Z$45,14,0)*$E770</f>
        <v>14.034400000000002</v>
      </c>
    </row>
    <row r="771" spans="1:18" s="1" customFormat="1" ht="13.5" customHeight="1" x14ac:dyDescent="0.25">
      <c r="A771" s="2" t="s">
        <v>1613</v>
      </c>
      <c r="B771" s="3" t="s">
        <v>1614</v>
      </c>
      <c r="C771" s="24">
        <v>0.04</v>
      </c>
      <c r="D771" s="4" t="s">
        <v>5</v>
      </c>
      <c r="E771" s="5" t="s">
        <v>228</v>
      </c>
      <c r="F771" s="43">
        <f>VLOOKUP($D771,PORTE!$A$3:$Z$45,2,0)*$C771+VLOOKUP($E$2,PORTE!$A$3:$Z$45,2,0)*$E771</f>
        <v>5.1844999999999999</v>
      </c>
      <c r="G771" s="43">
        <f>VLOOKUP($D771,PORTE!$A$3:$Z$45,3,0)*$C771+VLOOKUP($E$2,PORTE!$A$3:$Z$45,3,0)*$E771</f>
        <v>5.4959999999999996</v>
      </c>
      <c r="H771" s="43">
        <f>VLOOKUP($D771,PORTE!$A$3:$Z$45,4,0)*$C771+VLOOKUP($E$2,PORTE!$A$3:$Z$45,4,0)*$E771</f>
        <v>5.79941</v>
      </c>
      <c r="I771" s="43">
        <f>VLOOKUP($D771,PORTE!$A$3:$Z$45,5,0)*$C771+VLOOKUP($E$2,PORTE!$A$3:$Z$45,5,0)*$E771</f>
        <v>6.2113099999999992</v>
      </c>
      <c r="J771" s="43">
        <f>VLOOKUP($D771,PORTE!$A$3:$Z$45,6,0)*$C771+VLOOKUP($E$2,PORTE!$A$3:$Z$45,6,0)*$E771</f>
        <v>6.57599</v>
      </c>
      <c r="K771" s="43">
        <f>VLOOKUP($D771,PORTE!$A$3:$Z$45,7,0)*$C771+VLOOKUP($E$2,PORTE!$A$3:$Z$45,7,0)*$E771</f>
        <v>6.9520499999999998</v>
      </c>
      <c r="L771" s="43">
        <f>VLOOKUP($D771,PORTE!$A$3:$Z$45,8,0)*$C771+VLOOKUP($E$2,PORTE!$A$3:$Z$45,8,0)*$E771</f>
        <v>7.4110499999999995</v>
      </c>
      <c r="M771" s="43">
        <f>VLOOKUP($D771,PORTE!$A$3:$Z$45,9,0)*$C771+VLOOKUP($E$2,PORTE!$A$3:$Z$45,9,0)*$E771</f>
        <v>8.1408199999999979</v>
      </c>
      <c r="N771" s="43">
        <f>VLOOKUP($D771,PORTE!$A$3:$Z$45,10,0)*$C771+VLOOKUP($E$2,PORTE!$A$3:$Z$45,10,0)*$E771</f>
        <v>8.8844799999999999</v>
      </c>
      <c r="O771" s="43">
        <f>VLOOKUP($D771,PORTE!$A$3:$Z$45,11,0)*$C771+VLOOKUP($E$2,PORTE!$A$3:$Z$45,11,0)*$E771</f>
        <v>9.0352700000000006</v>
      </c>
      <c r="P771" s="43">
        <f>VLOOKUP($D771,PORTE!$A$3:$Z$45,12,0)*$C771+VLOOKUP($E$2,PORTE!$A$3:$Z$45,12,0)*$E771</f>
        <v>9.4524099999999986</v>
      </c>
      <c r="Q771" s="43">
        <f>VLOOKUP($D771,PORTE!$A$3:$Z$45,13,0)*$C771+VLOOKUP($E$2,PORTE!$A$3:$Z$45,13,0)*$E771</f>
        <v>9.8510099999999987</v>
      </c>
      <c r="R771" s="43">
        <f>VLOOKUP($D771,PORTE!$A$3:$Z$45,14,0)*$C771+VLOOKUP($E$2,PORTE!$A$3:$Z$45,14,0)*$E771</f>
        <v>10.23427</v>
      </c>
    </row>
    <row r="772" spans="1:18" s="1" customFormat="1" ht="13.5" customHeight="1" x14ac:dyDescent="0.25">
      <c r="A772" s="2">
        <v>40321347</v>
      </c>
      <c r="B772" s="9" t="s">
        <v>1615</v>
      </c>
      <c r="C772" s="24">
        <v>0.25</v>
      </c>
      <c r="D772" s="4" t="s">
        <v>5</v>
      </c>
      <c r="E772" s="5">
        <v>22.79</v>
      </c>
      <c r="F772" s="43">
        <f>VLOOKUP($D772,PORTE!$A$3:$Z$45,2,0)*$C772+VLOOKUP($E$2,PORTE!$A$3:$Z$45,2,0)*$E772</f>
        <v>264.08499999999998</v>
      </c>
      <c r="G772" s="43">
        <f>VLOOKUP($D772,PORTE!$A$3:$Z$45,3,0)*$C772+VLOOKUP($E$2,PORTE!$A$3:$Z$45,3,0)*$E772</f>
        <v>276.10500000000002</v>
      </c>
      <c r="H772" s="43">
        <f>VLOOKUP($D772,PORTE!$A$3:$Z$45,4,0)*$C772+VLOOKUP($E$2,PORTE!$A$3:$Z$45,4,0)*$E772</f>
        <v>291.49930000000001</v>
      </c>
      <c r="I772" s="43">
        <f>VLOOKUP($D772,PORTE!$A$3:$Z$45,5,0)*$C772+VLOOKUP($E$2,PORTE!$A$3:$Z$45,5,0)*$E772</f>
        <v>312.20529999999997</v>
      </c>
      <c r="J772" s="43">
        <f>VLOOKUP($D772,PORTE!$A$3:$Z$45,6,0)*$C772+VLOOKUP($E$2,PORTE!$A$3:$Z$45,6,0)*$E772</f>
        <v>329.79569999999995</v>
      </c>
      <c r="K772" s="43">
        <f>VLOOKUP($D772,PORTE!$A$3:$Z$45,7,0)*$C772+VLOOKUP($E$2,PORTE!$A$3:$Z$45,7,0)*$E772</f>
        <v>348.666</v>
      </c>
      <c r="L772" s="43">
        <f>VLOOKUP($D772,PORTE!$A$3:$Z$45,8,0)*$C772+VLOOKUP($E$2,PORTE!$A$3:$Z$45,8,0)*$E772</f>
        <v>371.68099999999998</v>
      </c>
      <c r="M772" s="43">
        <f>VLOOKUP($D772,PORTE!$A$3:$Z$45,9,0)*$C772+VLOOKUP($E$2,PORTE!$A$3:$Z$45,9,0)*$E772</f>
        <v>408.27459999999996</v>
      </c>
      <c r="N772" s="43">
        <f>VLOOKUP($D772,PORTE!$A$3:$Z$45,10,0)*$C772+VLOOKUP($E$2,PORTE!$A$3:$Z$45,10,0)*$E772</f>
        <v>445.55939999999998</v>
      </c>
      <c r="O772" s="43">
        <f>VLOOKUP($D772,PORTE!$A$3:$Z$45,11,0)*$C772+VLOOKUP($E$2,PORTE!$A$3:$Z$45,11,0)*$E772</f>
        <v>453.15010000000001</v>
      </c>
      <c r="P772" s="43">
        <f>VLOOKUP($D772,PORTE!$A$3:$Z$45,12,0)*$C772+VLOOKUP($E$2,PORTE!$A$3:$Z$45,12,0)*$E772</f>
        <v>471.47129999999993</v>
      </c>
      <c r="Q772" s="43">
        <f>VLOOKUP($D772,PORTE!$A$3:$Z$45,13,0)*$C772+VLOOKUP($E$2,PORTE!$A$3:$Z$45,13,0)*$E772</f>
        <v>486.05029999999999</v>
      </c>
      <c r="R772" s="43">
        <f>VLOOKUP($D772,PORTE!$A$3:$Z$45,14,0)*$C772+VLOOKUP($E$2,PORTE!$A$3:$Z$45,14,0)*$E772</f>
        <v>504.96559999999999</v>
      </c>
    </row>
    <row r="773" spans="1:18" s="1" customFormat="1" ht="13.5" customHeight="1" x14ac:dyDescent="0.25">
      <c r="A773" s="2" t="s">
        <v>1616</v>
      </c>
      <c r="B773" s="3" t="s">
        <v>1617</v>
      </c>
      <c r="C773" s="24">
        <v>0.1</v>
      </c>
      <c r="D773" s="4" t="s">
        <v>5</v>
      </c>
      <c r="E773" s="5" t="s">
        <v>39</v>
      </c>
      <c r="F773" s="43">
        <f>VLOOKUP($D773,PORTE!$A$3:$Z$45,2,0)*$C773+VLOOKUP($E$2,PORTE!$A$3:$Z$45,2,0)*$E773</f>
        <v>38.370499999999993</v>
      </c>
      <c r="G773" s="43">
        <f>VLOOKUP($D773,PORTE!$A$3:$Z$45,3,0)*$C773+VLOOKUP($E$2,PORTE!$A$3:$Z$45,3,0)*$E773</f>
        <v>40.253999999999998</v>
      </c>
      <c r="H773" s="43">
        <f>VLOOKUP($D773,PORTE!$A$3:$Z$45,4,0)*$C773+VLOOKUP($E$2,PORTE!$A$3:$Z$45,4,0)*$E773</f>
        <v>42.492890000000003</v>
      </c>
      <c r="I773" s="43">
        <f>VLOOKUP($D773,PORTE!$A$3:$Z$45,5,0)*$C773+VLOOKUP($E$2,PORTE!$A$3:$Z$45,5,0)*$E773</f>
        <v>45.511189999999999</v>
      </c>
      <c r="J773" s="43">
        <f>VLOOKUP($D773,PORTE!$A$3:$Z$45,6,0)*$C773+VLOOKUP($E$2,PORTE!$A$3:$Z$45,6,0)*$E773</f>
        <v>48.102110000000003</v>
      </c>
      <c r="K773" s="43">
        <f>VLOOKUP($D773,PORTE!$A$3:$Z$45,7,0)*$C773+VLOOKUP($E$2,PORTE!$A$3:$Z$45,7,0)*$E773</f>
        <v>50.854050000000001</v>
      </c>
      <c r="L773" s="43">
        <f>VLOOKUP($D773,PORTE!$A$3:$Z$45,8,0)*$C773+VLOOKUP($E$2,PORTE!$A$3:$Z$45,8,0)*$E773</f>
        <v>54.211049999999993</v>
      </c>
      <c r="M773" s="43">
        <f>VLOOKUP($D773,PORTE!$A$3:$Z$45,9,0)*$C773+VLOOKUP($E$2,PORTE!$A$3:$Z$45,9,0)*$E773</f>
        <v>59.548579999999994</v>
      </c>
      <c r="N773" s="43">
        <f>VLOOKUP($D773,PORTE!$A$3:$Z$45,10,0)*$C773+VLOOKUP($E$2,PORTE!$A$3:$Z$45,10,0)*$E773</f>
        <v>64.987120000000004</v>
      </c>
      <c r="O773" s="43">
        <f>VLOOKUP($D773,PORTE!$A$3:$Z$45,11,0)*$C773+VLOOKUP($E$2,PORTE!$A$3:$Z$45,11,0)*$E773</f>
        <v>66.093230000000005</v>
      </c>
      <c r="P773" s="43">
        <f>VLOOKUP($D773,PORTE!$A$3:$Z$45,12,0)*$C773+VLOOKUP($E$2,PORTE!$A$3:$Z$45,12,0)*$E773</f>
        <v>68.859489999999994</v>
      </c>
      <c r="Q773" s="43">
        <f>VLOOKUP($D773,PORTE!$A$3:$Z$45,13,0)*$C773+VLOOKUP($E$2,PORTE!$A$3:$Z$45,13,0)*$E773</f>
        <v>71.181690000000003</v>
      </c>
      <c r="R773" s="43">
        <f>VLOOKUP($D773,PORTE!$A$3:$Z$45,14,0)*$C773+VLOOKUP($E$2,PORTE!$A$3:$Z$45,14,0)*$E773</f>
        <v>73.951629999999994</v>
      </c>
    </row>
    <row r="774" spans="1:18" s="1" customFormat="1" ht="13.5" customHeight="1" x14ac:dyDescent="0.25">
      <c r="A774" s="2" t="s">
        <v>1618</v>
      </c>
      <c r="B774" s="3" t="s">
        <v>1619</v>
      </c>
      <c r="C774" s="24">
        <v>0.1</v>
      </c>
      <c r="D774" s="4" t="s">
        <v>5</v>
      </c>
      <c r="E774" s="5" t="s">
        <v>1620</v>
      </c>
      <c r="F774" s="43">
        <f>VLOOKUP($D774,PORTE!$A$3:$Z$45,2,0)*$C774+VLOOKUP($E$2,PORTE!$A$3:$Z$45,2,0)*$E774</f>
        <v>42.199999999999996</v>
      </c>
      <c r="G774" s="43">
        <f>VLOOKUP($D774,PORTE!$A$3:$Z$45,3,0)*$C774+VLOOKUP($E$2,PORTE!$A$3:$Z$45,3,0)*$E774</f>
        <v>44.25</v>
      </c>
      <c r="H774" s="43">
        <f>VLOOKUP($D774,PORTE!$A$3:$Z$45,4,0)*$C774+VLOOKUP($E$2,PORTE!$A$3:$Z$45,4,0)*$E774</f>
        <v>46.712000000000003</v>
      </c>
      <c r="I774" s="43">
        <f>VLOOKUP($D774,PORTE!$A$3:$Z$45,5,0)*$C774+VLOOKUP($E$2,PORTE!$A$3:$Z$45,5,0)*$E774</f>
        <v>50.03</v>
      </c>
      <c r="J774" s="43">
        <f>VLOOKUP($D774,PORTE!$A$3:$Z$45,6,0)*$C774+VLOOKUP($E$2,PORTE!$A$3:$Z$45,6,0)*$E774</f>
        <v>52.874000000000002</v>
      </c>
      <c r="K774" s="43">
        <f>VLOOKUP($D774,PORTE!$A$3:$Z$45,7,0)*$C774+VLOOKUP($E$2,PORTE!$A$3:$Z$45,7,0)*$E774</f>
        <v>55.899000000000001</v>
      </c>
      <c r="L774" s="43">
        <f>VLOOKUP($D774,PORTE!$A$3:$Z$45,8,0)*$C774+VLOOKUP($E$2,PORTE!$A$3:$Z$45,8,0)*$E774</f>
        <v>59.588999999999992</v>
      </c>
      <c r="M774" s="43">
        <f>VLOOKUP($D774,PORTE!$A$3:$Z$45,9,0)*$C774+VLOOKUP($E$2,PORTE!$A$3:$Z$45,9,0)*$E774</f>
        <v>65.456000000000003</v>
      </c>
      <c r="N774" s="43">
        <f>VLOOKUP($D774,PORTE!$A$3:$Z$45,10,0)*$C774+VLOOKUP($E$2,PORTE!$A$3:$Z$45,10,0)*$E774</f>
        <v>71.433999999999997</v>
      </c>
      <c r="O774" s="43">
        <f>VLOOKUP($D774,PORTE!$A$3:$Z$45,11,0)*$C774+VLOOKUP($E$2,PORTE!$A$3:$Z$45,11,0)*$E774</f>
        <v>72.650000000000006</v>
      </c>
      <c r="P774" s="43">
        <f>VLOOKUP($D774,PORTE!$A$3:$Z$45,12,0)*$C774+VLOOKUP($E$2,PORTE!$A$3:$Z$45,12,0)*$E774</f>
        <v>75.675999999999988</v>
      </c>
      <c r="Q774" s="43">
        <f>VLOOKUP($D774,PORTE!$A$3:$Z$45,13,0)*$C774+VLOOKUP($E$2,PORTE!$A$3:$Z$45,13,0)*$E774</f>
        <v>78.198000000000008</v>
      </c>
      <c r="R774" s="43">
        <f>VLOOKUP($D774,PORTE!$A$3:$Z$45,14,0)*$C774+VLOOKUP($E$2,PORTE!$A$3:$Z$45,14,0)*$E774</f>
        <v>81.241</v>
      </c>
    </row>
    <row r="775" spans="1:18" s="1" customFormat="1" ht="13.5" customHeight="1" x14ac:dyDescent="0.25">
      <c r="A775" s="2" t="s">
        <v>1621</v>
      </c>
      <c r="B775" s="3" t="s">
        <v>1622</v>
      </c>
      <c r="C775" s="24">
        <v>0.1</v>
      </c>
      <c r="D775" s="4" t="s">
        <v>5</v>
      </c>
      <c r="E775" s="5" t="s">
        <v>1620</v>
      </c>
      <c r="F775" s="43">
        <f>VLOOKUP($D775,PORTE!$A$3:$Z$45,2,0)*$C775+VLOOKUP($E$2,PORTE!$A$3:$Z$45,2,0)*$E775</f>
        <v>42.199999999999996</v>
      </c>
      <c r="G775" s="43">
        <f>VLOOKUP($D775,PORTE!$A$3:$Z$45,3,0)*$C775+VLOOKUP($E$2,PORTE!$A$3:$Z$45,3,0)*$E775</f>
        <v>44.25</v>
      </c>
      <c r="H775" s="43">
        <f>VLOOKUP($D775,PORTE!$A$3:$Z$45,4,0)*$C775+VLOOKUP($E$2,PORTE!$A$3:$Z$45,4,0)*$E775</f>
        <v>46.712000000000003</v>
      </c>
      <c r="I775" s="43">
        <f>VLOOKUP($D775,PORTE!$A$3:$Z$45,5,0)*$C775+VLOOKUP($E$2,PORTE!$A$3:$Z$45,5,0)*$E775</f>
        <v>50.03</v>
      </c>
      <c r="J775" s="43">
        <f>VLOOKUP($D775,PORTE!$A$3:$Z$45,6,0)*$C775+VLOOKUP($E$2,PORTE!$A$3:$Z$45,6,0)*$E775</f>
        <v>52.874000000000002</v>
      </c>
      <c r="K775" s="43">
        <f>VLOOKUP($D775,PORTE!$A$3:$Z$45,7,0)*$C775+VLOOKUP($E$2,PORTE!$A$3:$Z$45,7,0)*$E775</f>
        <v>55.899000000000001</v>
      </c>
      <c r="L775" s="43">
        <f>VLOOKUP($D775,PORTE!$A$3:$Z$45,8,0)*$C775+VLOOKUP($E$2,PORTE!$A$3:$Z$45,8,0)*$E775</f>
        <v>59.588999999999992</v>
      </c>
      <c r="M775" s="43">
        <f>VLOOKUP($D775,PORTE!$A$3:$Z$45,9,0)*$C775+VLOOKUP($E$2,PORTE!$A$3:$Z$45,9,0)*$E775</f>
        <v>65.456000000000003</v>
      </c>
      <c r="N775" s="43">
        <f>VLOOKUP($D775,PORTE!$A$3:$Z$45,10,0)*$C775+VLOOKUP($E$2,PORTE!$A$3:$Z$45,10,0)*$E775</f>
        <v>71.433999999999997</v>
      </c>
      <c r="O775" s="43">
        <f>VLOOKUP($D775,PORTE!$A$3:$Z$45,11,0)*$C775+VLOOKUP($E$2,PORTE!$A$3:$Z$45,11,0)*$E775</f>
        <v>72.650000000000006</v>
      </c>
      <c r="P775" s="43">
        <f>VLOOKUP($D775,PORTE!$A$3:$Z$45,12,0)*$C775+VLOOKUP($E$2,PORTE!$A$3:$Z$45,12,0)*$E775</f>
        <v>75.675999999999988</v>
      </c>
      <c r="Q775" s="43">
        <f>VLOOKUP($D775,PORTE!$A$3:$Z$45,13,0)*$C775+VLOOKUP($E$2,PORTE!$A$3:$Z$45,13,0)*$E775</f>
        <v>78.198000000000008</v>
      </c>
      <c r="R775" s="43">
        <f>VLOOKUP($D775,PORTE!$A$3:$Z$45,14,0)*$C775+VLOOKUP($E$2,PORTE!$A$3:$Z$45,14,0)*$E775</f>
        <v>81.241</v>
      </c>
    </row>
    <row r="776" spans="1:18" s="1" customFormat="1" ht="13.5" customHeight="1" x14ac:dyDescent="0.25">
      <c r="A776" s="2" t="s">
        <v>1623</v>
      </c>
      <c r="B776" s="3" t="s">
        <v>1624</v>
      </c>
      <c r="C776" s="27">
        <v>1</v>
      </c>
      <c r="D776" s="2" t="s">
        <v>5</v>
      </c>
      <c r="E776" s="5" t="s">
        <v>493</v>
      </c>
      <c r="F776" s="43">
        <f>VLOOKUP($D776,PORTE!$A$3:$Z$45,2,0)*$C776+VLOOKUP($E$2,PORTE!$A$3:$Z$45,2,0)*$E776</f>
        <v>103.10499999999999</v>
      </c>
      <c r="G776" s="43">
        <f>VLOOKUP($D776,PORTE!$A$3:$Z$45,3,0)*$C776+VLOOKUP($E$2,PORTE!$A$3:$Z$45,3,0)*$E776</f>
        <v>109.74</v>
      </c>
      <c r="H776" s="43">
        <f>VLOOKUP($D776,PORTE!$A$3:$Z$45,4,0)*$C776+VLOOKUP($E$2,PORTE!$A$3:$Z$45,4,0)*$E776</f>
        <v>115.78089999999999</v>
      </c>
      <c r="I776" s="43">
        <f>VLOOKUP($D776,PORTE!$A$3:$Z$45,5,0)*$C776+VLOOKUP($E$2,PORTE!$A$3:$Z$45,5,0)*$E776</f>
        <v>124.0039</v>
      </c>
      <c r="J776" s="43">
        <f>VLOOKUP($D776,PORTE!$A$3:$Z$45,6,0)*$C776+VLOOKUP($E$2,PORTE!$A$3:$Z$45,6,0)*$E776</f>
        <v>131.3691</v>
      </c>
      <c r="K776" s="43">
        <f>VLOOKUP($D776,PORTE!$A$3:$Z$45,7,0)*$C776+VLOOKUP($E$2,PORTE!$A$3:$Z$45,7,0)*$E776</f>
        <v>138.88049999999998</v>
      </c>
      <c r="L776" s="43">
        <f>VLOOKUP($D776,PORTE!$A$3:$Z$45,8,0)*$C776+VLOOKUP($E$2,PORTE!$A$3:$Z$45,8,0)*$E776</f>
        <v>148.0505</v>
      </c>
      <c r="M776" s="43">
        <f>VLOOKUP($D776,PORTE!$A$3:$Z$45,9,0)*$C776+VLOOKUP($E$2,PORTE!$A$3:$Z$45,9,0)*$E776</f>
        <v>162.62979999999996</v>
      </c>
      <c r="N776" s="43">
        <f>VLOOKUP($D776,PORTE!$A$3:$Z$45,10,0)*$C776+VLOOKUP($E$2,PORTE!$A$3:$Z$45,10,0)*$E776</f>
        <v>177.48719999999997</v>
      </c>
      <c r="O776" s="43">
        <f>VLOOKUP($D776,PORTE!$A$3:$Z$45,11,0)*$C776+VLOOKUP($E$2,PORTE!$A$3:$Z$45,11,0)*$E776</f>
        <v>180.49629999999999</v>
      </c>
      <c r="P776" s="43">
        <f>VLOOKUP($D776,PORTE!$A$3:$Z$45,12,0)*$C776+VLOOKUP($E$2,PORTE!$A$3:$Z$45,12,0)*$E776</f>
        <v>189.12689999999998</v>
      </c>
      <c r="Q776" s="43">
        <f>VLOOKUP($D776,PORTE!$A$3:$Z$45,13,0)*$C776+VLOOKUP($E$2,PORTE!$A$3:$Z$45,13,0)*$E776</f>
        <v>197.7089</v>
      </c>
      <c r="R776" s="43">
        <f>VLOOKUP($D776,PORTE!$A$3:$Z$45,14,0)*$C776+VLOOKUP($E$2,PORTE!$A$3:$Z$45,14,0)*$E776</f>
        <v>205.40029999999999</v>
      </c>
    </row>
    <row r="777" spans="1:18" s="1" customFormat="1" ht="13.5" customHeight="1" x14ac:dyDescent="0.25">
      <c r="A777" s="2" t="s">
        <v>1625</v>
      </c>
      <c r="B777" s="3" t="s">
        <v>1626</v>
      </c>
      <c r="C777" s="24">
        <v>0.1</v>
      </c>
      <c r="D777" s="4" t="s">
        <v>5</v>
      </c>
      <c r="E777" s="5" t="s">
        <v>42</v>
      </c>
      <c r="F777" s="43">
        <f>VLOOKUP($D777,PORTE!$A$3:$Z$45,2,0)*$C777+VLOOKUP($E$2,PORTE!$A$3:$Z$45,2,0)*$E777</f>
        <v>21.086000000000002</v>
      </c>
      <c r="G777" s="43">
        <f>VLOOKUP($D777,PORTE!$A$3:$Z$45,3,0)*$C777+VLOOKUP($E$2,PORTE!$A$3:$Z$45,3,0)*$E777</f>
        <v>22.218</v>
      </c>
      <c r="H777" s="43">
        <f>VLOOKUP($D777,PORTE!$A$3:$Z$45,4,0)*$C777+VLOOKUP($E$2,PORTE!$A$3:$Z$45,4,0)*$E777</f>
        <v>23.44988</v>
      </c>
      <c r="I777" s="43">
        <f>VLOOKUP($D777,PORTE!$A$3:$Z$45,5,0)*$C777+VLOOKUP($E$2,PORTE!$A$3:$Z$45,5,0)*$E777</f>
        <v>25.115480000000002</v>
      </c>
      <c r="J777" s="43">
        <f>VLOOKUP($D777,PORTE!$A$3:$Z$45,6,0)*$C777+VLOOKUP($E$2,PORTE!$A$3:$Z$45,6,0)*$E777</f>
        <v>26.564120000000003</v>
      </c>
      <c r="K777" s="43">
        <f>VLOOKUP($D777,PORTE!$A$3:$Z$45,7,0)*$C777+VLOOKUP($E$2,PORTE!$A$3:$Z$45,7,0)*$E777</f>
        <v>28.083600000000004</v>
      </c>
      <c r="L777" s="43">
        <f>VLOOKUP($D777,PORTE!$A$3:$Z$45,8,0)*$C777+VLOOKUP($E$2,PORTE!$A$3:$Z$45,8,0)*$E777</f>
        <v>29.9376</v>
      </c>
      <c r="M777" s="43">
        <f>VLOOKUP($D777,PORTE!$A$3:$Z$45,9,0)*$C777+VLOOKUP($E$2,PORTE!$A$3:$Z$45,9,0)*$E777</f>
        <v>32.885359999999999</v>
      </c>
      <c r="N777" s="43">
        <f>VLOOKUP($D777,PORTE!$A$3:$Z$45,10,0)*$C777+VLOOKUP($E$2,PORTE!$A$3:$Z$45,10,0)*$E777</f>
        <v>35.889040000000001</v>
      </c>
      <c r="O777" s="43">
        <f>VLOOKUP($D777,PORTE!$A$3:$Z$45,11,0)*$C777+VLOOKUP($E$2,PORTE!$A$3:$Z$45,11,0)*$E777</f>
        <v>36.499160000000003</v>
      </c>
      <c r="P777" s="43">
        <f>VLOOKUP($D777,PORTE!$A$3:$Z$45,12,0)*$C777+VLOOKUP($E$2,PORTE!$A$3:$Z$45,12,0)*$E777</f>
        <v>38.09308</v>
      </c>
      <c r="Q777" s="43">
        <f>VLOOKUP($D777,PORTE!$A$3:$Z$45,13,0)*$C777+VLOOKUP($E$2,PORTE!$A$3:$Z$45,13,0)*$E777</f>
        <v>39.513480000000001</v>
      </c>
      <c r="R777" s="43">
        <f>VLOOKUP($D777,PORTE!$A$3:$Z$45,14,0)*$C777+VLOOKUP($E$2,PORTE!$A$3:$Z$45,14,0)*$E777</f>
        <v>41.050959999999996</v>
      </c>
    </row>
    <row r="778" spans="1:18" s="1" customFormat="1" ht="13.5" customHeight="1" x14ac:dyDescent="0.25">
      <c r="A778" s="2" t="s">
        <v>1627</v>
      </c>
      <c r="B778" s="3" t="s">
        <v>1628</v>
      </c>
      <c r="C778" s="24">
        <v>0.01</v>
      </c>
      <c r="D778" s="4" t="s">
        <v>5</v>
      </c>
      <c r="E778" s="5" t="s">
        <v>99</v>
      </c>
      <c r="F778" s="43">
        <f>VLOOKUP($D778,PORTE!$A$3:$Z$45,2,0)*$C778+VLOOKUP($E$2,PORTE!$A$3:$Z$45,2,0)*$E778</f>
        <v>8.36</v>
      </c>
      <c r="G778" s="43">
        <f>VLOOKUP($D778,PORTE!$A$3:$Z$45,3,0)*$C778+VLOOKUP($E$2,PORTE!$A$3:$Z$45,3,0)*$E778</f>
        <v>8.745000000000001</v>
      </c>
      <c r="H778" s="43">
        <f>VLOOKUP($D778,PORTE!$A$3:$Z$45,4,0)*$C778+VLOOKUP($E$2,PORTE!$A$3:$Z$45,4,0)*$E778</f>
        <v>9.2323999999999984</v>
      </c>
      <c r="I778" s="43">
        <f>VLOOKUP($D778,PORTE!$A$3:$Z$45,5,0)*$C778+VLOOKUP($E$2,PORTE!$A$3:$Z$45,5,0)*$E778</f>
        <v>9.8882000000000012</v>
      </c>
      <c r="J778" s="43">
        <f>VLOOKUP($D778,PORTE!$A$3:$Z$45,6,0)*$C778+VLOOKUP($E$2,PORTE!$A$3:$Z$45,6,0)*$E778</f>
        <v>10.446200000000001</v>
      </c>
      <c r="K778" s="43">
        <f>VLOOKUP($D778,PORTE!$A$3:$Z$45,7,0)*$C778+VLOOKUP($E$2,PORTE!$A$3:$Z$45,7,0)*$E778</f>
        <v>11.043899999999999</v>
      </c>
      <c r="L778" s="43">
        <f>VLOOKUP($D778,PORTE!$A$3:$Z$45,8,0)*$C778+VLOOKUP($E$2,PORTE!$A$3:$Z$45,8,0)*$E778</f>
        <v>11.772899999999998</v>
      </c>
      <c r="M778" s="43">
        <f>VLOOKUP($D778,PORTE!$A$3:$Z$45,9,0)*$C778+VLOOKUP($E$2,PORTE!$A$3:$Z$45,9,0)*$E778</f>
        <v>12.931999999999999</v>
      </c>
      <c r="N778" s="43">
        <f>VLOOKUP($D778,PORTE!$A$3:$Z$45,10,0)*$C778+VLOOKUP($E$2,PORTE!$A$3:$Z$45,10,0)*$E778</f>
        <v>14.113</v>
      </c>
      <c r="O778" s="43">
        <f>VLOOKUP($D778,PORTE!$A$3:$Z$45,11,0)*$C778+VLOOKUP($E$2,PORTE!$A$3:$Z$45,11,0)*$E778</f>
        <v>14.353400000000001</v>
      </c>
      <c r="P778" s="43">
        <f>VLOOKUP($D778,PORTE!$A$3:$Z$45,12,0)*$C778+VLOOKUP($E$2,PORTE!$A$3:$Z$45,12,0)*$E778</f>
        <v>14.936799999999998</v>
      </c>
      <c r="Q778" s="43">
        <f>VLOOKUP($D778,PORTE!$A$3:$Z$45,13,0)*$C778+VLOOKUP($E$2,PORTE!$A$3:$Z$45,13,0)*$E778</f>
        <v>15.404999999999999</v>
      </c>
      <c r="R778" s="43">
        <f>VLOOKUP($D778,PORTE!$A$3:$Z$45,14,0)*$C778+VLOOKUP($E$2,PORTE!$A$3:$Z$45,14,0)*$E778</f>
        <v>16.0045</v>
      </c>
    </row>
    <row r="779" spans="1:18" s="1" customFormat="1" ht="13.5" customHeight="1" x14ac:dyDescent="0.25">
      <c r="A779" s="2" t="s">
        <v>1629</v>
      </c>
      <c r="B779" s="3" t="s">
        <v>1630</v>
      </c>
      <c r="C779" s="24">
        <v>0.01</v>
      </c>
      <c r="D779" s="4" t="s">
        <v>5</v>
      </c>
      <c r="E779" s="5" t="s">
        <v>1631</v>
      </c>
      <c r="F779" s="43">
        <f>VLOOKUP($D779,PORTE!$A$3:$Z$45,2,0)*$C779+VLOOKUP($E$2,PORTE!$A$3:$Z$45,2,0)*$E779</f>
        <v>8.1530000000000005</v>
      </c>
      <c r="G779" s="43">
        <f>VLOOKUP($D779,PORTE!$A$3:$Z$45,3,0)*$C779+VLOOKUP($E$2,PORTE!$A$3:$Z$45,3,0)*$E779</f>
        <v>8.5289999999999999</v>
      </c>
      <c r="H779" s="43">
        <f>VLOOKUP($D779,PORTE!$A$3:$Z$45,4,0)*$C779+VLOOKUP($E$2,PORTE!$A$3:$Z$45,4,0)*$E779</f>
        <v>9.0043399999999991</v>
      </c>
      <c r="I779" s="43">
        <f>VLOOKUP($D779,PORTE!$A$3:$Z$45,5,0)*$C779+VLOOKUP($E$2,PORTE!$A$3:$Z$45,5,0)*$E779</f>
        <v>9.6439400000000006</v>
      </c>
      <c r="J779" s="43">
        <f>VLOOKUP($D779,PORTE!$A$3:$Z$45,6,0)*$C779+VLOOKUP($E$2,PORTE!$A$3:$Z$45,6,0)*$E779</f>
        <v>10.18826</v>
      </c>
      <c r="K779" s="43">
        <f>VLOOKUP($D779,PORTE!$A$3:$Z$45,7,0)*$C779+VLOOKUP($E$2,PORTE!$A$3:$Z$45,7,0)*$E779</f>
        <v>10.771199999999999</v>
      </c>
      <c r="L779" s="43">
        <f>VLOOKUP($D779,PORTE!$A$3:$Z$45,8,0)*$C779+VLOOKUP($E$2,PORTE!$A$3:$Z$45,8,0)*$E779</f>
        <v>11.482199999999999</v>
      </c>
      <c r="M779" s="43">
        <f>VLOOKUP($D779,PORTE!$A$3:$Z$45,9,0)*$C779+VLOOKUP($E$2,PORTE!$A$3:$Z$45,9,0)*$E779</f>
        <v>12.612679999999999</v>
      </c>
      <c r="N779" s="43">
        <f>VLOOKUP($D779,PORTE!$A$3:$Z$45,10,0)*$C779+VLOOKUP($E$2,PORTE!$A$3:$Z$45,10,0)*$E779</f>
        <v>13.764519999999999</v>
      </c>
      <c r="O779" s="43">
        <f>VLOOKUP($D779,PORTE!$A$3:$Z$45,11,0)*$C779+VLOOKUP($E$2,PORTE!$A$3:$Z$45,11,0)*$E779</f>
        <v>13.998980000000001</v>
      </c>
      <c r="P779" s="43">
        <f>VLOOKUP($D779,PORTE!$A$3:$Z$45,12,0)*$C779+VLOOKUP($E$2,PORTE!$A$3:$Z$45,12,0)*$E779</f>
        <v>14.568339999999997</v>
      </c>
      <c r="Q779" s="43">
        <f>VLOOKUP($D779,PORTE!$A$3:$Z$45,13,0)*$C779+VLOOKUP($E$2,PORTE!$A$3:$Z$45,13,0)*$E779</f>
        <v>15.025739999999999</v>
      </c>
      <c r="R779" s="43">
        <f>VLOOKUP($D779,PORTE!$A$3:$Z$45,14,0)*$C779+VLOOKUP($E$2,PORTE!$A$3:$Z$45,14,0)*$E779</f>
        <v>15.610480000000001</v>
      </c>
    </row>
    <row r="780" spans="1:18" s="1" customFormat="1" ht="13.5" customHeight="1" x14ac:dyDescent="0.25">
      <c r="A780" s="2" t="s">
        <v>1632</v>
      </c>
      <c r="B780" s="3" t="s">
        <v>1633</v>
      </c>
      <c r="C780" s="24">
        <v>0.04</v>
      </c>
      <c r="D780" s="4" t="s">
        <v>5</v>
      </c>
      <c r="E780" s="5" t="s">
        <v>772</v>
      </c>
      <c r="F780" s="43">
        <f>VLOOKUP($D780,PORTE!$A$3:$Z$45,2,0)*$C780+VLOOKUP($E$2,PORTE!$A$3:$Z$45,2,0)*$E780</f>
        <v>5.4950000000000001</v>
      </c>
      <c r="G780" s="43">
        <f>VLOOKUP($D780,PORTE!$A$3:$Z$45,3,0)*$C780+VLOOKUP($E$2,PORTE!$A$3:$Z$45,3,0)*$E780</f>
        <v>5.82</v>
      </c>
      <c r="H780" s="43">
        <f>VLOOKUP($D780,PORTE!$A$3:$Z$45,4,0)*$C780+VLOOKUP($E$2,PORTE!$A$3:$Z$45,4,0)*$E780</f>
        <v>6.1415000000000006</v>
      </c>
      <c r="I780" s="43">
        <f>VLOOKUP($D780,PORTE!$A$3:$Z$45,5,0)*$C780+VLOOKUP($E$2,PORTE!$A$3:$Z$45,5,0)*$E780</f>
        <v>6.5777000000000001</v>
      </c>
      <c r="J780" s="43">
        <f>VLOOKUP($D780,PORTE!$A$3:$Z$45,6,0)*$C780+VLOOKUP($E$2,PORTE!$A$3:$Z$45,6,0)*$E780</f>
        <v>6.9629000000000003</v>
      </c>
      <c r="K780" s="43">
        <f>VLOOKUP($D780,PORTE!$A$3:$Z$45,7,0)*$C780+VLOOKUP($E$2,PORTE!$A$3:$Z$45,7,0)*$E780</f>
        <v>7.3610999999999995</v>
      </c>
      <c r="L780" s="43">
        <f>VLOOKUP($D780,PORTE!$A$3:$Z$45,8,0)*$C780+VLOOKUP($E$2,PORTE!$A$3:$Z$45,8,0)*$E780</f>
        <v>7.8470999999999993</v>
      </c>
      <c r="M780" s="43">
        <f>VLOOKUP($D780,PORTE!$A$3:$Z$45,9,0)*$C780+VLOOKUP($E$2,PORTE!$A$3:$Z$45,9,0)*$E780</f>
        <v>8.6197999999999997</v>
      </c>
      <c r="N780" s="43">
        <f>VLOOKUP($D780,PORTE!$A$3:$Z$45,10,0)*$C780+VLOOKUP($E$2,PORTE!$A$3:$Z$45,10,0)*$E780</f>
        <v>9.4071999999999996</v>
      </c>
      <c r="O780" s="43">
        <f>VLOOKUP($D780,PORTE!$A$3:$Z$45,11,0)*$C780+VLOOKUP($E$2,PORTE!$A$3:$Z$45,11,0)*$E780</f>
        <v>9.5669000000000004</v>
      </c>
      <c r="P780" s="43">
        <f>VLOOKUP($D780,PORTE!$A$3:$Z$45,12,0)*$C780+VLOOKUP($E$2,PORTE!$A$3:$Z$45,12,0)*$E780</f>
        <v>10.005099999999999</v>
      </c>
      <c r="Q780" s="43">
        <f>VLOOKUP($D780,PORTE!$A$3:$Z$45,13,0)*$C780+VLOOKUP($E$2,PORTE!$A$3:$Z$45,13,0)*$E780</f>
        <v>10.4199</v>
      </c>
      <c r="R780" s="43">
        <f>VLOOKUP($D780,PORTE!$A$3:$Z$45,14,0)*$C780+VLOOKUP($E$2,PORTE!$A$3:$Z$45,14,0)*$E780</f>
        <v>10.8253</v>
      </c>
    </row>
    <row r="781" spans="1:18" s="1" customFormat="1" ht="13.5" customHeight="1" x14ac:dyDescent="0.25">
      <c r="A781" s="2" t="s">
        <v>1634</v>
      </c>
      <c r="B781" s="3" t="s">
        <v>1635</v>
      </c>
      <c r="C781" s="24">
        <v>0.01</v>
      </c>
      <c r="D781" s="4" t="s">
        <v>5</v>
      </c>
      <c r="E781" s="5" t="s">
        <v>42</v>
      </c>
      <c r="F781" s="43">
        <f>VLOOKUP($D781,PORTE!$A$3:$Z$45,2,0)*$C781+VLOOKUP($E$2,PORTE!$A$3:$Z$45,2,0)*$E781</f>
        <v>20.366</v>
      </c>
      <c r="G781" s="43">
        <f>VLOOKUP($D781,PORTE!$A$3:$Z$45,3,0)*$C781+VLOOKUP($E$2,PORTE!$A$3:$Z$45,3,0)*$E781</f>
        <v>21.273</v>
      </c>
      <c r="H781" s="43">
        <f>VLOOKUP($D781,PORTE!$A$3:$Z$45,4,0)*$C781+VLOOKUP($E$2,PORTE!$A$3:$Z$45,4,0)*$E781</f>
        <v>22.459879999999998</v>
      </c>
      <c r="I781" s="43">
        <f>VLOOKUP($D781,PORTE!$A$3:$Z$45,5,0)*$C781+VLOOKUP($E$2,PORTE!$A$3:$Z$45,5,0)*$E781</f>
        <v>24.05528</v>
      </c>
      <c r="J781" s="43">
        <f>VLOOKUP($D781,PORTE!$A$3:$Z$45,6,0)*$C781+VLOOKUP($E$2,PORTE!$A$3:$Z$45,6,0)*$E781</f>
        <v>25.40672</v>
      </c>
      <c r="K781" s="43">
        <f>VLOOKUP($D781,PORTE!$A$3:$Z$45,7,0)*$C781+VLOOKUP($E$2,PORTE!$A$3:$Z$45,7,0)*$E781</f>
        <v>26.860500000000002</v>
      </c>
      <c r="L781" s="43">
        <f>VLOOKUP($D781,PORTE!$A$3:$Z$45,8,0)*$C781+VLOOKUP($E$2,PORTE!$A$3:$Z$45,8,0)*$E781</f>
        <v>28.633499999999998</v>
      </c>
      <c r="M781" s="43">
        <f>VLOOKUP($D781,PORTE!$A$3:$Z$45,9,0)*$C781+VLOOKUP($E$2,PORTE!$A$3:$Z$45,9,0)*$E781</f>
        <v>31.452559999999995</v>
      </c>
      <c r="N781" s="43">
        <f>VLOOKUP($D781,PORTE!$A$3:$Z$45,10,0)*$C781+VLOOKUP($E$2,PORTE!$A$3:$Z$45,10,0)*$E781</f>
        <v>34.324840000000002</v>
      </c>
      <c r="O781" s="43">
        <f>VLOOKUP($D781,PORTE!$A$3:$Z$45,11,0)*$C781+VLOOKUP($E$2,PORTE!$A$3:$Z$45,11,0)*$E781</f>
        <v>34.909760000000006</v>
      </c>
      <c r="P781" s="43">
        <f>VLOOKUP($D781,PORTE!$A$3:$Z$45,12,0)*$C781+VLOOKUP($E$2,PORTE!$A$3:$Z$45,12,0)*$E781</f>
        <v>36.307479999999998</v>
      </c>
      <c r="Q781" s="43">
        <f>VLOOKUP($D781,PORTE!$A$3:$Z$45,13,0)*$C781+VLOOKUP($E$2,PORTE!$A$3:$Z$45,13,0)*$E781</f>
        <v>37.402079999999998</v>
      </c>
      <c r="R781" s="43">
        <f>VLOOKUP($D781,PORTE!$A$3:$Z$45,14,0)*$C781+VLOOKUP($E$2,PORTE!$A$3:$Z$45,14,0)*$E781</f>
        <v>38.857659999999996</v>
      </c>
    </row>
    <row r="782" spans="1:18" s="1" customFormat="1" ht="13.5" customHeight="1" x14ac:dyDescent="0.25">
      <c r="A782" s="2" t="s">
        <v>1636</v>
      </c>
      <c r="B782" s="3" t="s">
        <v>1637</v>
      </c>
      <c r="C782" s="27">
        <v>1</v>
      </c>
      <c r="D782" s="2" t="s">
        <v>250</v>
      </c>
      <c r="E782" s="5" t="s">
        <v>593</v>
      </c>
      <c r="F782" s="43">
        <f>VLOOKUP($D782,PORTE!$A$3:$Z$45,2,0)*$C782+VLOOKUP($E$2,PORTE!$A$3:$Z$45,2,0)*$E782</f>
        <v>735.91000000000008</v>
      </c>
      <c r="G782" s="43">
        <f>VLOOKUP($D782,PORTE!$A$3:$Z$45,3,0)*$C782+VLOOKUP($E$2,PORTE!$A$3:$Z$45,3,0)*$E782</f>
        <v>793.08</v>
      </c>
      <c r="H782" s="43">
        <f>VLOOKUP($D782,PORTE!$A$3:$Z$45,4,0)*$C782+VLOOKUP($E$2,PORTE!$A$3:$Z$45,4,0)*$E782</f>
        <v>837.82780000000002</v>
      </c>
      <c r="I782" s="43">
        <f>VLOOKUP($D782,PORTE!$A$3:$Z$45,5,0)*$C782+VLOOKUP($E$2,PORTE!$A$3:$Z$45,5,0)*$E782</f>
        <v>897.30380000000002</v>
      </c>
      <c r="J782" s="43">
        <f>VLOOKUP($D782,PORTE!$A$3:$Z$45,6,0)*$C782+VLOOKUP($E$2,PORTE!$A$3:$Z$45,6,0)*$E782</f>
        <v>947.49220000000003</v>
      </c>
      <c r="K782" s="43">
        <f>VLOOKUP($D782,PORTE!$A$3:$Z$45,7,0)*$C782+VLOOKUP($E$2,PORTE!$A$3:$Z$45,7,0)*$E782</f>
        <v>1001.6610000000001</v>
      </c>
      <c r="L782" s="43">
        <f>VLOOKUP($D782,PORTE!$A$3:$Z$45,8,0)*$C782+VLOOKUP($E$2,PORTE!$A$3:$Z$45,8,0)*$E782</f>
        <v>1067.761</v>
      </c>
      <c r="M782" s="43">
        <f>VLOOKUP($D782,PORTE!$A$3:$Z$45,9,0)*$C782+VLOOKUP($E$2,PORTE!$A$3:$Z$45,9,0)*$E782</f>
        <v>1172.9715999999999</v>
      </c>
      <c r="N782" s="43">
        <f>VLOOKUP($D782,PORTE!$A$3:$Z$45,10,0)*$C782+VLOOKUP($E$2,PORTE!$A$3:$Z$45,10,0)*$E782</f>
        <v>1280.1124</v>
      </c>
      <c r="O782" s="43">
        <f>VLOOKUP($D782,PORTE!$A$3:$Z$45,11,0)*$C782+VLOOKUP($E$2,PORTE!$A$3:$Z$45,11,0)*$E782</f>
        <v>1301.8446000000001</v>
      </c>
      <c r="P782" s="43">
        <f>VLOOKUP($D782,PORTE!$A$3:$Z$45,12,0)*$C782+VLOOKUP($E$2,PORTE!$A$3:$Z$45,12,0)*$E782</f>
        <v>1415.3798000000002</v>
      </c>
      <c r="Q782" s="43">
        <f>VLOOKUP($D782,PORTE!$A$3:$Z$45,13,0)*$C782+VLOOKUP($E$2,PORTE!$A$3:$Z$45,13,0)*$E782</f>
        <v>1584.5638000000001</v>
      </c>
      <c r="R782" s="43">
        <f>VLOOKUP($D782,PORTE!$A$3:$Z$45,14,0)*$C782+VLOOKUP($E$2,PORTE!$A$3:$Z$45,14,0)*$E782</f>
        <v>1805.2326</v>
      </c>
    </row>
    <row r="783" spans="1:18" s="1" customFormat="1" ht="13.5" customHeight="1" x14ac:dyDescent="0.25">
      <c r="A783" s="2" t="s">
        <v>1638</v>
      </c>
      <c r="B783" s="3" t="s">
        <v>1639</v>
      </c>
      <c r="C783" s="27">
        <v>1</v>
      </c>
      <c r="D783" s="2" t="s">
        <v>231</v>
      </c>
      <c r="E783" s="5" t="s">
        <v>1640</v>
      </c>
      <c r="F783" s="43">
        <f>VLOOKUP($D783,PORTE!$A$3:$Z$45,2,0)*$C783+VLOOKUP($E$2,PORTE!$A$3:$Z$45,2,0)*$E783</f>
        <v>512.75</v>
      </c>
      <c r="G783" s="43">
        <f>VLOOKUP($D783,PORTE!$A$3:$Z$45,3,0)*$C783+VLOOKUP($E$2,PORTE!$A$3:$Z$45,3,0)*$E783</f>
        <v>541.5</v>
      </c>
      <c r="H783" s="43">
        <f>VLOOKUP($D783,PORTE!$A$3:$Z$45,4,0)*$C783+VLOOKUP($E$2,PORTE!$A$3:$Z$45,4,0)*$E783</f>
        <v>571.47500000000002</v>
      </c>
      <c r="I783" s="43">
        <f>VLOOKUP($D783,PORTE!$A$3:$Z$45,5,0)*$C783+VLOOKUP($E$2,PORTE!$A$3:$Z$45,5,0)*$E783</f>
        <v>612.05500000000006</v>
      </c>
      <c r="J783" s="43">
        <f>VLOOKUP($D783,PORTE!$A$3:$Z$45,6,0)*$C783+VLOOKUP($E$2,PORTE!$A$3:$Z$45,6,0)*$E783</f>
        <v>647.60500000000002</v>
      </c>
      <c r="K783" s="43">
        <f>VLOOKUP($D783,PORTE!$A$3:$Z$45,7,0)*$C783+VLOOKUP($E$2,PORTE!$A$3:$Z$45,7,0)*$E783</f>
        <v>684.65499999999997</v>
      </c>
      <c r="L783" s="43">
        <f>VLOOKUP($D783,PORTE!$A$3:$Z$45,8,0)*$C783+VLOOKUP($E$2,PORTE!$A$3:$Z$45,8,0)*$E783</f>
        <v>729.84499999999991</v>
      </c>
      <c r="M783" s="43">
        <f>VLOOKUP($D783,PORTE!$A$3:$Z$45,9,0)*$C783+VLOOKUP($E$2,PORTE!$A$3:$Z$45,9,0)*$E783</f>
        <v>801.71999999999991</v>
      </c>
      <c r="N783" s="43">
        <f>VLOOKUP($D783,PORTE!$A$3:$Z$45,10,0)*$C783+VLOOKUP($E$2,PORTE!$A$3:$Z$45,10,0)*$E783</f>
        <v>874.93999999999994</v>
      </c>
      <c r="O783" s="43">
        <f>VLOOKUP($D783,PORTE!$A$3:$Z$45,11,0)*$C783+VLOOKUP($E$2,PORTE!$A$3:$Z$45,11,0)*$E783</f>
        <v>889.81500000000005</v>
      </c>
      <c r="P783" s="43">
        <f>VLOOKUP($D783,PORTE!$A$3:$Z$45,12,0)*$C783+VLOOKUP($E$2,PORTE!$A$3:$Z$45,12,0)*$E783</f>
        <v>929.50499999999988</v>
      </c>
      <c r="Q783" s="43">
        <f>VLOOKUP($D783,PORTE!$A$3:$Z$45,13,0)*$C783+VLOOKUP($E$2,PORTE!$A$3:$Z$45,13,0)*$E783</f>
        <v>977.68500000000006</v>
      </c>
      <c r="R783" s="43">
        <f>VLOOKUP($D783,PORTE!$A$3:$Z$45,14,0)*$C783+VLOOKUP($E$2,PORTE!$A$3:$Z$45,14,0)*$E783</f>
        <v>1026.7550000000001</v>
      </c>
    </row>
    <row r="784" spans="1:18" s="1" customFormat="1" ht="13.5" customHeight="1" x14ac:dyDescent="0.25">
      <c r="A784" s="2">
        <v>40312267</v>
      </c>
      <c r="B784" s="3" t="s">
        <v>1641</v>
      </c>
      <c r="C784" s="24">
        <v>0.04</v>
      </c>
      <c r="D784" s="4" t="s">
        <v>231</v>
      </c>
      <c r="E784" s="5">
        <v>6.4130000000000003</v>
      </c>
      <c r="F784" s="43">
        <f>VLOOKUP($D784,PORTE!$A$3:$Z$45,2,0)*$C784+VLOOKUP($E$2,PORTE!$A$3:$Z$45,2,0)*$E784</f>
        <v>74.709499999999991</v>
      </c>
      <c r="G784" s="43">
        <f>VLOOKUP($D784,PORTE!$A$3:$Z$45,3,0)*$C784+VLOOKUP($E$2,PORTE!$A$3:$Z$45,3,0)*$E784</f>
        <v>78.216000000000008</v>
      </c>
      <c r="H784" s="43">
        <f>VLOOKUP($D784,PORTE!$A$3:$Z$45,4,0)*$C784+VLOOKUP($E$2,PORTE!$A$3:$Z$45,4,0)*$E784</f>
        <v>82.572710000000001</v>
      </c>
      <c r="I784" s="43">
        <f>VLOOKUP($D784,PORTE!$A$3:$Z$45,5,0)*$C784+VLOOKUP($E$2,PORTE!$A$3:$Z$45,5,0)*$E784</f>
        <v>88.437610000000006</v>
      </c>
      <c r="J784" s="43">
        <f>VLOOKUP($D784,PORTE!$A$3:$Z$45,6,0)*$C784+VLOOKUP($E$2,PORTE!$A$3:$Z$45,6,0)*$E784</f>
        <v>93.441490000000002</v>
      </c>
      <c r="K784" s="43">
        <f>VLOOKUP($D784,PORTE!$A$3:$Z$45,7,0)*$C784+VLOOKUP($E$2,PORTE!$A$3:$Z$45,7,0)*$E784</f>
        <v>98.788150000000016</v>
      </c>
      <c r="L784" s="43">
        <f>VLOOKUP($D784,PORTE!$A$3:$Z$45,8,0)*$C784+VLOOKUP($E$2,PORTE!$A$3:$Z$45,8,0)*$E784</f>
        <v>105.30874999999999</v>
      </c>
      <c r="M784" s="43">
        <f>VLOOKUP($D784,PORTE!$A$3:$Z$45,9,0)*$C784+VLOOKUP($E$2,PORTE!$A$3:$Z$45,9,0)*$E784</f>
        <v>115.67741999999998</v>
      </c>
      <c r="N784" s="43">
        <f>VLOOKUP($D784,PORTE!$A$3:$Z$45,10,0)*$C784+VLOOKUP($E$2,PORTE!$A$3:$Z$45,10,0)*$E784</f>
        <v>126.24128</v>
      </c>
      <c r="O784" s="43">
        <f>VLOOKUP($D784,PORTE!$A$3:$Z$45,11,0)*$C784+VLOOKUP($E$2,PORTE!$A$3:$Z$45,11,0)*$E784</f>
        <v>128.39157</v>
      </c>
      <c r="P784" s="43">
        <f>VLOOKUP($D784,PORTE!$A$3:$Z$45,12,0)*$C784+VLOOKUP($E$2,PORTE!$A$3:$Z$45,12,0)*$E784</f>
        <v>133.65531000000001</v>
      </c>
      <c r="Q784" s="43">
        <f>VLOOKUP($D784,PORTE!$A$3:$Z$45,13,0)*$C784+VLOOKUP($E$2,PORTE!$A$3:$Z$45,13,0)*$E784</f>
        <v>138.41031000000001</v>
      </c>
      <c r="R784" s="43">
        <f>VLOOKUP($D784,PORTE!$A$3:$Z$45,14,0)*$C784+VLOOKUP($E$2,PORTE!$A$3:$Z$45,14,0)*$E784</f>
        <v>144.23777000000001</v>
      </c>
    </row>
    <row r="785" spans="1:18" s="1" customFormat="1" ht="13.5" customHeight="1" x14ac:dyDescent="0.25">
      <c r="A785" s="2" t="s">
        <v>1642</v>
      </c>
      <c r="B785" s="3" t="s">
        <v>1643</v>
      </c>
      <c r="C785" s="24">
        <v>0.04</v>
      </c>
      <c r="D785" s="4" t="s">
        <v>5</v>
      </c>
      <c r="E785" s="5" t="s">
        <v>149</v>
      </c>
      <c r="F785" s="43">
        <f>VLOOKUP($D785,PORTE!$A$3:$Z$45,2,0)*$C785+VLOOKUP($E$2,PORTE!$A$3:$Z$45,2,0)*$E785</f>
        <v>21.02</v>
      </c>
      <c r="G785" s="43">
        <f>VLOOKUP($D785,PORTE!$A$3:$Z$45,3,0)*$C785+VLOOKUP($E$2,PORTE!$A$3:$Z$45,3,0)*$E785</f>
        <v>22.020000000000003</v>
      </c>
      <c r="H785" s="43">
        <f>VLOOKUP($D785,PORTE!$A$3:$Z$45,4,0)*$C785+VLOOKUP($E$2,PORTE!$A$3:$Z$45,4,0)*$E785</f>
        <v>23.246000000000002</v>
      </c>
      <c r="I785" s="43">
        <f>VLOOKUP($D785,PORTE!$A$3:$Z$45,5,0)*$C785+VLOOKUP($E$2,PORTE!$A$3:$Z$45,5,0)*$E785</f>
        <v>24.897200000000002</v>
      </c>
      <c r="J785" s="43">
        <f>VLOOKUP($D785,PORTE!$A$3:$Z$45,6,0)*$C785+VLOOKUP($E$2,PORTE!$A$3:$Z$45,6,0)*$E785</f>
        <v>26.308399999999999</v>
      </c>
      <c r="K785" s="43">
        <f>VLOOKUP($D785,PORTE!$A$3:$Z$45,7,0)*$C785+VLOOKUP($E$2,PORTE!$A$3:$Z$45,7,0)*$E785</f>
        <v>27.813600000000001</v>
      </c>
      <c r="L785" s="43">
        <f>VLOOKUP($D785,PORTE!$A$3:$Z$45,8,0)*$C785+VLOOKUP($E$2,PORTE!$A$3:$Z$45,8,0)*$E785</f>
        <v>29.649599999999996</v>
      </c>
      <c r="M785" s="43">
        <f>VLOOKUP($D785,PORTE!$A$3:$Z$45,9,0)*$C785+VLOOKUP($E$2,PORTE!$A$3:$Z$45,9,0)*$E785</f>
        <v>32.568799999999996</v>
      </c>
      <c r="N785" s="43">
        <f>VLOOKUP($D785,PORTE!$A$3:$Z$45,10,0)*$C785+VLOOKUP($E$2,PORTE!$A$3:$Z$45,10,0)*$E785</f>
        <v>35.543199999999999</v>
      </c>
      <c r="O785" s="43">
        <f>VLOOKUP($D785,PORTE!$A$3:$Z$45,11,0)*$C785+VLOOKUP($E$2,PORTE!$A$3:$Z$45,11,0)*$E785</f>
        <v>36.148400000000002</v>
      </c>
      <c r="P785" s="43">
        <f>VLOOKUP($D785,PORTE!$A$3:$Z$45,12,0)*$C785+VLOOKUP($E$2,PORTE!$A$3:$Z$45,12,0)*$E785</f>
        <v>37.639599999999994</v>
      </c>
      <c r="Q785" s="43">
        <f>VLOOKUP($D785,PORTE!$A$3:$Z$45,13,0)*$C785+VLOOKUP($E$2,PORTE!$A$3:$Z$45,13,0)*$E785</f>
        <v>38.864400000000003</v>
      </c>
      <c r="R785" s="43">
        <f>VLOOKUP($D785,PORTE!$A$3:$Z$45,14,0)*$C785+VLOOKUP($E$2,PORTE!$A$3:$Z$45,14,0)*$E785</f>
        <v>40.376800000000003</v>
      </c>
    </row>
    <row r="786" spans="1:18" s="1" customFormat="1" ht="13.5" customHeight="1" x14ac:dyDescent="0.25">
      <c r="A786" s="2" t="s">
        <v>1644</v>
      </c>
      <c r="B786" s="3" t="s">
        <v>1645</v>
      </c>
      <c r="C786" s="24">
        <v>0.01</v>
      </c>
      <c r="D786" s="4" t="s">
        <v>5</v>
      </c>
      <c r="E786" s="5" t="s">
        <v>551</v>
      </c>
      <c r="F786" s="43">
        <f>VLOOKUP($D786,PORTE!$A$3:$Z$45,2,0)*$C786+VLOOKUP($E$2,PORTE!$A$3:$Z$45,2,0)*$E786</f>
        <v>6.2900000000000009</v>
      </c>
      <c r="G786" s="43">
        <f>VLOOKUP($D786,PORTE!$A$3:$Z$45,3,0)*$C786+VLOOKUP($E$2,PORTE!$A$3:$Z$45,3,0)*$E786</f>
        <v>6.5850000000000009</v>
      </c>
      <c r="H786" s="43">
        <f>VLOOKUP($D786,PORTE!$A$3:$Z$45,4,0)*$C786+VLOOKUP($E$2,PORTE!$A$3:$Z$45,4,0)*$E786</f>
        <v>6.9518000000000004</v>
      </c>
      <c r="I786" s="43">
        <f>VLOOKUP($D786,PORTE!$A$3:$Z$45,5,0)*$C786+VLOOKUP($E$2,PORTE!$A$3:$Z$45,5,0)*$E786</f>
        <v>7.4456000000000007</v>
      </c>
      <c r="J786" s="43">
        <f>VLOOKUP($D786,PORTE!$A$3:$Z$45,6,0)*$C786+VLOOKUP($E$2,PORTE!$A$3:$Z$45,6,0)*$E786</f>
        <v>7.8668000000000005</v>
      </c>
      <c r="K786" s="43">
        <f>VLOOKUP($D786,PORTE!$A$3:$Z$45,7,0)*$C786+VLOOKUP($E$2,PORTE!$A$3:$Z$45,7,0)*$E786</f>
        <v>8.3169000000000004</v>
      </c>
      <c r="L786" s="43">
        <f>VLOOKUP($D786,PORTE!$A$3:$Z$45,8,0)*$C786+VLOOKUP($E$2,PORTE!$A$3:$Z$45,8,0)*$E786</f>
        <v>8.8658999999999999</v>
      </c>
      <c r="M786" s="43">
        <f>VLOOKUP($D786,PORTE!$A$3:$Z$45,9,0)*$C786+VLOOKUP($E$2,PORTE!$A$3:$Z$45,9,0)*$E786</f>
        <v>9.7387999999999995</v>
      </c>
      <c r="N786" s="43">
        <f>VLOOKUP($D786,PORTE!$A$3:$Z$45,10,0)*$C786+VLOOKUP($E$2,PORTE!$A$3:$Z$45,10,0)*$E786</f>
        <v>10.6282</v>
      </c>
      <c r="O786" s="43">
        <f>VLOOKUP($D786,PORTE!$A$3:$Z$45,11,0)*$C786+VLOOKUP($E$2,PORTE!$A$3:$Z$45,11,0)*$E786</f>
        <v>10.809200000000002</v>
      </c>
      <c r="P786" s="43">
        <f>VLOOKUP($D786,PORTE!$A$3:$Z$45,12,0)*$C786+VLOOKUP($E$2,PORTE!$A$3:$Z$45,12,0)*$E786</f>
        <v>11.2522</v>
      </c>
      <c r="Q786" s="43">
        <f>VLOOKUP($D786,PORTE!$A$3:$Z$45,13,0)*$C786+VLOOKUP($E$2,PORTE!$A$3:$Z$45,13,0)*$E786</f>
        <v>11.612400000000001</v>
      </c>
      <c r="R786" s="43">
        <f>VLOOKUP($D786,PORTE!$A$3:$Z$45,14,0)*$C786+VLOOKUP($E$2,PORTE!$A$3:$Z$45,14,0)*$E786</f>
        <v>12.064300000000001</v>
      </c>
    </row>
    <row r="787" spans="1:18" s="1" customFormat="1" ht="13.5" customHeight="1" x14ac:dyDescent="0.25">
      <c r="A787" s="2">
        <v>40321916</v>
      </c>
      <c r="B787" s="19" t="s">
        <v>1646</v>
      </c>
      <c r="C787" s="24">
        <v>0.25</v>
      </c>
      <c r="D787" s="4" t="s">
        <v>5</v>
      </c>
      <c r="E787" s="5">
        <v>19.140999999999998</v>
      </c>
      <c r="F787" s="43">
        <f>VLOOKUP($D787,PORTE!$A$3:$Z$45,2,0)*$C787+VLOOKUP($E$2,PORTE!$A$3:$Z$45,2,0)*$E787</f>
        <v>222.12149999999997</v>
      </c>
      <c r="G787" s="43">
        <f>VLOOKUP($D787,PORTE!$A$3:$Z$45,3,0)*$C787+VLOOKUP($E$2,PORTE!$A$3:$Z$45,3,0)*$E787</f>
        <v>232.31699999999998</v>
      </c>
      <c r="H787" s="43">
        <f>VLOOKUP($D787,PORTE!$A$3:$Z$45,4,0)*$C787+VLOOKUP($E$2,PORTE!$A$3:$Z$45,4,0)*$E787</f>
        <v>245.26646999999997</v>
      </c>
      <c r="I787" s="43">
        <f>VLOOKUP($D787,PORTE!$A$3:$Z$45,5,0)*$C787+VLOOKUP($E$2,PORTE!$A$3:$Z$45,5,0)*$E787</f>
        <v>262.68836999999996</v>
      </c>
      <c r="J787" s="43">
        <f>VLOOKUP($D787,PORTE!$A$3:$Z$45,6,0)*$C787+VLOOKUP($E$2,PORTE!$A$3:$Z$45,6,0)*$E787</f>
        <v>277.50552999999996</v>
      </c>
      <c r="K787" s="43">
        <f>VLOOKUP($D787,PORTE!$A$3:$Z$45,7,0)*$C787+VLOOKUP($E$2,PORTE!$A$3:$Z$45,7,0)*$E787</f>
        <v>293.38364999999993</v>
      </c>
      <c r="L787" s="43">
        <f>VLOOKUP($D787,PORTE!$A$3:$Z$45,8,0)*$C787+VLOOKUP($E$2,PORTE!$A$3:$Z$45,8,0)*$E787</f>
        <v>312.74964999999997</v>
      </c>
      <c r="M787" s="43">
        <f>VLOOKUP($D787,PORTE!$A$3:$Z$45,9,0)*$C787+VLOOKUP($E$2,PORTE!$A$3:$Z$45,9,0)*$E787</f>
        <v>343.54133999999993</v>
      </c>
      <c r="N787" s="43">
        <f>VLOOKUP($D787,PORTE!$A$3:$Z$45,10,0)*$C787+VLOOKUP($E$2,PORTE!$A$3:$Z$45,10,0)*$E787</f>
        <v>374.91476</v>
      </c>
      <c r="O787" s="43">
        <f>VLOOKUP($D787,PORTE!$A$3:$Z$45,11,0)*$C787+VLOOKUP($E$2,PORTE!$A$3:$Z$45,11,0)*$E787</f>
        <v>381.30128999999999</v>
      </c>
      <c r="P787" s="43">
        <f>VLOOKUP($D787,PORTE!$A$3:$Z$45,12,0)*$C787+VLOOKUP($E$2,PORTE!$A$3:$Z$45,12,0)*$E787</f>
        <v>396.7762699999999</v>
      </c>
      <c r="Q787" s="43">
        <f>VLOOKUP($D787,PORTE!$A$3:$Z$45,13,0)*$C787+VLOOKUP($E$2,PORTE!$A$3:$Z$45,13,0)*$E787</f>
        <v>409.16586999999998</v>
      </c>
      <c r="R787" s="43">
        <f>VLOOKUP($D787,PORTE!$A$3:$Z$45,14,0)*$C787+VLOOKUP($E$2,PORTE!$A$3:$Z$45,14,0)*$E787</f>
        <v>425.08898999999997</v>
      </c>
    </row>
    <row r="788" spans="1:18" s="1" customFormat="1" ht="13.5" customHeight="1" x14ac:dyDescent="0.25">
      <c r="A788" s="2" t="s">
        <v>1647</v>
      </c>
      <c r="B788" s="3" t="s">
        <v>1648</v>
      </c>
      <c r="C788" s="24">
        <v>0.1</v>
      </c>
      <c r="D788" s="4" t="s">
        <v>5</v>
      </c>
      <c r="E788" s="5" t="s">
        <v>330</v>
      </c>
      <c r="F788" s="43">
        <f>VLOOKUP($D788,PORTE!$A$3:$Z$45,2,0)*$C788+VLOOKUP($E$2,PORTE!$A$3:$Z$45,2,0)*$E788</f>
        <v>38.680999999999997</v>
      </c>
      <c r="G788" s="43">
        <f>VLOOKUP($D788,PORTE!$A$3:$Z$45,3,0)*$C788+VLOOKUP($E$2,PORTE!$A$3:$Z$45,3,0)*$E788</f>
        <v>40.577999999999996</v>
      </c>
      <c r="H788" s="43">
        <f>VLOOKUP($D788,PORTE!$A$3:$Z$45,4,0)*$C788+VLOOKUP($E$2,PORTE!$A$3:$Z$45,4,0)*$E788</f>
        <v>42.834980000000002</v>
      </c>
      <c r="I788" s="43">
        <f>VLOOKUP($D788,PORTE!$A$3:$Z$45,5,0)*$C788+VLOOKUP($E$2,PORTE!$A$3:$Z$45,5,0)*$E788</f>
        <v>45.877580000000002</v>
      </c>
      <c r="J788" s="43">
        <f>VLOOKUP($D788,PORTE!$A$3:$Z$45,6,0)*$C788+VLOOKUP($E$2,PORTE!$A$3:$Z$45,6,0)*$E788</f>
        <v>48.489020000000004</v>
      </c>
      <c r="K788" s="43">
        <f>VLOOKUP($D788,PORTE!$A$3:$Z$45,7,0)*$C788+VLOOKUP($E$2,PORTE!$A$3:$Z$45,7,0)*$E788</f>
        <v>51.263100000000001</v>
      </c>
      <c r="L788" s="43">
        <f>VLOOKUP($D788,PORTE!$A$3:$Z$45,8,0)*$C788+VLOOKUP($E$2,PORTE!$A$3:$Z$45,8,0)*$E788</f>
        <v>54.647099999999995</v>
      </c>
      <c r="M788" s="43">
        <f>VLOOKUP($D788,PORTE!$A$3:$Z$45,9,0)*$C788+VLOOKUP($E$2,PORTE!$A$3:$Z$45,9,0)*$E788</f>
        <v>60.027559999999994</v>
      </c>
      <c r="N788" s="43">
        <f>VLOOKUP($D788,PORTE!$A$3:$Z$45,10,0)*$C788+VLOOKUP($E$2,PORTE!$A$3:$Z$45,10,0)*$E788</f>
        <v>65.509839999999997</v>
      </c>
      <c r="O788" s="43">
        <f>VLOOKUP($D788,PORTE!$A$3:$Z$45,11,0)*$C788+VLOOKUP($E$2,PORTE!$A$3:$Z$45,11,0)*$E788</f>
        <v>66.624860000000012</v>
      </c>
      <c r="P788" s="43">
        <f>VLOOKUP($D788,PORTE!$A$3:$Z$45,12,0)*$C788+VLOOKUP($E$2,PORTE!$A$3:$Z$45,12,0)*$E788</f>
        <v>69.412179999999992</v>
      </c>
      <c r="Q788" s="43">
        <f>VLOOKUP($D788,PORTE!$A$3:$Z$45,13,0)*$C788+VLOOKUP($E$2,PORTE!$A$3:$Z$45,13,0)*$E788</f>
        <v>71.750579999999999</v>
      </c>
      <c r="R788" s="43">
        <f>VLOOKUP($D788,PORTE!$A$3:$Z$45,14,0)*$C788+VLOOKUP($E$2,PORTE!$A$3:$Z$45,14,0)*$E788</f>
        <v>74.542659999999998</v>
      </c>
    </row>
    <row r="789" spans="1:18" s="1" customFormat="1" ht="13.5" customHeight="1" x14ac:dyDescent="0.25">
      <c r="A789" s="2" t="s">
        <v>1649</v>
      </c>
      <c r="B789" s="3" t="s">
        <v>1650</v>
      </c>
      <c r="C789" s="24">
        <v>0.1</v>
      </c>
      <c r="D789" s="4" t="s">
        <v>5</v>
      </c>
      <c r="E789" s="5" t="s">
        <v>330</v>
      </c>
      <c r="F789" s="43">
        <f>VLOOKUP($D789,PORTE!$A$3:$Z$45,2,0)*$C789+VLOOKUP($E$2,PORTE!$A$3:$Z$45,2,0)*$E789</f>
        <v>38.680999999999997</v>
      </c>
      <c r="G789" s="43">
        <f>VLOOKUP($D789,PORTE!$A$3:$Z$45,3,0)*$C789+VLOOKUP($E$2,PORTE!$A$3:$Z$45,3,0)*$E789</f>
        <v>40.577999999999996</v>
      </c>
      <c r="H789" s="43">
        <f>VLOOKUP($D789,PORTE!$A$3:$Z$45,4,0)*$C789+VLOOKUP($E$2,PORTE!$A$3:$Z$45,4,0)*$E789</f>
        <v>42.834980000000002</v>
      </c>
      <c r="I789" s="43">
        <f>VLOOKUP($D789,PORTE!$A$3:$Z$45,5,0)*$C789+VLOOKUP($E$2,PORTE!$A$3:$Z$45,5,0)*$E789</f>
        <v>45.877580000000002</v>
      </c>
      <c r="J789" s="43">
        <f>VLOOKUP($D789,PORTE!$A$3:$Z$45,6,0)*$C789+VLOOKUP($E$2,PORTE!$A$3:$Z$45,6,0)*$E789</f>
        <v>48.489020000000004</v>
      </c>
      <c r="K789" s="43">
        <f>VLOOKUP($D789,PORTE!$A$3:$Z$45,7,0)*$C789+VLOOKUP($E$2,PORTE!$A$3:$Z$45,7,0)*$E789</f>
        <v>51.263100000000001</v>
      </c>
      <c r="L789" s="43">
        <f>VLOOKUP($D789,PORTE!$A$3:$Z$45,8,0)*$C789+VLOOKUP($E$2,PORTE!$A$3:$Z$45,8,0)*$E789</f>
        <v>54.647099999999995</v>
      </c>
      <c r="M789" s="43">
        <f>VLOOKUP($D789,PORTE!$A$3:$Z$45,9,0)*$C789+VLOOKUP($E$2,PORTE!$A$3:$Z$45,9,0)*$E789</f>
        <v>60.027559999999994</v>
      </c>
      <c r="N789" s="43">
        <f>VLOOKUP($D789,PORTE!$A$3:$Z$45,10,0)*$C789+VLOOKUP($E$2,PORTE!$A$3:$Z$45,10,0)*$E789</f>
        <v>65.509839999999997</v>
      </c>
      <c r="O789" s="43">
        <f>VLOOKUP($D789,PORTE!$A$3:$Z$45,11,0)*$C789+VLOOKUP($E$2,PORTE!$A$3:$Z$45,11,0)*$E789</f>
        <v>66.624860000000012</v>
      </c>
      <c r="P789" s="43">
        <f>VLOOKUP($D789,PORTE!$A$3:$Z$45,12,0)*$C789+VLOOKUP($E$2,PORTE!$A$3:$Z$45,12,0)*$E789</f>
        <v>69.412179999999992</v>
      </c>
      <c r="Q789" s="43">
        <f>VLOOKUP($D789,PORTE!$A$3:$Z$45,13,0)*$C789+VLOOKUP($E$2,PORTE!$A$3:$Z$45,13,0)*$E789</f>
        <v>71.750579999999999</v>
      </c>
      <c r="R789" s="43">
        <f>VLOOKUP($D789,PORTE!$A$3:$Z$45,14,0)*$C789+VLOOKUP($E$2,PORTE!$A$3:$Z$45,14,0)*$E789</f>
        <v>74.542659999999998</v>
      </c>
    </row>
    <row r="790" spans="1:18" s="1" customFormat="1" ht="13.5" customHeight="1" x14ac:dyDescent="0.25">
      <c r="A790" s="2">
        <v>40323510</v>
      </c>
      <c r="B790" s="9" t="s">
        <v>1651</v>
      </c>
      <c r="C790" s="27">
        <v>0.5</v>
      </c>
      <c r="D790" s="2" t="s">
        <v>5</v>
      </c>
      <c r="E790" s="5">
        <v>58.838999999999999</v>
      </c>
      <c r="F790" s="43">
        <f>VLOOKUP($D790,PORTE!$A$3:$Z$45,2,0)*$C790+VLOOKUP($E$2,PORTE!$A$3:$Z$45,2,0)*$E790</f>
        <v>680.64850000000001</v>
      </c>
      <c r="G790" s="43">
        <f>VLOOKUP($D790,PORTE!$A$3:$Z$45,3,0)*$C790+VLOOKUP($E$2,PORTE!$A$3:$Z$45,3,0)*$E790</f>
        <v>711.31799999999998</v>
      </c>
      <c r="H790" s="43">
        <f>VLOOKUP($D790,PORTE!$A$3:$Z$45,4,0)*$C790+VLOOKUP($E$2,PORTE!$A$3:$Z$45,4,0)*$E790</f>
        <v>750.99013000000002</v>
      </c>
      <c r="I790" s="43">
        <f>VLOOKUP($D790,PORTE!$A$3:$Z$45,5,0)*$C790+VLOOKUP($E$2,PORTE!$A$3:$Z$45,5,0)*$E790</f>
        <v>804.33523000000002</v>
      </c>
      <c r="J790" s="43">
        <f>VLOOKUP($D790,PORTE!$A$3:$Z$45,6,0)*$C790+VLOOKUP($E$2,PORTE!$A$3:$Z$45,6,0)*$E790</f>
        <v>849.59286999999995</v>
      </c>
      <c r="K790" s="43">
        <f>VLOOKUP($D790,PORTE!$A$3:$Z$45,7,0)*$C790+VLOOKUP($E$2,PORTE!$A$3:$Z$45,7,0)*$E790</f>
        <v>898.20584999999994</v>
      </c>
      <c r="L790" s="43">
        <f>VLOOKUP($D790,PORTE!$A$3:$Z$45,8,0)*$C790+VLOOKUP($E$2,PORTE!$A$3:$Z$45,8,0)*$E790</f>
        <v>957.49484999999993</v>
      </c>
      <c r="M790" s="43">
        <f>VLOOKUP($D790,PORTE!$A$3:$Z$45,9,0)*$C790+VLOOKUP($E$2,PORTE!$A$3:$Z$45,9,0)*$E790</f>
        <v>1051.76386</v>
      </c>
      <c r="N790" s="43">
        <f>VLOOKUP($D790,PORTE!$A$3:$Z$45,10,0)*$C790+VLOOKUP($E$2,PORTE!$A$3:$Z$45,10,0)*$E790</f>
        <v>1147.81304</v>
      </c>
      <c r="O790" s="43">
        <f>VLOOKUP($D790,PORTE!$A$3:$Z$45,11,0)*$C790+VLOOKUP($E$2,PORTE!$A$3:$Z$45,11,0)*$E790</f>
        <v>1167.3699099999999</v>
      </c>
      <c r="P790" s="43">
        <f>VLOOKUP($D790,PORTE!$A$3:$Z$45,12,0)*$C790+VLOOKUP($E$2,PORTE!$A$3:$Z$45,12,0)*$E790</f>
        <v>1214.3543299999999</v>
      </c>
      <c r="Q790" s="43">
        <f>VLOOKUP($D790,PORTE!$A$3:$Z$45,13,0)*$C790+VLOOKUP($E$2,PORTE!$A$3:$Z$45,13,0)*$E790</f>
        <v>1251.4677300000001</v>
      </c>
      <c r="R790" s="43">
        <f>VLOOKUP($D790,PORTE!$A$3:$Z$45,14,0)*$C790+VLOOKUP($E$2,PORTE!$A$3:$Z$45,14,0)*$E790</f>
        <v>1300.1707099999999</v>
      </c>
    </row>
    <row r="791" spans="1:18" s="1" customFormat="1" ht="13.5" customHeight="1" x14ac:dyDescent="0.25">
      <c r="A791" s="2" t="s">
        <v>1652</v>
      </c>
      <c r="B791" s="3" t="s">
        <v>1653</v>
      </c>
      <c r="C791" s="24">
        <v>0.1</v>
      </c>
      <c r="D791" s="4" t="s">
        <v>5</v>
      </c>
      <c r="E791" s="5" t="s">
        <v>546</v>
      </c>
      <c r="F791" s="43">
        <f>VLOOKUP($D791,PORTE!$A$3:$Z$45,2,0)*$C791+VLOOKUP($E$2,PORTE!$A$3:$Z$45,2,0)*$E791</f>
        <v>80.49499999999999</v>
      </c>
      <c r="G791" s="43">
        <f>VLOOKUP($D791,PORTE!$A$3:$Z$45,3,0)*$C791+VLOOKUP($E$2,PORTE!$A$3:$Z$45,3,0)*$E791</f>
        <v>84.21</v>
      </c>
      <c r="H791" s="43">
        <f>VLOOKUP($D791,PORTE!$A$3:$Z$45,4,0)*$C791+VLOOKUP($E$2,PORTE!$A$3:$Z$45,4,0)*$E791</f>
        <v>88.903099999999995</v>
      </c>
      <c r="I791" s="43">
        <f>VLOOKUP($D791,PORTE!$A$3:$Z$45,5,0)*$C791+VLOOKUP($E$2,PORTE!$A$3:$Z$45,5,0)*$E791</f>
        <v>95.218099999999993</v>
      </c>
      <c r="J791" s="43">
        <f>VLOOKUP($D791,PORTE!$A$3:$Z$45,6,0)*$C791+VLOOKUP($E$2,PORTE!$A$3:$Z$45,6,0)*$E791</f>
        <v>100.5929</v>
      </c>
      <c r="K791" s="43">
        <f>VLOOKUP($D791,PORTE!$A$3:$Z$45,7,0)*$C791+VLOOKUP($E$2,PORTE!$A$3:$Z$45,7,0)*$E791</f>
        <v>106.34849999999999</v>
      </c>
      <c r="L791" s="43">
        <f>VLOOKUP($D791,PORTE!$A$3:$Z$45,8,0)*$C791+VLOOKUP($E$2,PORTE!$A$3:$Z$45,8,0)*$E791</f>
        <v>113.36849999999998</v>
      </c>
      <c r="M791" s="43">
        <f>VLOOKUP($D791,PORTE!$A$3:$Z$45,9,0)*$C791+VLOOKUP($E$2,PORTE!$A$3:$Z$45,9,0)*$E791</f>
        <v>124.53019999999998</v>
      </c>
      <c r="N791" s="43">
        <f>VLOOKUP($D791,PORTE!$A$3:$Z$45,10,0)*$C791+VLOOKUP($E$2,PORTE!$A$3:$Z$45,10,0)*$E791</f>
        <v>135.90279999999998</v>
      </c>
      <c r="O791" s="43">
        <f>VLOOKUP($D791,PORTE!$A$3:$Z$45,11,0)*$C791+VLOOKUP($E$2,PORTE!$A$3:$Z$45,11,0)*$E791</f>
        <v>138.21770000000001</v>
      </c>
      <c r="P791" s="43">
        <f>VLOOKUP($D791,PORTE!$A$3:$Z$45,12,0)*$C791+VLOOKUP($E$2,PORTE!$A$3:$Z$45,12,0)*$E791</f>
        <v>143.84109999999998</v>
      </c>
      <c r="Q791" s="43">
        <f>VLOOKUP($D791,PORTE!$A$3:$Z$45,13,0)*$C791+VLOOKUP($E$2,PORTE!$A$3:$Z$45,13,0)*$E791</f>
        <v>148.36109999999999</v>
      </c>
      <c r="R791" s="43">
        <f>VLOOKUP($D791,PORTE!$A$3:$Z$45,14,0)*$C791+VLOOKUP($E$2,PORTE!$A$3:$Z$45,14,0)*$E791</f>
        <v>154.13470000000001</v>
      </c>
    </row>
    <row r="792" spans="1:18" s="1" customFormat="1" ht="13.5" customHeight="1" x14ac:dyDescent="0.25">
      <c r="A792" s="2" t="s">
        <v>1654</v>
      </c>
      <c r="B792" s="3" t="s">
        <v>1655</v>
      </c>
      <c r="C792" s="24">
        <v>0.01</v>
      </c>
      <c r="D792" s="4" t="s">
        <v>5</v>
      </c>
      <c r="E792" s="5" t="s">
        <v>122</v>
      </c>
      <c r="F792" s="43">
        <f>VLOOKUP($D792,PORTE!$A$3:$Z$45,2,0)*$C792+VLOOKUP($E$2,PORTE!$A$3:$Z$45,2,0)*$E792</f>
        <v>4.5305</v>
      </c>
      <c r="G792" s="43">
        <f>VLOOKUP($D792,PORTE!$A$3:$Z$45,3,0)*$C792+VLOOKUP($E$2,PORTE!$A$3:$Z$45,3,0)*$E792</f>
        <v>4.7490000000000006</v>
      </c>
      <c r="H792" s="43">
        <f>VLOOKUP($D792,PORTE!$A$3:$Z$45,4,0)*$C792+VLOOKUP($E$2,PORTE!$A$3:$Z$45,4,0)*$E792</f>
        <v>5.0132900000000005</v>
      </c>
      <c r="I792" s="43">
        <f>VLOOKUP($D792,PORTE!$A$3:$Z$45,5,0)*$C792+VLOOKUP($E$2,PORTE!$A$3:$Z$45,5,0)*$E792</f>
        <v>5.3693900000000001</v>
      </c>
      <c r="J792" s="43">
        <f>VLOOKUP($D792,PORTE!$A$3:$Z$45,6,0)*$C792+VLOOKUP($E$2,PORTE!$A$3:$Z$45,6,0)*$E792</f>
        <v>5.6743100000000002</v>
      </c>
      <c r="K792" s="43">
        <f>VLOOKUP($D792,PORTE!$A$3:$Z$45,7,0)*$C792+VLOOKUP($E$2,PORTE!$A$3:$Z$45,7,0)*$E792</f>
        <v>5.9989500000000007</v>
      </c>
      <c r="L792" s="43">
        <f>VLOOKUP($D792,PORTE!$A$3:$Z$45,8,0)*$C792+VLOOKUP($E$2,PORTE!$A$3:$Z$45,8,0)*$E792</f>
        <v>6.3949499999999997</v>
      </c>
      <c r="M792" s="43">
        <f>VLOOKUP($D792,PORTE!$A$3:$Z$45,9,0)*$C792+VLOOKUP($E$2,PORTE!$A$3:$Z$45,9,0)*$E792</f>
        <v>7.0245799999999994</v>
      </c>
      <c r="N792" s="43">
        <f>VLOOKUP($D792,PORTE!$A$3:$Z$45,10,0)*$C792+VLOOKUP($E$2,PORTE!$A$3:$Z$45,10,0)*$E792</f>
        <v>7.6661200000000003</v>
      </c>
      <c r="O792" s="43">
        <f>VLOOKUP($D792,PORTE!$A$3:$Z$45,11,0)*$C792+VLOOKUP($E$2,PORTE!$A$3:$Z$45,11,0)*$E792</f>
        <v>7.7966300000000004</v>
      </c>
      <c r="P792" s="43">
        <f>VLOOKUP($D792,PORTE!$A$3:$Z$45,12,0)*$C792+VLOOKUP($E$2,PORTE!$A$3:$Z$45,12,0)*$E792</f>
        <v>8.1202899999999989</v>
      </c>
      <c r="Q792" s="43">
        <f>VLOOKUP($D792,PORTE!$A$3:$Z$45,13,0)*$C792+VLOOKUP($E$2,PORTE!$A$3:$Z$45,13,0)*$E792</f>
        <v>8.3886900000000004</v>
      </c>
      <c r="R792" s="43">
        <f>VLOOKUP($D792,PORTE!$A$3:$Z$45,14,0)*$C792+VLOOKUP($E$2,PORTE!$A$3:$Z$45,14,0)*$E792</f>
        <v>8.7151300000000003</v>
      </c>
    </row>
    <row r="793" spans="1:18" s="1" customFormat="1" ht="13.5" customHeight="1" x14ac:dyDescent="0.25">
      <c r="A793" s="2" t="s">
        <v>1656</v>
      </c>
      <c r="B793" s="3" t="s">
        <v>1657</v>
      </c>
      <c r="C793" s="24">
        <v>0.04</v>
      </c>
      <c r="D793" s="4" t="s">
        <v>5</v>
      </c>
      <c r="E793" s="5" t="s">
        <v>149</v>
      </c>
      <c r="F793" s="43">
        <f>VLOOKUP($D793,PORTE!$A$3:$Z$45,2,0)*$C793+VLOOKUP($E$2,PORTE!$A$3:$Z$45,2,0)*$E793</f>
        <v>21.02</v>
      </c>
      <c r="G793" s="43">
        <f>VLOOKUP($D793,PORTE!$A$3:$Z$45,3,0)*$C793+VLOOKUP($E$2,PORTE!$A$3:$Z$45,3,0)*$E793</f>
        <v>22.020000000000003</v>
      </c>
      <c r="H793" s="43">
        <f>VLOOKUP($D793,PORTE!$A$3:$Z$45,4,0)*$C793+VLOOKUP($E$2,PORTE!$A$3:$Z$45,4,0)*$E793</f>
        <v>23.246000000000002</v>
      </c>
      <c r="I793" s="43">
        <f>VLOOKUP($D793,PORTE!$A$3:$Z$45,5,0)*$C793+VLOOKUP($E$2,PORTE!$A$3:$Z$45,5,0)*$E793</f>
        <v>24.897200000000002</v>
      </c>
      <c r="J793" s="43">
        <f>VLOOKUP($D793,PORTE!$A$3:$Z$45,6,0)*$C793+VLOOKUP($E$2,PORTE!$A$3:$Z$45,6,0)*$E793</f>
        <v>26.308399999999999</v>
      </c>
      <c r="K793" s="43">
        <f>VLOOKUP($D793,PORTE!$A$3:$Z$45,7,0)*$C793+VLOOKUP($E$2,PORTE!$A$3:$Z$45,7,0)*$E793</f>
        <v>27.813600000000001</v>
      </c>
      <c r="L793" s="43">
        <f>VLOOKUP($D793,PORTE!$A$3:$Z$45,8,0)*$C793+VLOOKUP($E$2,PORTE!$A$3:$Z$45,8,0)*$E793</f>
        <v>29.649599999999996</v>
      </c>
      <c r="M793" s="43">
        <f>VLOOKUP($D793,PORTE!$A$3:$Z$45,9,0)*$C793+VLOOKUP($E$2,PORTE!$A$3:$Z$45,9,0)*$E793</f>
        <v>32.568799999999996</v>
      </c>
      <c r="N793" s="43">
        <f>VLOOKUP($D793,PORTE!$A$3:$Z$45,10,0)*$C793+VLOOKUP($E$2,PORTE!$A$3:$Z$45,10,0)*$E793</f>
        <v>35.543199999999999</v>
      </c>
      <c r="O793" s="43">
        <f>VLOOKUP($D793,PORTE!$A$3:$Z$45,11,0)*$C793+VLOOKUP($E$2,PORTE!$A$3:$Z$45,11,0)*$E793</f>
        <v>36.148400000000002</v>
      </c>
      <c r="P793" s="43">
        <f>VLOOKUP($D793,PORTE!$A$3:$Z$45,12,0)*$C793+VLOOKUP($E$2,PORTE!$A$3:$Z$45,12,0)*$E793</f>
        <v>37.639599999999994</v>
      </c>
      <c r="Q793" s="43">
        <f>VLOOKUP($D793,PORTE!$A$3:$Z$45,13,0)*$C793+VLOOKUP($E$2,PORTE!$A$3:$Z$45,13,0)*$E793</f>
        <v>38.864400000000003</v>
      </c>
      <c r="R793" s="43">
        <f>VLOOKUP($D793,PORTE!$A$3:$Z$45,14,0)*$C793+VLOOKUP($E$2,PORTE!$A$3:$Z$45,14,0)*$E793</f>
        <v>40.376800000000003</v>
      </c>
    </row>
    <row r="794" spans="1:18" s="1" customFormat="1" ht="13.5" customHeight="1" x14ac:dyDescent="0.25">
      <c r="A794" s="2" t="s">
        <v>1658</v>
      </c>
      <c r="B794" s="3" t="s">
        <v>1659</v>
      </c>
      <c r="C794" s="24">
        <v>0.04</v>
      </c>
      <c r="D794" s="4" t="s">
        <v>5</v>
      </c>
      <c r="E794" s="5" t="s">
        <v>314</v>
      </c>
      <c r="F794" s="43">
        <f>VLOOKUP($D794,PORTE!$A$3:$Z$45,2,0)*$C794+VLOOKUP($E$2,PORTE!$A$3:$Z$45,2,0)*$E794</f>
        <v>25.470499999999998</v>
      </c>
      <c r="G794" s="43">
        <f>VLOOKUP($D794,PORTE!$A$3:$Z$45,3,0)*$C794+VLOOKUP($E$2,PORTE!$A$3:$Z$45,3,0)*$E794</f>
        <v>26.664000000000001</v>
      </c>
      <c r="H794" s="43">
        <f>VLOOKUP($D794,PORTE!$A$3:$Z$45,4,0)*$C794+VLOOKUP($E$2,PORTE!$A$3:$Z$45,4,0)*$E794</f>
        <v>28.149290000000001</v>
      </c>
      <c r="I794" s="43">
        <f>VLOOKUP($D794,PORTE!$A$3:$Z$45,5,0)*$C794+VLOOKUP($E$2,PORTE!$A$3:$Z$45,5,0)*$E794</f>
        <v>30.148789999999998</v>
      </c>
      <c r="J794" s="43">
        <f>VLOOKUP($D794,PORTE!$A$3:$Z$45,6,0)*$C794+VLOOKUP($E$2,PORTE!$A$3:$Z$45,6,0)*$E794</f>
        <v>31.854109999999995</v>
      </c>
      <c r="K794" s="43">
        <f>VLOOKUP($D794,PORTE!$A$3:$Z$45,7,0)*$C794+VLOOKUP($E$2,PORTE!$A$3:$Z$45,7,0)*$E794</f>
        <v>33.676649999999995</v>
      </c>
      <c r="L794" s="43">
        <f>VLOOKUP($D794,PORTE!$A$3:$Z$45,8,0)*$C794+VLOOKUP($E$2,PORTE!$A$3:$Z$45,8,0)*$E794</f>
        <v>35.899649999999994</v>
      </c>
      <c r="M794" s="43">
        <f>VLOOKUP($D794,PORTE!$A$3:$Z$45,9,0)*$C794+VLOOKUP($E$2,PORTE!$A$3:$Z$45,9,0)*$E794</f>
        <v>39.434179999999998</v>
      </c>
      <c r="N794" s="43">
        <f>VLOOKUP($D794,PORTE!$A$3:$Z$45,10,0)*$C794+VLOOKUP($E$2,PORTE!$A$3:$Z$45,10,0)*$E794</f>
        <v>43.035519999999998</v>
      </c>
      <c r="O794" s="43">
        <f>VLOOKUP($D794,PORTE!$A$3:$Z$45,11,0)*$C794+VLOOKUP($E$2,PORTE!$A$3:$Z$45,11,0)*$E794</f>
        <v>43.768430000000002</v>
      </c>
      <c r="P794" s="43">
        <f>VLOOKUP($D794,PORTE!$A$3:$Z$45,12,0)*$C794+VLOOKUP($E$2,PORTE!$A$3:$Z$45,12,0)*$E794</f>
        <v>45.561489999999992</v>
      </c>
      <c r="Q794" s="43">
        <f>VLOOKUP($D794,PORTE!$A$3:$Z$45,13,0)*$C794+VLOOKUP($E$2,PORTE!$A$3:$Z$45,13,0)*$E794</f>
        <v>47.01849</v>
      </c>
      <c r="R794" s="43">
        <f>VLOOKUP($D794,PORTE!$A$3:$Z$45,14,0)*$C794+VLOOKUP($E$2,PORTE!$A$3:$Z$45,14,0)*$E794</f>
        <v>48.848230000000001</v>
      </c>
    </row>
    <row r="795" spans="1:18" s="1" customFormat="1" ht="13.5" customHeight="1" x14ac:dyDescent="0.25">
      <c r="A795" s="2" t="s">
        <v>1660</v>
      </c>
      <c r="B795" s="3" t="s">
        <v>1661</v>
      </c>
      <c r="C795" s="24">
        <v>0.1</v>
      </c>
      <c r="D795" s="4" t="s">
        <v>5</v>
      </c>
      <c r="E795" s="5" t="s">
        <v>33</v>
      </c>
      <c r="F795" s="43">
        <f>VLOOKUP($D795,PORTE!$A$3:$Z$45,2,0)*$C795+VLOOKUP($E$2,PORTE!$A$3:$Z$45,2,0)*$E795</f>
        <v>24.915500000000002</v>
      </c>
      <c r="G795" s="43">
        <f>VLOOKUP($D795,PORTE!$A$3:$Z$45,3,0)*$C795+VLOOKUP($E$2,PORTE!$A$3:$Z$45,3,0)*$E795</f>
        <v>26.214000000000002</v>
      </c>
      <c r="H795" s="43">
        <f>VLOOKUP($D795,PORTE!$A$3:$Z$45,4,0)*$C795+VLOOKUP($E$2,PORTE!$A$3:$Z$45,4,0)*$E795</f>
        <v>27.668990000000001</v>
      </c>
      <c r="I795" s="43">
        <f>VLOOKUP($D795,PORTE!$A$3:$Z$45,5,0)*$C795+VLOOKUP($E$2,PORTE!$A$3:$Z$45,5,0)*$E795</f>
        <v>29.63429</v>
      </c>
      <c r="J795" s="43">
        <f>VLOOKUP($D795,PORTE!$A$3:$Z$45,6,0)*$C795+VLOOKUP($E$2,PORTE!$A$3:$Z$45,6,0)*$E795</f>
        <v>31.336010000000002</v>
      </c>
      <c r="K795" s="43">
        <f>VLOOKUP($D795,PORTE!$A$3:$Z$45,7,0)*$C795+VLOOKUP($E$2,PORTE!$A$3:$Z$45,7,0)*$E795</f>
        <v>33.128549999999997</v>
      </c>
      <c r="L795" s="43">
        <f>VLOOKUP($D795,PORTE!$A$3:$Z$45,8,0)*$C795+VLOOKUP($E$2,PORTE!$A$3:$Z$45,8,0)*$E795</f>
        <v>35.315549999999995</v>
      </c>
      <c r="M795" s="43">
        <f>VLOOKUP($D795,PORTE!$A$3:$Z$45,9,0)*$C795+VLOOKUP($E$2,PORTE!$A$3:$Z$45,9,0)*$E795</f>
        <v>38.792779999999993</v>
      </c>
      <c r="N795" s="43">
        <f>VLOOKUP($D795,PORTE!$A$3:$Z$45,10,0)*$C795+VLOOKUP($E$2,PORTE!$A$3:$Z$45,10,0)*$E795</f>
        <v>42.335919999999994</v>
      </c>
      <c r="O795" s="43">
        <f>VLOOKUP($D795,PORTE!$A$3:$Z$45,11,0)*$C795+VLOOKUP($E$2,PORTE!$A$3:$Z$45,11,0)*$E795</f>
        <v>43.055930000000004</v>
      </c>
      <c r="P795" s="43">
        <f>VLOOKUP($D795,PORTE!$A$3:$Z$45,12,0)*$C795+VLOOKUP($E$2,PORTE!$A$3:$Z$45,12,0)*$E795</f>
        <v>44.909590000000001</v>
      </c>
      <c r="Q795" s="43">
        <f>VLOOKUP($D795,PORTE!$A$3:$Z$45,13,0)*$C795+VLOOKUP($E$2,PORTE!$A$3:$Z$45,13,0)*$E795</f>
        <v>46.529790000000006</v>
      </c>
      <c r="R795" s="43">
        <f>VLOOKUP($D795,PORTE!$A$3:$Z$45,14,0)*$C795+VLOOKUP($E$2,PORTE!$A$3:$Z$45,14,0)*$E795</f>
        <v>48.340330000000002</v>
      </c>
    </row>
    <row r="796" spans="1:18" s="1" customFormat="1" ht="13.5" customHeight="1" x14ac:dyDescent="0.25">
      <c r="A796" s="2">
        <v>40321967</v>
      </c>
      <c r="B796" s="9" t="s">
        <v>1662</v>
      </c>
      <c r="C796" s="24">
        <v>0.04</v>
      </c>
      <c r="D796" s="4" t="s">
        <v>5</v>
      </c>
      <c r="E796" s="5">
        <v>2.86</v>
      </c>
      <c r="F796" s="43">
        <f>VLOOKUP($D796,PORTE!$A$3:$Z$45,2,0)*$C796+VLOOKUP($E$2,PORTE!$A$3:$Z$45,2,0)*$E796</f>
        <v>33.21</v>
      </c>
      <c r="G796" s="43">
        <f>VLOOKUP($D796,PORTE!$A$3:$Z$45,3,0)*$C796+VLOOKUP($E$2,PORTE!$A$3:$Z$45,3,0)*$E796</f>
        <v>34.74</v>
      </c>
      <c r="H796" s="43">
        <f>VLOOKUP($D796,PORTE!$A$3:$Z$45,4,0)*$C796+VLOOKUP($E$2,PORTE!$A$3:$Z$45,4,0)*$E796</f>
        <v>36.676199999999994</v>
      </c>
      <c r="I796" s="43">
        <f>VLOOKUP($D796,PORTE!$A$3:$Z$45,5,0)*$C796+VLOOKUP($E$2,PORTE!$A$3:$Z$45,5,0)*$E796</f>
        <v>39.281400000000005</v>
      </c>
      <c r="J796" s="43">
        <f>VLOOKUP($D796,PORTE!$A$3:$Z$45,6,0)*$C796+VLOOKUP($E$2,PORTE!$A$3:$Z$45,6,0)*$E796</f>
        <v>41.498199999999997</v>
      </c>
      <c r="K796" s="43">
        <f>VLOOKUP($D796,PORTE!$A$3:$Z$45,7,0)*$C796+VLOOKUP($E$2,PORTE!$A$3:$Z$45,7,0)*$E796</f>
        <v>43.872599999999998</v>
      </c>
      <c r="L796" s="43">
        <f>VLOOKUP($D796,PORTE!$A$3:$Z$45,8,0)*$C796+VLOOKUP($E$2,PORTE!$A$3:$Z$45,8,0)*$E796</f>
        <v>46.768599999999992</v>
      </c>
      <c r="M796" s="43">
        <f>VLOOKUP($D796,PORTE!$A$3:$Z$45,9,0)*$C796+VLOOKUP($E$2,PORTE!$A$3:$Z$45,9,0)*$E796</f>
        <v>51.373199999999997</v>
      </c>
      <c r="N796" s="43">
        <f>VLOOKUP($D796,PORTE!$A$3:$Z$45,10,0)*$C796+VLOOKUP($E$2,PORTE!$A$3:$Z$45,10,0)*$E796</f>
        <v>56.064799999999998</v>
      </c>
      <c r="O796" s="43">
        <f>VLOOKUP($D796,PORTE!$A$3:$Z$45,11,0)*$C796+VLOOKUP($E$2,PORTE!$A$3:$Z$45,11,0)*$E796</f>
        <v>57.019800000000004</v>
      </c>
      <c r="P796" s="43">
        <f>VLOOKUP($D796,PORTE!$A$3:$Z$45,12,0)*$C796+VLOOKUP($E$2,PORTE!$A$3:$Z$45,12,0)*$E796</f>
        <v>59.337799999999994</v>
      </c>
      <c r="Q796" s="43">
        <f>VLOOKUP($D796,PORTE!$A$3:$Z$45,13,0)*$C796+VLOOKUP($E$2,PORTE!$A$3:$Z$45,13,0)*$E796</f>
        <v>61.198599999999999</v>
      </c>
      <c r="R796" s="43">
        <f>VLOOKUP($D796,PORTE!$A$3:$Z$45,14,0)*$C796+VLOOKUP($E$2,PORTE!$A$3:$Z$45,14,0)*$E796</f>
        <v>63.580199999999998</v>
      </c>
    </row>
    <row r="797" spans="1:18" s="1" customFormat="1" ht="13.5" customHeight="1" x14ac:dyDescent="0.25">
      <c r="A797" s="2" t="s">
        <v>1663</v>
      </c>
      <c r="B797" s="3" t="s">
        <v>1664</v>
      </c>
      <c r="C797" s="24">
        <v>0.04</v>
      </c>
      <c r="D797" s="4" t="s">
        <v>5</v>
      </c>
      <c r="E797" s="5" t="s">
        <v>99</v>
      </c>
      <c r="F797" s="43">
        <f>VLOOKUP($D797,PORTE!$A$3:$Z$45,2,0)*$C797+VLOOKUP($E$2,PORTE!$A$3:$Z$45,2,0)*$E797</f>
        <v>8.6</v>
      </c>
      <c r="G797" s="43">
        <f>VLOOKUP($D797,PORTE!$A$3:$Z$45,3,0)*$C797+VLOOKUP($E$2,PORTE!$A$3:$Z$45,3,0)*$E797</f>
        <v>9.06</v>
      </c>
      <c r="H797" s="43">
        <f>VLOOKUP($D797,PORTE!$A$3:$Z$45,4,0)*$C797+VLOOKUP($E$2,PORTE!$A$3:$Z$45,4,0)*$E797</f>
        <v>9.5623999999999985</v>
      </c>
      <c r="I797" s="43">
        <f>VLOOKUP($D797,PORTE!$A$3:$Z$45,5,0)*$C797+VLOOKUP($E$2,PORTE!$A$3:$Z$45,5,0)*$E797</f>
        <v>10.2416</v>
      </c>
      <c r="J797" s="43">
        <f>VLOOKUP($D797,PORTE!$A$3:$Z$45,6,0)*$C797+VLOOKUP($E$2,PORTE!$A$3:$Z$45,6,0)*$E797</f>
        <v>10.832000000000001</v>
      </c>
      <c r="K797" s="43">
        <f>VLOOKUP($D797,PORTE!$A$3:$Z$45,7,0)*$C797+VLOOKUP($E$2,PORTE!$A$3:$Z$45,7,0)*$E797</f>
        <v>11.451599999999999</v>
      </c>
      <c r="L797" s="43">
        <f>VLOOKUP($D797,PORTE!$A$3:$Z$45,8,0)*$C797+VLOOKUP($E$2,PORTE!$A$3:$Z$45,8,0)*$E797</f>
        <v>12.207599999999998</v>
      </c>
      <c r="M797" s="43">
        <f>VLOOKUP($D797,PORTE!$A$3:$Z$45,9,0)*$C797+VLOOKUP($E$2,PORTE!$A$3:$Z$45,9,0)*$E797</f>
        <v>13.409599999999998</v>
      </c>
      <c r="N797" s="43">
        <f>VLOOKUP($D797,PORTE!$A$3:$Z$45,10,0)*$C797+VLOOKUP($E$2,PORTE!$A$3:$Z$45,10,0)*$E797</f>
        <v>14.634399999999999</v>
      </c>
      <c r="O797" s="43">
        <f>VLOOKUP($D797,PORTE!$A$3:$Z$45,11,0)*$C797+VLOOKUP($E$2,PORTE!$A$3:$Z$45,11,0)*$E797</f>
        <v>14.8832</v>
      </c>
      <c r="P797" s="43">
        <f>VLOOKUP($D797,PORTE!$A$3:$Z$45,12,0)*$C797+VLOOKUP($E$2,PORTE!$A$3:$Z$45,12,0)*$E797</f>
        <v>15.531999999999998</v>
      </c>
      <c r="Q797" s="43">
        <f>VLOOKUP($D797,PORTE!$A$3:$Z$45,13,0)*$C797+VLOOKUP($E$2,PORTE!$A$3:$Z$45,13,0)*$E797</f>
        <v>16.108799999999999</v>
      </c>
      <c r="R797" s="43">
        <f>VLOOKUP($D797,PORTE!$A$3:$Z$45,14,0)*$C797+VLOOKUP($E$2,PORTE!$A$3:$Z$45,14,0)*$E797</f>
        <v>16.735599999999998</v>
      </c>
    </row>
    <row r="798" spans="1:18" s="1" customFormat="1" ht="13.5" customHeight="1" x14ac:dyDescent="0.25">
      <c r="A798" s="2">
        <v>40321975</v>
      </c>
      <c r="B798" s="9" t="s">
        <v>1665</v>
      </c>
      <c r="C798" s="24">
        <v>0.25</v>
      </c>
      <c r="D798" s="4" t="s">
        <v>5</v>
      </c>
      <c r="E798" s="5">
        <v>21.971</v>
      </c>
      <c r="F798" s="43">
        <f>VLOOKUP($D798,PORTE!$A$3:$Z$45,2,0)*$C798+VLOOKUP($E$2,PORTE!$A$3:$Z$45,2,0)*$E798</f>
        <v>254.66650000000001</v>
      </c>
      <c r="G798" s="43">
        <f>VLOOKUP($D798,PORTE!$A$3:$Z$45,3,0)*$C798+VLOOKUP($E$2,PORTE!$A$3:$Z$45,3,0)*$E798</f>
        <v>266.27699999999999</v>
      </c>
      <c r="H798" s="43">
        <f>VLOOKUP($D798,PORTE!$A$3:$Z$45,4,0)*$C798+VLOOKUP($E$2,PORTE!$A$3:$Z$45,4,0)*$E798</f>
        <v>281.12257</v>
      </c>
      <c r="I798" s="43">
        <f>VLOOKUP($D798,PORTE!$A$3:$Z$45,5,0)*$C798+VLOOKUP($E$2,PORTE!$A$3:$Z$45,5,0)*$E798</f>
        <v>301.09147000000002</v>
      </c>
      <c r="J798" s="43">
        <f>VLOOKUP($D798,PORTE!$A$3:$Z$45,6,0)*$C798+VLOOKUP($E$2,PORTE!$A$3:$Z$45,6,0)*$E798</f>
        <v>318.05942999999996</v>
      </c>
      <c r="K798" s="43">
        <f>VLOOKUP($D798,PORTE!$A$3:$Z$45,7,0)*$C798+VLOOKUP($E$2,PORTE!$A$3:$Z$45,7,0)*$E798</f>
        <v>336.25815</v>
      </c>
      <c r="L798" s="43">
        <f>VLOOKUP($D798,PORTE!$A$3:$Z$45,8,0)*$C798+VLOOKUP($E$2,PORTE!$A$3:$Z$45,8,0)*$E798</f>
        <v>358.45414999999997</v>
      </c>
      <c r="M798" s="43">
        <f>VLOOKUP($D798,PORTE!$A$3:$Z$45,9,0)*$C798+VLOOKUP($E$2,PORTE!$A$3:$Z$45,9,0)*$E798</f>
        <v>393.74554000000001</v>
      </c>
      <c r="N798" s="43">
        <f>VLOOKUP($D798,PORTE!$A$3:$Z$45,10,0)*$C798+VLOOKUP($E$2,PORTE!$A$3:$Z$45,10,0)*$E798</f>
        <v>429.70356000000004</v>
      </c>
      <c r="O798" s="43">
        <f>VLOOKUP($D798,PORTE!$A$3:$Z$45,11,0)*$C798+VLOOKUP($E$2,PORTE!$A$3:$Z$45,11,0)*$E798</f>
        <v>437.02399000000003</v>
      </c>
      <c r="P798" s="43">
        <f>VLOOKUP($D798,PORTE!$A$3:$Z$45,12,0)*$C798+VLOOKUP($E$2,PORTE!$A$3:$Z$45,12,0)*$E798</f>
        <v>454.70636999999994</v>
      </c>
      <c r="Q798" s="43">
        <f>VLOOKUP($D798,PORTE!$A$3:$Z$45,13,0)*$C798+VLOOKUP($E$2,PORTE!$A$3:$Z$45,13,0)*$E798</f>
        <v>468.79397</v>
      </c>
      <c r="R798" s="43">
        <f>VLOOKUP($D798,PORTE!$A$3:$Z$45,14,0)*$C798+VLOOKUP($E$2,PORTE!$A$3:$Z$45,14,0)*$E798</f>
        <v>487.03769</v>
      </c>
    </row>
    <row r="799" spans="1:18" s="1" customFormat="1" ht="13.5" customHeight="1" x14ac:dyDescent="0.25">
      <c r="A799" s="2" t="s">
        <v>1666</v>
      </c>
      <c r="B799" s="3" t="s">
        <v>1667</v>
      </c>
      <c r="C799" s="27">
        <v>1</v>
      </c>
      <c r="D799" s="2" t="s">
        <v>5</v>
      </c>
      <c r="E799" s="5" t="s">
        <v>1668</v>
      </c>
      <c r="F799" s="43">
        <f>VLOOKUP($D799,PORTE!$A$3:$Z$45,2,0)*$C799+VLOOKUP($E$2,PORTE!$A$3:$Z$45,2,0)*$E799</f>
        <v>111.5</v>
      </c>
      <c r="G799" s="43">
        <f>VLOOKUP($D799,PORTE!$A$3:$Z$45,3,0)*$C799+VLOOKUP($E$2,PORTE!$A$3:$Z$45,3,0)*$E799</f>
        <v>118.5</v>
      </c>
      <c r="H799" s="43">
        <f>VLOOKUP($D799,PORTE!$A$3:$Z$45,4,0)*$C799+VLOOKUP($E$2,PORTE!$A$3:$Z$45,4,0)*$E799</f>
        <v>125.03</v>
      </c>
      <c r="I799" s="43">
        <f>VLOOKUP($D799,PORTE!$A$3:$Z$45,5,0)*$C799+VLOOKUP($E$2,PORTE!$A$3:$Z$45,5,0)*$E799</f>
        <v>133.91</v>
      </c>
      <c r="J799" s="43">
        <f>VLOOKUP($D799,PORTE!$A$3:$Z$45,6,0)*$C799+VLOOKUP($E$2,PORTE!$A$3:$Z$45,6,0)*$E799</f>
        <v>141.82999999999998</v>
      </c>
      <c r="K799" s="43">
        <f>VLOOKUP($D799,PORTE!$A$3:$Z$45,7,0)*$C799+VLOOKUP($E$2,PORTE!$A$3:$Z$45,7,0)*$E799</f>
        <v>149.94</v>
      </c>
      <c r="L799" s="43">
        <f>VLOOKUP($D799,PORTE!$A$3:$Z$45,8,0)*$C799+VLOOKUP($E$2,PORTE!$A$3:$Z$45,8,0)*$E799</f>
        <v>159.84</v>
      </c>
      <c r="M799" s="43">
        <f>VLOOKUP($D799,PORTE!$A$3:$Z$45,9,0)*$C799+VLOOKUP($E$2,PORTE!$A$3:$Z$45,9,0)*$E799</f>
        <v>175.57999999999998</v>
      </c>
      <c r="N799" s="43">
        <f>VLOOKUP($D799,PORTE!$A$3:$Z$45,10,0)*$C799+VLOOKUP($E$2,PORTE!$A$3:$Z$45,10,0)*$E799</f>
        <v>191.62</v>
      </c>
      <c r="O799" s="43">
        <f>VLOOKUP($D799,PORTE!$A$3:$Z$45,11,0)*$C799+VLOOKUP($E$2,PORTE!$A$3:$Z$45,11,0)*$E799</f>
        <v>194.87</v>
      </c>
      <c r="P799" s="43">
        <f>VLOOKUP($D799,PORTE!$A$3:$Z$45,12,0)*$C799+VLOOKUP($E$2,PORTE!$A$3:$Z$45,12,0)*$E799</f>
        <v>204.07</v>
      </c>
      <c r="Q799" s="43">
        <f>VLOOKUP($D799,PORTE!$A$3:$Z$45,13,0)*$C799+VLOOKUP($E$2,PORTE!$A$3:$Z$45,13,0)*$E799</f>
        <v>213.09</v>
      </c>
      <c r="R799" s="43">
        <f>VLOOKUP($D799,PORTE!$A$3:$Z$45,14,0)*$C799+VLOOKUP($E$2,PORTE!$A$3:$Z$45,14,0)*$E799</f>
        <v>221.38</v>
      </c>
    </row>
    <row r="800" spans="1:18" s="1" customFormat="1" ht="13.5" customHeight="1" x14ac:dyDescent="0.25">
      <c r="A800" s="2">
        <v>40321380</v>
      </c>
      <c r="B800" s="9" t="s">
        <v>1669</v>
      </c>
      <c r="C800" s="24">
        <v>0.25</v>
      </c>
      <c r="D800" s="4" t="s">
        <v>5</v>
      </c>
      <c r="E800" s="5">
        <v>21.111000000000001</v>
      </c>
      <c r="F800" s="43">
        <f>VLOOKUP($D800,PORTE!$A$3:$Z$45,2,0)*$C800+VLOOKUP($E$2,PORTE!$A$3:$Z$45,2,0)*$E800</f>
        <v>244.7765</v>
      </c>
      <c r="G800" s="43">
        <f>VLOOKUP($D800,PORTE!$A$3:$Z$45,3,0)*$C800+VLOOKUP($E$2,PORTE!$A$3:$Z$45,3,0)*$E800</f>
        <v>255.95699999999999</v>
      </c>
      <c r="H800" s="43">
        <f>VLOOKUP($D800,PORTE!$A$3:$Z$45,4,0)*$C800+VLOOKUP($E$2,PORTE!$A$3:$Z$45,4,0)*$E800</f>
        <v>270.22637000000003</v>
      </c>
      <c r="I800" s="43">
        <f>VLOOKUP($D800,PORTE!$A$3:$Z$45,5,0)*$C800+VLOOKUP($E$2,PORTE!$A$3:$Z$45,5,0)*$E800</f>
        <v>289.42126999999999</v>
      </c>
      <c r="J800" s="43">
        <f>VLOOKUP($D800,PORTE!$A$3:$Z$45,6,0)*$C800+VLOOKUP($E$2,PORTE!$A$3:$Z$45,6,0)*$E800</f>
        <v>305.73562999999996</v>
      </c>
      <c r="K800" s="43">
        <f>VLOOKUP($D800,PORTE!$A$3:$Z$45,7,0)*$C800+VLOOKUP($E$2,PORTE!$A$3:$Z$45,7,0)*$E800</f>
        <v>323.22915</v>
      </c>
      <c r="L800" s="43">
        <f>VLOOKUP($D800,PORTE!$A$3:$Z$45,8,0)*$C800+VLOOKUP($E$2,PORTE!$A$3:$Z$45,8,0)*$E800</f>
        <v>344.56514999999996</v>
      </c>
      <c r="M800" s="43">
        <f>VLOOKUP($D800,PORTE!$A$3:$Z$45,9,0)*$C800+VLOOKUP($E$2,PORTE!$A$3:$Z$45,9,0)*$E800</f>
        <v>378.48914000000002</v>
      </c>
      <c r="N800" s="43">
        <f>VLOOKUP($D800,PORTE!$A$3:$Z$45,10,0)*$C800+VLOOKUP($E$2,PORTE!$A$3:$Z$45,10,0)*$E800</f>
        <v>413.05396000000002</v>
      </c>
      <c r="O800" s="43">
        <f>VLOOKUP($D800,PORTE!$A$3:$Z$45,11,0)*$C800+VLOOKUP($E$2,PORTE!$A$3:$Z$45,11,0)*$E800</f>
        <v>420.09059000000008</v>
      </c>
      <c r="P800" s="43">
        <f>VLOOKUP($D800,PORTE!$A$3:$Z$45,12,0)*$C800+VLOOKUP($E$2,PORTE!$A$3:$Z$45,12,0)*$E800</f>
        <v>437.10216999999994</v>
      </c>
      <c r="Q800" s="43">
        <f>VLOOKUP($D800,PORTE!$A$3:$Z$45,13,0)*$C800+VLOOKUP($E$2,PORTE!$A$3:$Z$45,13,0)*$E800</f>
        <v>450.67377000000005</v>
      </c>
      <c r="R800" s="43">
        <f>VLOOKUP($D800,PORTE!$A$3:$Z$45,14,0)*$C800+VLOOKUP($E$2,PORTE!$A$3:$Z$45,14,0)*$E800</f>
        <v>468.21229</v>
      </c>
    </row>
    <row r="801" spans="1:18" s="1" customFormat="1" ht="13.5" customHeight="1" x14ac:dyDescent="0.25">
      <c r="A801" s="2" t="s">
        <v>1670</v>
      </c>
      <c r="B801" s="3" t="s">
        <v>1671</v>
      </c>
      <c r="C801" s="24">
        <v>0.1</v>
      </c>
      <c r="D801" s="4" t="s">
        <v>5</v>
      </c>
      <c r="E801" s="5" t="s">
        <v>330</v>
      </c>
      <c r="F801" s="43">
        <f>VLOOKUP($D801,PORTE!$A$3:$Z$45,2,0)*$C801+VLOOKUP($E$2,PORTE!$A$3:$Z$45,2,0)*$E801</f>
        <v>38.680999999999997</v>
      </c>
      <c r="G801" s="43">
        <f>VLOOKUP($D801,PORTE!$A$3:$Z$45,3,0)*$C801+VLOOKUP($E$2,PORTE!$A$3:$Z$45,3,0)*$E801</f>
        <v>40.577999999999996</v>
      </c>
      <c r="H801" s="43">
        <f>VLOOKUP($D801,PORTE!$A$3:$Z$45,4,0)*$C801+VLOOKUP($E$2,PORTE!$A$3:$Z$45,4,0)*$E801</f>
        <v>42.834980000000002</v>
      </c>
      <c r="I801" s="43">
        <f>VLOOKUP($D801,PORTE!$A$3:$Z$45,5,0)*$C801+VLOOKUP($E$2,PORTE!$A$3:$Z$45,5,0)*$E801</f>
        <v>45.877580000000002</v>
      </c>
      <c r="J801" s="43">
        <f>VLOOKUP($D801,PORTE!$A$3:$Z$45,6,0)*$C801+VLOOKUP($E$2,PORTE!$A$3:$Z$45,6,0)*$E801</f>
        <v>48.489020000000004</v>
      </c>
      <c r="K801" s="43">
        <f>VLOOKUP($D801,PORTE!$A$3:$Z$45,7,0)*$C801+VLOOKUP($E$2,PORTE!$A$3:$Z$45,7,0)*$E801</f>
        <v>51.263100000000001</v>
      </c>
      <c r="L801" s="43">
        <f>VLOOKUP($D801,PORTE!$A$3:$Z$45,8,0)*$C801+VLOOKUP($E$2,PORTE!$A$3:$Z$45,8,0)*$E801</f>
        <v>54.647099999999995</v>
      </c>
      <c r="M801" s="43">
        <f>VLOOKUP($D801,PORTE!$A$3:$Z$45,9,0)*$C801+VLOOKUP($E$2,PORTE!$A$3:$Z$45,9,0)*$E801</f>
        <v>60.027559999999994</v>
      </c>
      <c r="N801" s="43">
        <f>VLOOKUP($D801,PORTE!$A$3:$Z$45,10,0)*$C801+VLOOKUP($E$2,PORTE!$A$3:$Z$45,10,0)*$E801</f>
        <v>65.509839999999997</v>
      </c>
      <c r="O801" s="43">
        <f>VLOOKUP($D801,PORTE!$A$3:$Z$45,11,0)*$C801+VLOOKUP($E$2,PORTE!$A$3:$Z$45,11,0)*$E801</f>
        <v>66.624860000000012</v>
      </c>
      <c r="P801" s="43">
        <f>VLOOKUP($D801,PORTE!$A$3:$Z$45,12,0)*$C801+VLOOKUP($E$2,PORTE!$A$3:$Z$45,12,0)*$E801</f>
        <v>69.412179999999992</v>
      </c>
      <c r="Q801" s="43">
        <f>VLOOKUP($D801,PORTE!$A$3:$Z$45,13,0)*$C801+VLOOKUP($E$2,PORTE!$A$3:$Z$45,13,0)*$E801</f>
        <v>71.750579999999999</v>
      </c>
      <c r="R801" s="43">
        <f>VLOOKUP($D801,PORTE!$A$3:$Z$45,14,0)*$C801+VLOOKUP($E$2,PORTE!$A$3:$Z$45,14,0)*$E801</f>
        <v>74.542659999999998</v>
      </c>
    </row>
    <row r="802" spans="1:18" s="1" customFormat="1" ht="13.5" customHeight="1" x14ac:dyDescent="0.25">
      <c r="A802" s="2" t="s">
        <v>1672</v>
      </c>
      <c r="B802" s="3" t="s">
        <v>1673</v>
      </c>
      <c r="C802" s="24">
        <v>0.1</v>
      </c>
      <c r="D802" s="4" t="s">
        <v>5</v>
      </c>
      <c r="E802" s="5" t="s">
        <v>1674</v>
      </c>
      <c r="F802" s="43">
        <f>VLOOKUP($D802,PORTE!$A$3:$Z$45,2,0)*$C802+VLOOKUP($E$2,PORTE!$A$3:$Z$45,2,0)*$E802</f>
        <v>1196.8</v>
      </c>
      <c r="G802" s="43">
        <f>VLOOKUP($D802,PORTE!$A$3:$Z$45,3,0)*$C802+VLOOKUP($E$2,PORTE!$A$3:$Z$45,3,0)*$E802</f>
        <v>1249.05</v>
      </c>
      <c r="H802" s="43">
        <f>VLOOKUP($D802,PORTE!$A$3:$Z$45,4,0)*$C802+VLOOKUP($E$2,PORTE!$A$3:$Z$45,4,0)*$E802</f>
        <v>1318.78</v>
      </c>
      <c r="I802" s="43">
        <f>VLOOKUP($D802,PORTE!$A$3:$Z$45,5,0)*$C802+VLOOKUP($E$2,PORTE!$A$3:$Z$45,5,0)*$E802</f>
        <v>1412.4580000000001</v>
      </c>
      <c r="J802" s="43">
        <f>VLOOKUP($D802,PORTE!$A$3:$Z$45,6,0)*$C802+VLOOKUP($E$2,PORTE!$A$3:$Z$45,6,0)*$E802</f>
        <v>1491.606</v>
      </c>
      <c r="K802" s="43">
        <f>VLOOKUP($D802,PORTE!$A$3:$Z$45,7,0)*$C802+VLOOKUP($E$2,PORTE!$A$3:$Z$45,7,0)*$E802</f>
        <v>1576.9590000000001</v>
      </c>
      <c r="L802" s="43">
        <f>VLOOKUP($D802,PORTE!$A$3:$Z$45,8,0)*$C802+VLOOKUP($E$2,PORTE!$A$3:$Z$45,8,0)*$E802</f>
        <v>1681.049</v>
      </c>
      <c r="M802" s="43">
        <f>VLOOKUP($D802,PORTE!$A$3:$Z$45,9,0)*$C802+VLOOKUP($E$2,PORTE!$A$3:$Z$45,9,0)*$E802</f>
        <v>1846.5519999999999</v>
      </c>
      <c r="N802" s="43">
        <f>VLOOKUP($D802,PORTE!$A$3:$Z$45,10,0)*$C802+VLOOKUP($E$2,PORTE!$A$3:$Z$45,10,0)*$E802</f>
        <v>2015.1780000000001</v>
      </c>
      <c r="O802" s="43">
        <f>VLOOKUP($D802,PORTE!$A$3:$Z$45,11,0)*$C802+VLOOKUP($E$2,PORTE!$A$3:$Z$45,11,0)*$E802</f>
        <v>2049.5260000000003</v>
      </c>
      <c r="P802" s="43">
        <f>VLOOKUP($D802,PORTE!$A$3:$Z$45,12,0)*$C802+VLOOKUP($E$2,PORTE!$A$3:$Z$45,12,0)*$E802</f>
        <v>2130.864</v>
      </c>
      <c r="Q802" s="43">
        <f>VLOOKUP($D802,PORTE!$A$3:$Z$45,13,0)*$C802+VLOOKUP($E$2,PORTE!$A$3:$Z$45,13,0)*$E802</f>
        <v>2193.6260000000002</v>
      </c>
      <c r="R802" s="43">
        <f>VLOOKUP($D802,PORTE!$A$3:$Z$45,14,0)*$C802+VLOOKUP($E$2,PORTE!$A$3:$Z$45,14,0)*$E802</f>
        <v>2278.9969999999998</v>
      </c>
    </row>
    <row r="803" spans="1:18" s="1" customFormat="1" ht="13.5" customHeight="1" x14ac:dyDescent="0.25">
      <c r="A803" s="2" t="s">
        <v>1675</v>
      </c>
      <c r="B803" s="3" t="s">
        <v>1676</v>
      </c>
      <c r="C803" s="24">
        <v>0.1</v>
      </c>
      <c r="D803" s="4" t="s">
        <v>5</v>
      </c>
      <c r="E803" s="5" t="s">
        <v>1677</v>
      </c>
      <c r="F803" s="43">
        <f>VLOOKUP($D803,PORTE!$A$3:$Z$45,2,0)*$C803+VLOOKUP($E$2,PORTE!$A$3:$Z$45,2,0)*$E803</f>
        <v>1150.8</v>
      </c>
      <c r="G803" s="43">
        <f>VLOOKUP($D803,PORTE!$A$3:$Z$45,3,0)*$C803+VLOOKUP($E$2,PORTE!$A$3:$Z$45,3,0)*$E803</f>
        <v>1201.05</v>
      </c>
      <c r="H803" s="43">
        <f>VLOOKUP($D803,PORTE!$A$3:$Z$45,4,0)*$C803+VLOOKUP($E$2,PORTE!$A$3:$Z$45,4,0)*$E803</f>
        <v>1268.0999999999999</v>
      </c>
      <c r="I803" s="43">
        <f>VLOOKUP($D803,PORTE!$A$3:$Z$45,5,0)*$C803+VLOOKUP($E$2,PORTE!$A$3:$Z$45,5,0)*$E803</f>
        <v>1358.1780000000001</v>
      </c>
      <c r="J803" s="43">
        <f>VLOOKUP($D803,PORTE!$A$3:$Z$45,6,0)*$C803+VLOOKUP($E$2,PORTE!$A$3:$Z$45,6,0)*$E803</f>
        <v>1434.2860000000001</v>
      </c>
      <c r="K803" s="43">
        <f>VLOOKUP($D803,PORTE!$A$3:$Z$45,7,0)*$C803+VLOOKUP($E$2,PORTE!$A$3:$Z$45,7,0)*$E803</f>
        <v>1516.3589999999999</v>
      </c>
      <c r="L803" s="43">
        <f>VLOOKUP($D803,PORTE!$A$3:$Z$45,8,0)*$C803+VLOOKUP($E$2,PORTE!$A$3:$Z$45,8,0)*$E803</f>
        <v>1616.4489999999998</v>
      </c>
      <c r="M803" s="43">
        <f>VLOOKUP($D803,PORTE!$A$3:$Z$45,9,0)*$C803+VLOOKUP($E$2,PORTE!$A$3:$Z$45,9,0)*$E803</f>
        <v>1775.5919999999999</v>
      </c>
      <c r="N803" s="43">
        <f>VLOOKUP($D803,PORTE!$A$3:$Z$45,10,0)*$C803+VLOOKUP($E$2,PORTE!$A$3:$Z$45,10,0)*$E803</f>
        <v>1937.7380000000001</v>
      </c>
      <c r="O803" s="43">
        <f>VLOOKUP($D803,PORTE!$A$3:$Z$45,11,0)*$C803+VLOOKUP($E$2,PORTE!$A$3:$Z$45,11,0)*$E803</f>
        <v>1970.7660000000003</v>
      </c>
      <c r="P803" s="43">
        <f>VLOOKUP($D803,PORTE!$A$3:$Z$45,12,0)*$C803+VLOOKUP($E$2,PORTE!$A$3:$Z$45,12,0)*$E803</f>
        <v>2048.9839999999999</v>
      </c>
      <c r="Q803" s="43">
        <f>VLOOKUP($D803,PORTE!$A$3:$Z$45,13,0)*$C803+VLOOKUP($E$2,PORTE!$A$3:$Z$45,13,0)*$E803</f>
        <v>2109.346</v>
      </c>
      <c r="R803" s="43">
        <f>VLOOKUP($D803,PORTE!$A$3:$Z$45,14,0)*$C803+VLOOKUP($E$2,PORTE!$A$3:$Z$45,14,0)*$E803</f>
        <v>2191.4369999999999</v>
      </c>
    </row>
    <row r="804" spans="1:18" s="1" customFormat="1" ht="13.5" customHeight="1" x14ac:dyDescent="0.25">
      <c r="A804" s="2">
        <v>40402231</v>
      </c>
      <c r="B804" s="3" t="s">
        <v>1678</v>
      </c>
      <c r="C804" s="24">
        <v>0.1</v>
      </c>
      <c r="D804" s="4" t="s">
        <v>5</v>
      </c>
      <c r="E804" s="5">
        <v>759</v>
      </c>
      <c r="F804" s="43">
        <f>VLOOKUP($D804,PORTE!$A$3:$Z$45,2,0)*$C804+VLOOKUP($E$2,PORTE!$A$3:$Z$45,2,0)*$E804</f>
        <v>8729.2999999999993</v>
      </c>
      <c r="G804" s="43">
        <f>VLOOKUP($D804,PORTE!$A$3:$Z$45,3,0)*$C804+VLOOKUP($E$2,PORTE!$A$3:$Z$45,3,0)*$E804</f>
        <v>9109.0499999999993</v>
      </c>
      <c r="H804" s="43">
        <f>VLOOKUP($D804,PORTE!$A$3:$Z$45,4,0)*$C804+VLOOKUP($E$2,PORTE!$A$3:$Z$45,4,0)*$E804</f>
        <v>9617.630000000001</v>
      </c>
      <c r="I804" s="43">
        <f>VLOOKUP($D804,PORTE!$A$3:$Z$45,5,0)*$C804+VLOOKUP($E$2,PORTE!$A$3:$Z$45,5,0)*$E804</f>
        <v>10300.808000000001</v>
      </c>
      <c r="J804" s="43">
        <f>VLOOKUP($D804,PORTE!$A$3:$Z$45,6,0)*$C804+VLOOKUP($E$2,PORTE!$A$3:$Z$45,6,0)*$E804</f>
        <v>10877.755999999999</v>
      </c>
      <c r="K804" s="43">
        <f>VLOOKUP($D804,PORTE!$A$3:$Z$45,7,0)*$C804+VLOOKUP($E$2,PORTE!$A$3:$Z$45,7,0)*$E804</f>
        <v>11500.209000000001</v>
      </c>
      <c r="L804" s="43">
        <f>VLOOKUP($D804,PORTE!$A$3:$Z$45,8,0)*$C804+VLOOKUP($E$2,PORTE!$A$3:$Z$45,8,0)*$E804</f>
        <v>12259.298999999999</v>
      </c>
      <c r="M804" s="43">
        <f>VLOOKUP($D804,PORTE!$A$3:$Z$45,9,0)*$C804+VLOOKUP($E$2,PORTE!$A$3:$Z$45,9,0)*$E804</f>
        <v>13466.251999999999</v>
      </c>
      <c r="N804" s="43">
        <f>VLOOKUP($D804,PORTE!$A$3:$Z$45,10,0)*$C804+VLOOKUP($E$2,PORTE!$A$3:$Z$45,10,0)*$E804</f>
        <v>14695.977999999999</v>
      </c>
      <c r="O804" s="43">
        <f>VLOOKUP($D804,PORTE!$A$3:$Z$45,11,0)*$C804+VLOOKUP($E$2,PORTE!$A$3:$Z$45,11,0)*$E804</f>
        <v>14946.476000000001</v>
      </c>
      <c r="P804" s="43">
        <f>VLOOKUP($D804,PORTE!$A$3:$Z$45,12,0)*$C804+VLOOKUP($E$2,PORTE!$A$3:$Z$45,12,0)*$E804</f>
        <v>15538.714</v>
      </c>
      <c r="Q804" s="43">
        <f>VLOOKUP($D804,PORTE!$A$3:$Z$45,13,0)*$C804+VLOOKUP($E$2,PORTE!$A$3:$Z$45,13,0)*$E804</f>
        <v>15994.476000000001</v>
      </c>
      <c r="R804" s="43">
        <f>VLOOKUP($D804,PORTE!$A$3:$Z$45,14,0)*$C804+VLOOKUP($E$2,PORTE!$A$3:$Z$45,14,0)*$E804</f>
        <v>16616.947000000004</v>
      </c>
    </row>
    <row r="805" spans="1:18" s="1" customFormat="1" ht="13.5" customHeight="1" x14ac:dyDescent="0.25">
      <c r="A805" s="2" t="s">
        <v>1679</v>
      </c>
      <c r="B805" s="3" t="s">
        <v>1680</v>
      </c>
      <c r="C805" s="24">
        <v>0.1</v>
      </c>
      <c r="D805" s="4" t="s">
        <v>5</v>
      </c>
      <c r="E805" s="5" t="s">
        <v>39</v>
      </c>
      <c r="F805" s="43">
        <f>VLOOKUP($D805,PORTE!$A$3:$Z$45,2,0)*$C805+VLOOKUP($E$2,PORTE!$A$3:$Z$45,2,0)*$E805</f>
        <v>38.370499999999993</v>
      </c>
      <c r="G805" s="43">
        <f>VLOOKUP($D805,PORTE!$A$3:$Z$45,3,0)*$C805+VLOOKUP($E$2,PORTE!$A$3:$Z$45,3,0)*$E805</f>
        <v>40.253999999999998</v>
      </c>
      <c r="H805" s="43">
        <f>VLOOKUP($D805,PORTE!$A$3:$Z$45,4,0)*$C805+VLOOKUP($E$2,PORTE!$A$3:$Z$45,4,0)*$E805</f>
        <v>42.492890000000003</v>
      </c>
      <c r="I805" s="43">
        <f>VLOOKUP($D805,PORTE!$A$3:$Z$45,5,0)*$C805+VLOOKUP($E$2,PORTE!$A$3:$Z$45,5,0)*$E805</f>
        <v>45.511189999999999</v>
      </c>
      <c r="J805" s="43">
        <f>VLOOKUP($D805,PORTE!$A$3:$Z$45,6,0)*$C805+VLOOKUP($E$2,PORTE!$A$3:$Z$45,6,0)*$E805</f>
        <v>48.102110000000003</v>
      </c>
      <c r="K805" s="43">
        <f>VLOOKUP($D805,PORTE!$A$3:$Z$45,7,0)*$C805+VLOOKUP($E$2,PORTE!$A$3:$Z$45,7,0)*$E805</f>
        <v>50.854050000000001</v>
      </c>
      <c r="L805" s="43">
        <f>VLOOKUP($D805,PORTE!$A$3:$Z$45,8,0)*$C805+VLOOKUP($E$2,PORTE!$A$3:$Z$45,8,0)*$E805</f>
        <v>54.211049999999993</v>
      </c>
      <c r="M805" s="43">
        <f>VLOOKUP($D805,PORTE!$A$3:$Z$45,9,0)*$C805+VLOOKUP($E$2,PORTE!$A$3:$Z$45,9,0)*$E805</f>
        <v>59.548579999999994</v>
      </c>
      <c r="N805" s="43">
        <f>VLOOKUP($D805,PORTE!$A$3:$Z$45,10,0)*$C805+VLOOKUP($E$2,PORTE!$A$3:$Z$45,10,0)*$E805</f>
        <v>64.987120000000004</v>
      </c>
      <c r="O805" s="43">
        <f>VLOOKUP($D805,PORTE!$A$3:$Z$45,11,0)*$C805+VLOOKUP($E$2,PORTE!$A$3:$Z$45,11,0)*$E805</f>
        <v>66.093230000000005</v>
      </c>
      <c r="P805" s="43">
        <f>VLOOKUP($D805,PORTE!$A$3:$Z$45,12,0)*$C805+VLOOKUP($E$2,PORTE!$A$3:$Z$45,12,0)*$E805</f>
        <v>68.859489999999994</v>
      </c>
      <c r="Q805" s="43">
        <f>VLOOKUP($D805,PORTE!$A$3:$Z$45,13,0)*$C805+VLOOKUP($E$2,PORTE!$A$3:$Z$45,13,0)*$E805</f>
        <v>71.181690000000003</v>
      </c>
      <c r="R805" s="43">
        <f>VLOOKUP($D805,PORTE!$A$3:$Z$45,14,0)*$C805+VLOOKUP($E$2,PORTE!$A$3:$Z$45,14,0)*$E805</f>
        <v>73.951629999999994</v>
      </c>
    </row>
    <row r="806" spans="1:18" s="1" customFormat="1" ht="13.5" customHeight="1" x14ac:dyDescent="0.25">
      <c r="A806" s="2" t="s">
        <v>1681</v>
      </c>
      <c r="B806" s="3" t="s">
        <v>1682</v>
      </c>
      <c r="C806" s="24">
        <v>0.1</v>
      </c>
      <c r="D806" s="4" t="s">
        <v>5</v>
      </c>
      <c r="E806" s="5" t="s">
        <v>330</v>
      </c>
      <c r="F806" s="43">
        <f>VLOOKUP($D806,PORTE!$A$3:$Z$45,2,0)*$C806+VLOOKUP($E$2,PORTE!$A$3:$Z$45,2,0)*$E806</f>
        <v>38.680999999999997</v>
      </c>
      <c r="G806" s="43">
        <f>VLOOKUP($D806,PORTE!$A$3:$Z$45,3,0)*$C806+VLOOKUP($E$2,PORTE!$A$3:$Z$45,3,0)*$E806</f>
        <v>40.577999999999996</v>
      </c>
      <c r="H806" s="43">
        <f>VLOOKUP($D806,PORTE!$A$3:$Z$45,4,0)*$C806+VLOOKUP($E$2,PORTE!$A$3:$Z$45,4,0)*$E806</f>
        <v>42.834980000000002</v>
      </c>
      <c r="I806" s="43">
        <f>VLOOKUP($D806,PORTE!$A$3:$Z$45,5,0)*$C806+VLOOKUP($E$2,PORTE!$A$3:$Z$45,5,0)*$E806</f>
        <v>45.877580000000002</v>
      </c>
      <c r="J806" s="43">
        <f>VLOOKUP($D806,PORTE!$A$3:$Z$45,6,0)*$C806+VLOOKUP($E$2,PORTE!$A$3:$Z$45,6,0)*$E806</f>
        <v>48.489020000000004</v>
      </c>
      <c r="K806" s="43">
        <f>VLOOKUP($D806,PORTE!$A$3:$Z$45,7,0)*$C806+VLOOKUP($E$2,PORTE!$A$3:$Z$45,7,0)*$E806</f>
        <v>51.263100000000001</v>
      </c>
      <c r="L806" s="43">
        <f>VLOOKUP($D806,PORTE!$A$3:$Z$45,8,0)*$C806+VLOOKUP($E$2,PORTE!$A$3:$Z$45,8,0)*$E806</f>
        <v>54.647099999999995</v>
      </c>
      <c r="M806" s="43">
        <f>VLOOKUP($D806,PORTE!$A$3:$Z$45,9,0)*$C806+VLOOKUP($E$2,PORTE!$A$3:$Z$45,9,0)*$E806</f>
        <v>60.027559999999994</v>
      </c>
      <c r="N806" s="43">
        <f>VLOOKUP($D806,PORTE!$A$3:$Z$45,10,0)*$C806+VLOOKUP($E$2,PORTE!$A$3:$Z$45,10,0)*$E806</f>
        <v>65.509839999999997</v>
      </c>
      <c r="O806" s="43">
        <f>VLOOKUP($D806,PORTE!$A$3:$Z$45,11,0)*$C806+VLOOKUP($E$2,PORTE!$A$3:$Z$45,11,0)*$E806</f>
        <v>66.624860000000012</v>
      </c>
      <c r="P806" s="43">
        <f>VLOOKUP($D806,PORTE!$A$3:$Z$45,12,0)*$C806+VLOOKUP($E$2,PORTE!$A$3:$Z$45,12,0)*$E806</f>
        <v>69.412179999999992</v>
      </c>
      <c r="Q806" s="43">
        <f>VLOOKUP($D806,PORTE!$A$3:$Z$45,13,0)*$C806+VLOOKUP($E$2,PORTE!$A$3:$Z$45,13,0)*$E806</f>
        <v>71.750579999999999</v>
      </c>
      <c r="R806" s="43">
        <f>VLOOKUP($D806,PORTE!$A$3:$Z$45,14,0)*$C806+VLOOKUP($E$2,PORTE!$A$3:$Z$45,14,0)*$E806</f>
        <v>74.542659999999998</v>
      </c>
    </row>
    <row r="807" spans="1:18" s="1" customFormat="1" ht="13.5" customHeight="1" x14ac:dyDescent="0.25">
      <c r="A807" s="2" t="s">
        <v>1683</v>
      </c>
      <c r="B807" s="3" t="s">
        <v>1684</v>
      </c>
      <c r="C807" s="27">
        <v>1</v>
      </c>
      <c r="D807" s="2" t="s">
        <v>5</v>
      </c>
      <c r="E807" s="5" t="s">
        <v>493</v>
      </c>
      <c r="F807" s="43">
        <f>VLOOKUP($D807,PORTE!$A$3:$Z$45,2,0)*$C807+VLOOKUP($E$2,PORTE!$A$3:$Z$45,2,0)*$E807</f>
        <v>103.10499999999999</v>
      </c>
      <c r="G807" s="43">
        <f>VLOOKUP($D807,PORTE!$A$3:$Z$45,3,0)*$C807+VLOOKUP($E$2,PORTE!$A$3:$Z$45,3,0)*$E807</f>
        <v>109.74</v>
      </c>
      <c r="H807" s="43">
        <f>VLOOKUP($D807,PORTE!$A$3:$Z$45,4,0)*$C807+VLOOKUP($E$2,PORTE!$A$3:$Z$45,4,0)*$E807</f>
        <v>115.78089999999999</v>
      </c>
      <c r="I807" s="43">
        <f>VLOOKUP($D807,PORTE!$A$3:$Z$45,5,0)*$C807+VLOOKUP($E$2,PORTE!$A$3:$Z$45,5,0)*$E807</f>
        <v>124.0039</v>
      </c>
      <c r="J807" s="43">
        <f>VLOOKUP($D807,PORTE!$A$3:$Z$45,6,0)*$C807+VLOOKUP($E$2,PORTE!$A$3:$Z$45,6,0)*$E807</f>
        <v>131.3691</v>
      </c>
      <c r="K807" s="43">
        <f>VLOOKUP($D807,PORTE!$A$3:$Z$45,7,0)*$C807+VLOOKUP($E$2,PORTE!$A$3:$Z$45,7,0)*$E807</f>
        <v>138.88049999999998</v>
      </c>
      <c r="L807" s="43">
        <f>VLOOKUP($D807,PORTE!$A$3:$Z$45,8,0)*$C807+VLOOKUP($E$2,PORTE!$A$3:$Z$45,8,0)*$E807</f>
        <v>148.0505</v>
      </c>
      <c r="M807" s="43">
        <f>VLOOKUP($D807,PORTE!$A$3:$Z$45,9,0)*$C807+VLOOKUP($E$2,PORTE!$A$3:$Z$45,9,0)*$E807</f>
        <v>162.62979999999996</v>
      </c>
      <c r="N807" s="43">
        <f>VLOOKUP($D807,PORTE!$A$3:$Z$45,10,0)*$C807+VLOOKUP($E$2,PORTE!$A$3:$Z$45,10,0)*$E807</f>
        <v>177.48719999999997</v>
      </c>
      <c r="O807" s="43">
        <f>VLOOKUP($D807,PORTE!$A$3:$Z$45,11,0)*$C807+VLOOKUP($E$2,PORTE!$A$3:$Z$45,11,0)*$E807</f>
        <v>180.49629999999999</v>
      </c>
      <c r="P807" s="43">
        <f>VLOOKUP($D807,PORTE!$A$3:$Z$45,12,0)*$C807+VLOOKUP($E$2,PORTE!$A$3:$Z$45,12,0)*$E807</f>
        <v>189.12689999999998</v>
      </c>
      <c r="Q807" s="43">
        <f>VLOOKUP($D807,PORTE!$A$3:$Z$45,13,0)*$C807+VLOOKUP($E$2,PORTE!$A$3:$Z$45,13,0)*$E807</f>
        <v>197.7089</v>
      </c>
      <c r="R807" s="43">
        <f>VLOOKUP($D807,PORTE!$A$3:$Z$45,14,0)*$C807+VLOOKUP($E$2,PORTE!$A$3:$Z$45,14,0)*$E807</f>
        <v>205.40029999999999</v>
      </c>
    </row>
    <row r="808" spans="1:18" s="1" customFormat="1" ht="13.5" customHeight="1" x14ac:dyDescent="0.25">
      <c r="A808" s="2" t="s">
        <v>1685</v>
      </c>
      <c r="B808" s="3" t="s">
        <v>1686</v>
      </c>
      <c r="C808" s="24">
        <v>0.01</v>
      </c>
      <c r="D808" s="4" t="s">
        <v>5</v>
      </c>
      <c r="E808" s="5" t="s">
        <v>164</v>
      </c>
      <c r="F808" s="43">
        <f>VLOOKUP($D808,PORTE!$A$3:$Z$45,2,0)*$C808+VLOOKUP($E$2,PORTE!$A$3:$Z$45,2,0)*$E808</f>
        <v>7.0145</v>
      </c>
      <c r="G808" s="43">
        <f>VLOOKUP($D808,PORTE!$A$3:$Z$45,3,0)*$C808+VLOOKUP($E$2,PORTE!$A$3:$Z$45,3,0)*$E808</f>
        <v>7.3410000000000002</v>
      </c>
      <c r="H808" s="43">
        <f>VLOOKUP($D808,PORTE!$A$3:$Z$45,4,0)*$C808+VLOOKUP($E$2,PORTE!$A$3:$Z$45,4,0)*$E808</f>
        <v>7.7500099999999996</v>
      </c>
      <c r="I808" s="43">
        <f>VLOOKUP($D808,PORTE!$A$3:$Z$45,5,0)*$C808+VLOOKUP($E$2,PORTE!$A$3:$Z$45,5,0)*$E808</f>
        <v>8.3005100000000009</v>
      </c>
      <c r="J808" s="43">
        <f>VLOOKUP($D808,PORTE!$A$3:$Z$45,6,0)*$C808+VLOOKUP($E$2,PORTE!$A$3:$Z$45,6,0)*$E808</f>
        <v>8.7695900000000009</v>
      </c>
      <c r="K808" s="43">
        <f>VLOOKUP($D808,PORTE!$A$3:$Z$45,7,0)*$C808+VLOOKUP($E$2,PORTE!$A$3:$Z$45,7,0)*$E808</f>
        <v>9.27135</v>
      </c>
      <c r="L808" s="43">
        <f>VLOOKUP($D808,PORTE!$A$3:$Z$45,8,0)*$C808+VLOOKUP($E$2,PORTE!$A$3:$Z$45,8,0)*$E808</f>
        <v>9.8833499999999983</v>
      </c>
      <c r="M808" s="43">
        <f>VLOOKUP($D808,PORTE!$A$3:$Z$45,9,0)*$C808+VLOOKUP($E$2,PORTE!$A$3:$Z$45,9,0)*$E808</f>
        <v>10.856419999999998</v>
      </c>
      <c r="N808" s="43">
        <f>VLOOKUP($D808,PORTE!$A$3:$Z$45,10,0)*$C808+VLOOKUP($E$2,PORTE!$A$3:$Z$45,10,0)*$E808</f>
        <v>11.84788</v>
      </c>
      <c r="O808" s="43">
        <f>VLOOKUP($D808,PORTE!$A$3:$Z$45,11,0)*$C808+VLOOKUP($E$2,PORTE!$A$3:$Z$45,11,0)*$E808</f>
        <v>12.049670000000001</v>
      </c>
      <c r="P808" s="43">
        <f>VLOOKUP($D808,PORTE!$A$3:$Z$45,12,0)*$C808+VLOOKUP($E$2,PORTE!$A$3:$Z$45,12,0)*$E808</f>
        <v>12.541809999999998</v>
      </c>
      <c r="Q808" s="43">
        <f>VLOOKUP($D808,PORTE!$A$3:$Z$45,13,0)*$C808+VLOOKUP($E$2,PORTE!$A$3:$Z$45,13,0)*$E808</f>
        <v>12.93981</v>
      </c>
      <c r="R808" s="43">
        <f>VLOOKUP($D808,PORTE!$A$3:$Z$45,14,0)*$C808+VLOOKUP($E$2,PORTE!$A$3:$Z$45,14,0)*$E808</f>
        <v>13.44337</v>
      </c>
    </row>
    <row r="809" spans="1:18" s="1" customFormat="1" ht="13.5" customHeight="1" x14ac:dyDescent="0.25">
      <c r="A809" s="2" t="s">
        <v>1687</v>
      </c>
      <c r="B809" s="3" t="s">
        <v>1688</v>
      </c>
      <c r="C809" s="24">
        <v>0.04</v>
      </c>
      <c r="D809" s="4" t="s">
        <v>5</v>
      </c>
      <c r="E809" s="5" t="s">
        <v>561</v>
      </c>
      <c r="F809" s="43">
        <f>VLOOKUP($D809,PORTE!$A$3:$Z$45,2,0)*$C809+VLOOKUP($E$2,PORTE!$A$3:$Z$45,2,0)*$E809</f>
        <v>10.67</v>
      </c>
      <c r="G809" s="43">
        <f>VLOOKUP($D809,PORTE!$A$3:$Z$45,3,0)*$C809+VLOOKUP($E$2,PORTE!$A$3:$Z$45,3,0)*$E809</f>
        <v>11.22</v>
      </c>
      <c r="H809" s="43">
        <f>VLOOKUP($D809,PORTE!$A$3:$Z$45,4,0)*$C809+VLOOKUP($E$2,PORTE!$A$3:$Z$45,4,0)*$E809</f>
        <v>11.843</v>
      </c>
      <c r="I809" s="43">
        <f>VLOOKUP($D809,PORTE!$A$3:$Z$45,5,0)*$C809+VLOOKUP($E$2,PORTE!$A$3:$Z$45,5,0)*$E809</f>
        <v>12.684200000000001</v>
      </c>
      <c r="J809" s="43">
        <f>VLOOKUP($D809,PORTE!$A$3:$Z$45,6,0)*$C809+VLOOKUP($E$2,PORTE!$A$3:$Z$45,6,0)*$E809</f>
        <v>13.4114</v>
      </c>
      <c r="K809" s="43">
        <f>VLOOKUP($D809,PORTE!$A$3:$Z$45,7,0)*$C809+VLOOKUP($E$2,PORTE!$A$3:$Z$45,7,0)*$E809</f>
        <v>14.178599999999999</v>
      </c>
      <c r="L809" s="43">
        <f>VLOOKUP($D809,PORTE!$A$3:$Z$45,8,0)*$C809+VLOOKUP($E$2,PORTE!$A$3:$Z$45,8,0)*$E809</f>
        <v>15.114599999999998</v>
      </c>
      <c r="M809" s="43">
        <f>VLOOKUP($D809,PORTE!$A$3:$Z$45,9,0)*$C809+VLOOKUP($E$2,PORTE!$A$3:$Z$45,9,0)*$E809</f>
        <v>16.602799999999998</v>
      </c>
      <c r="N809" s="43">
        <f>VLOOKUP($D809,PORTE!$A$3:$Z$45,10,0)*$C809+VLOOKUP($E$2,PORTE!$A$3:$Z$45,10,0)*$E809</f>
        <v>18.119199999999999</v>
      </c>
      <c r="O809" s="43">
        <f>VLOOKUP($D809,PORTE!$A$3:$Z$45,11,0)*$C809+VLOOKUP($E$2,PORTE!$A$3:$Z$45,11,0)*$E809</f>
        <v>18.427399999999999</v>
      </c>
      <c r="P809" s="43">
        <f>VLOOKUP($D809,PORTE!$A$3:$Z$45,12,0)*$C809+VLOOKUP($E$2,PORTE!$A$3:$Z$45,12,0)*$E809</f>
        <v>19.2166</v>
      </c>
      <c r="Q809" s="43">
        <f>VLOOKUP($D809,PORTE!$A$3:$Z$45,13,0)*$C809+VLOOKUP($E$2,PORTE!$A$3:$Z$45,13,0)*$E809</f>
        <v>19.901400000000002</v>
      </c>
      <c r="R809" s="43">
        <f>VLOOKUP($D809,PORTE!$A$3:$Z$45,14,0)*$C809+VLOOKUP($E$2,PORTE!$A$3:$Z$45,14,0)*$E809</f>
        <v>20.675800000000002</v>
      </c>
    </row>
    <row r="810" spans="1:18" s="1" customFormat="1" ht="13.5" customHeight="1" x14ac:dyDescent="0.25">
      <c r="A810" s="2" t="s">
        <v>1689</v>
      </c>
      <c r="B810" s="3" t="s">
        <v>1690</v>
      </c>
      <c r="C810" s="24">
        <v>0.01</v>
      </c>
      <c r="D810" s="4" t="s">
        <v>5</v>
      </c>
      <c r="E810" s="5" t="s">
        <v>371</v>
      </c>
      <c r="F810" s="43">
        <f>VLOOKUP($D810,PORTE!$A$3:$Z$45,2,0)*$C810+VLOOKUP($E$2,PORTE!$A$3:$Z$45,2,0)*$E810</f>
        <v>9.7054999999999989</v>
      </c>
      <c r="G810" s="43">
        <f>VLOOKUP($D810,PORTE!$A$3:$Z$45,3,0)*$C810+VLOOKUP($E$2,PORTE!$A$3:$Z$45,3,0)*$E810</f>
        <v>10.149000000000001</v>
      </c>
      <c r="H810" s="43">
        <f>VLOOKUP($D810,PORTE!$A$3:$Z$45,4,0)*$C810+VLOOKUP($E$2,PORTE!$A$3:$Z$45,4,0)*$E810</f>
        <v>10.714789999999999</v>
      </c>
      <c r="I810" s="43">
        <f>VLOOKUP($D810,PORTE!$A$3:$Z$45,5,0)*$C810+VLOOKUP($E$2,PORTE!$A$3:$Z$45,5,0)*$E810</f>
        <v>11.47589</v>
      </c>
      <c r="J810" s="43">
        <f>VLOOKUP($D810,PORTE!$A$3:$Z$45,6,0)*$C810+VLOOKUP($E$2,PORTE!$A$3:$Z$45,6,0)*$E810</f>
        <v>12.122809999999999</v>
      </c>
      <c r="K810" s="43">
        <f>VLOOKUP($D810,PORTE!$A$3:$Z$45,7,0)*$C810+VLOOKUP($E$2,PORTE!$A$3:$Z$45,7,0)*$E810</f>
        <v>12.81645</v>
      </c>
      <c r="L810" s="43">
        <f>VLOOKUP($D810,PORTE!$A$3:$Z$45,8,0)*$C810+VLOOKUP($E$2,PORTE!$A$3:$Z$45,8,0)*$E810</f>
        <v>13.662449999999998</v>
      </c>
      <c r="M810" s="43">
        <f>VLOOKUP($D810,PORTE!$A$3:$Z$45,9,0)*$C810+VLOOKUP($E$2,PORTE!$A$3:$Z$45,9,0)*$E810</f>
        <v>15.007579999999999</v>
      </c>
      <c r="N810" s="43">
        <f>VLOOKUP($D810,PORTE!$A$3:$Z$45,10,0)*$C810+VLOOKUP($E$2,PORTE!$A$3:$Z$45,10,0)*$E810</f>
        <v>16.378119999999999</v>
      </c>
      <c r="O810" s="43">
        <f>VLOOKUP($D810,PORTE!$A$3:$Z$45,11,0)*$C810+VLOOKUP($E$2,PORTE!$A$3:$Z$45,11,0)*$E810</f>
        <v>16.657130000000002</v>
      </c>
      <c r="P810" s="43">
        <f>VLOOKUP($D810,PORTE!$A$3:$Z$45,12,0)*$C810+VLOOKUP($E$2,PORTE!$A$3:$Z$45,12,0)*$E810</f>
        <v>17.331789999999998</v>
      </c>
      <c r="Q810" s="43">
        <f>VLOOKUP($D810,PORTE!$A$3:$Z$45,13,0)*$C810+VLOOKUP($E$2,PORTE!$A$3:$Z$45,13,0)*$E810</f>
        <v>17.870190000000001</v>
      </c>
      <c r="R810" s="43">
        <f>VLOOKUP($D810,PORTE!$A$3:$Z$45,14,0)*$C810+VLOOKUP($E$2,PORTE!$A$3:$Z$45,14,0)*$E810</f>
        <v>18.565629999999999</v>
      </c>
    </row>
    <row r="811" spans="1:18" s="1" customFormat="1" ht="13.5" customHeight="1" x14ac:dyDescent="0.25">
      <c r="A811" s="2" t="s">
        <v>1691</v>
      </c>
      <c r="B811" s="3" t="s">
        <v>1692</v>
      </c>
      <c r="C811" s="24">
        <v>0.1</v>
      </c>
      <c r="D811" s="4" t="s">
        <v>5</v>
      </c>
      <c r="E811" s="5" t="s">
        <v>643</v>
      </c>
      <c r="F811" s="43">
        <f>VLOOKUP($D811,PORTE!$A$3:$Z$45,2,0)*$C811+VLOOKUP($E$2,PORTE!$A$3:$Z$45,2,0)*$E811</f>
        <v>32.160499999999999</v>
      </c>
      <c r="G811" s="43">
        <f>VLOOKUP($D811,PORTE!$A$3:$Z$45,3,0)*$C811+VLOOKUP($E$2,PORTE!$A$3:$Z$45,3,0)*$E811</f>
        <v>33.773999999999994</v>
      </c>
      <c r="H811" s="43">
        <f>VLOOKUP($D811,PORTE!$A$3:$Z$45,4,0)*$C811+VLOOKUP($E$2,PORTE!$A$3:$Z$45,4,0)*$E811</f>
        <v>35.651089999999996</v>
      </c>
      <c r="I811" s="43">
        <f>VLOOKUP($D811,PORTE!$A$3:$Z$45,5,0)*$C811+VLOOKUP($E$2,PORTE!$A$3:$Z$45,5,0)*$E811</f>
        <v>38.183389999999996</v>
      </c>
      <c r="J811" s="43">
        <f>VLOOKUP($D811,PORTE!$A$3:$Z$45,6,0)*$C811+VLOOKUP($E$2,PORTE!$A$3:$Z$45,6,0)*$E811</f>
        <v>40.363909999999997</v>
      </c>
      <c r="K811" s="43">
        <f>VLOOKUP($D811,PORTE!$A$3:$Z$45,7,0)*$C811+VLOOKUP($E$2,PORTE!$A$3:$Z$45,7,0)*$E811</f>
        <v>42.673050000000003</v>
      </c>
      <c r="L811" s="43">
        <f>VLOOKUP($D811,PORTE!$A$3:$Z$45,8,0)*$C811+VLOOKUP($E$2,PORTE!$A$3:$Z$45,8,0)*$E811</f>
        <v>45.490049999999989</v>
      </c>
      <c r="M811" s="43">
        <f>VLOOKUP($D811,PORTE!$A$3:$Z$45,9,0)*$C811+VLOOKUP($E$2,PORTE!$A$3:$Z$45,9,0)*$E811</f>
        <v>49.968979999999995</v>
      </c>
      <c r="N811" s="43">
        <f>VLOOKUP($D811,PORTE!$A$3:$Z$45,10,0)*$C811+VLOOKUP($E$2,PORTE!$A$3:$Z$45,10,0)*$E811</f>
        <v>54.532719999999998</v>
      </c>
      <c r="O811" s="43">
        <f>VLOOKUP($D811,PORTE!$A$3:$Z$45,11,0)*$C811+VLOOKUP($E$2,PORTE!$A$3:$Z$45,11,0)*$E811</f>
        <v>55.460630000000002</v>
      </c>
      <c r="P811" s="43">
        <f>VLOOKUP($D811,PORTE!$A$3:$Z$45,12,0)*$C811+VLOOKUP($E$2,PORTE!$A$3:$Z$45,12,0)*$E811</f>
        <v>57.805689999999998</v>
      </c>
      <c r="Q811" s="43">
        <f>VLOOKUP($D811,PORTE!$A$3:$Z$45,13,0)*$C811+VLOOKUP($E$2,PORTE!$A$3:$Z$45,13,0)*$E811</f>
        <v>59.803889999999996</v>
      </c>
      <c r="R811" s="43">
        <f>VLOOKUP($D811,PORTE!$A$3:$Z$45,14,0)*$C811+VLOOKUP($E$2,PORTE!$A$3:$Z$45,14,0)*$E811</f>
        <v>62.131029999999996</v>
      </c>
    </row>
    <row r="812" spans="1:18" s="1" customFormat="1" ht="13.5" customHeight="1" x14ac:dyDescent="0.25">
      <c r="A812" s="2">
        <v>40317404</v>
      </c>
      <c r="B812" s="3" t="s">
        <v>1693</v>
      </c>
      <c r="C812" s="24">
        <v>0.04</v>
      </c>
      <c r="D812" s="4" t="s">
        <v>5</v>
      </c>
      <c r="E812" s="5">
        <v>6.0259999999999998</v>
      </c>
      <c r="F812" s="43">
        <f>VLOOKUP($D812,PORTE!$A$3:$Z$45,2,0)*$C812+VLOOKUP($E$2,PORTE!$A$3:$Z$45,2,0)*$E812</f>
        <v>69.618999999999986</v>
      </c>
      <c r="G812" s="43">
        <f>VLOOKUP($D812,PORTE!$A$3:$Z$45,3,0)*$C812+VLOOKUP($E$2,PORTE!$A$3:$Z$45,3,0)*$E812</f>
        <v>72.731999999999999</v>
      </c>
      <c r="H812" s="43">
        <f>VLOOKUP($D812,PORTE!$A$3:$Z$45,4,0)*$C812+VLOOKUP($E$2,PORTE!$A$3:$Z$45,4,0)*$E812</f>
        <v>76.789419999999993</v>
      </c>
      <c r="I812" s="43">
        <f>VLOOKUP($D812,PORTE!$A$3:$Z$45,5,0)*$C812+VLOOKUP($E$2,PORTE!$A$3:$Z$45,5,0)*$E812</f>
        <v>82.244019999999992</v>
      </c>
      <c r="J812" s="43">
        <f>VLOOKUP($D812,PORTE!$A$3:$Z$45,6,0)*$C812+VLOOKUP($E$2,PORTE!$A$3:$Z$45,6,0)*$E812</f>
        <v>86.866979999999998</v>
      </c>
      <c r="K812" s="43">
        <f>VLOOKUP($D812,PORTE!$A$3:$Z$45,7,0)*$C812+VLOOKUP($E$2,PORTE!$A$3:$Z$45,7,0)*$E812</f>
        <v>91.837499999999991</v>
      </c>
      <c r="L812" s="43">
        <f>VLOOKUP($D812,PORTE!$A$3:$Z$45,8,0)*$C812+VLOOKUP($E$2,PORTE!$A$3:$Z$45,8,0)*$E812</f>
        <v>97.899499999999989</v>
      </c>
      <c r="M812" s="43">
        <f>VLOOKUP($D812,PORTE!$A$3:$Z$45,9,0)*$C812+VLOOKUP($E$2,PORTE!$A$3:$Z$45,9,0)*$E812</f>
        <v>107.53803999999998</v>
      </c>
      <c r="N812" s="43">
        <f>VLOOKUP($D812,PORTE!$A$3:$Z$45,10,0)*$C812+VLOOKUP($E$2,PORTE!$A$3:$Z$45,10,0)*$E812</f>
        <v>117.35856</v>
      </c>
      <c r="O812" s="43">
        <f>VLOOKUP($D812,PORTE!$A$3:$Z$45,11,0)*$C812+VLOOKUP($E$2,PORTE!$A$3:$Z$45,11,0)*$E812</f>
        <v>119.35834000000001</v>
      </c>
      <c r="P812" s="43">
        <f>VLOOKUP($D812,PORTE!$A$3:$Z$45,12,0)*$C812+VLOOKUP($E$2,PORTE!$A$3:$Z$45,12,0)*$E812</f>
        <v>124.14581999999999</v>
      </c>
      <c r="Q812" s="43">
        <f>VLOOKUP($D812,PORTE!$A$3:$Z$45,13,0)*$C812+VLOOKUP($E$2,PORTE!$A$3:$Z$45,13,0)*$E812</f>
        <v>127.90622</v>
      </c>
      <c r="R812" s="43">
        <f>VLOOKUP($D812,PORTE!$A$3:$Z$45,14,0)*$C812+VLOOKUP($E$2,PORTE!$A$3:$Z$45,14,0)*$E812</f>
        <v>132.88394</v>
      </c>
    </row>
    <row r="813" spans="1:18" s="1" customFormat="1" ht="13.5" customHeight="1" x14ac:dyDescent="0.25">
      <c r="A813" s="2" t="s">
        <v>1694</v>
      </c>
      <c r="B813" s="3" t="s">
        <v>1695</v>
      </c>
      <c r="C813" s="24">
        <v>0.1</v>
      </c>
      <c r="D813" s="4" t="s">
        <v>5</v>
      </c>
      <c r="E813" s="5" t="s">
        <v>39</v>
      </c>
      <c r="F813" s="43">
        <f>VLOOKUP($D813,PORTE!$A$3:$Z$45,2,0)*$C813+VLOOKUP($E$2,PORTE!$A$3:$Z$45,2,0)*$E813</f>
        <v>38.370499999999993</v>
      </c>
      <c r="G813" s="43">
        <f>VLOOKUP($D813,PORTE!$A$3:$Z$45,3,0)*$C813+VLOOKUP($E$2,PORTE!$A$3:$Z$45,3,0)*$E813</f>
        <v>40.253999999999998</v>
      </c>
      <c r="H813" s="43">
        <f>VLOOKUP($D813,PORTE!$A$3:$Z$45,4,0)*$C813+VLOOKUP($E$2,PORTE!$A$3:$Z$45,4,0)*$E813</f>
        <v>42.492890000000003</v>
      </c>
      <c r="I813" s="43">
        <f>VLOOKUP($D813,PORTE!$A$3:$Z$45,5,0)*$C813+VLOOKUP($E$2,PORTE!$A$3:$Z$45,5,0)*$E813</f>
        <v>45.511189999999999</v>
      </c>
      <c r="J813" s="43">
        <f>VLOOKUP($D813,PORTE!$A$3:$Z$45,6,0)*$C813+VLOOKUP($E$2,PORTE!$A$3:$Z$45,6,0)*$E813</f>
        <v>48.102110000000003</v>
      </c>
      <c r="K813" s="43">
        <f>VLOOKUP($D813,PORTE!$A$3:$Z$45,7,0)*$C813+VLOOKUP($E$2,PORTE!$A$3:$Z$45,7,0)*$E813</f>
        <v>50.854050000000001</v>
      </c>
      <c r="L813" s="43">
        <f>VLOOKUP($D813,PORTE!$A$3:$Z$45,8,0)*$C813+VLOOKUP($E$2,PORTE!$A$3:$Z$45,8,0)*$E813</f>
        <v>54.211049999999993</v>
      </c>
      <c r="M813" s="43">
        <f>VLOOKUP($D813,PORTE!$A$3:$Z$45,9,0)*$C813+VLOOKUP($E$2,PORTE!$A$3:$Z$45,9,0)*$E813</f>
        <v>59.548579999999994</v>
      </c>
      <c r="N813" s="43">
        <f>VLOOKUP($D813,PORTE!$A$3:$Z$45,10,0)*$C813+VLOOKUP($E$2,PORTE!$A$3:$Z$45,10,0)*$E813</f>
        <v>64.987120000000004</v>
      </c>
      <c r="O813" s="43">
        <f>VLOOKUP($D813,PORTE!$A$3:$Z$45,11,0)*$C813+VLOOKUP($E$2,PORTE!$A$3:$Z$45,11,0)*$E813</f>
        <v>66.093230000000005</v>
      </c>
      <c r="P813" s="43">
        <f>VLOOKUP($D813,PORTE!$A$3:$Z$45,12,0)*$C813+VLOOKUP($E$2,PORTE!$A$3:$Z$45,12,0)*$E813</f>
        <v>68.859489999999994</v>
      </c>
      <c r="Q813" s="43">
        <f>VLOOKUP($D813,PORTE!$A$3:$Z$45,13,0)*$C813+VLOOKUP($E$2,PORTE!$A$3:$Z$45,13,0)*$E813</f>
        <v>71.181690000000003</v>
      </c>
      <c r="R813" s="43">
        <f>VLOOKUP($D813,PORTE!$A$3:$Z$45,14,0)*$C813+VLOOKUP($E$2,PORTE!$A$3:$Z$45,14,0)*$E813</f>
        <v>73.951629999999994</v>
      </c>
    </row>
    <row r="814" spans="1:18" s="1" customFormat="1" ht="13.5" customHeight="1" x14ac:dyDescent="0.25">
      <c r="A814" s="2" t="s">
        <v>1696</v>
      </c>
      <c r="B814" s="3" t="s">
        <v>1697</v>
      </c>
      <c r="C814" s="24">
        <v>0.1</v>
      </c>
      <c r="D814" s="4" t="s">
        <v>5</v>
      </c>
      <c r="E814" s="5" t="s">
        <v>80</v>
      </c>
      <c r="F814" s="43">
        <f>VLOOKUP($D814,PORTE!$A$3:$Z$45,2,0)*$C814+VLOOKUP($E$2,PORTE!$A$3:$Z$45,2,0)*$E814</f>
        <v>19.740500000000001</v>
      </c>
      <c r="G814" s="43">
        <f>VLOOKUP($D814,PORTE!$A$3:$Z$45,3,0)*$C814+VLOOKUP($E$2,PORTE!$A$3:$Z$45,3,0)*$E814</f>
        <v>20.814</v>
      </c>
      <c r="H814" s="43">
        <f>VLOOKUP($D814,PORTE!$A$3:$Z$45,4,0)*$C814+VLOOKUP($E$2,PORTE!$A$3:$Z$45,4,0)*$E814</f>
        <v>21.967490000000002</v>
      </c>
      <c r="I814" s="43">
        <f>VLOOKUP($D814,PORTE!$A$3:$Z$45,5,0)*$C814+VLOOKUP($E$2,PORTE!$A$3:$Z$45,5,0)*$E814</f>
        <v>23.527790000000003</v>
      </c>
      <c r="J814" s="43">
        <f>VLOOKUP($D814,PORTE!$A$3:$Z$45,6,0)*$C814+VLOOKUP($E$2,PORTE!$A$3:$Z$45,6,0)*$E814</f>
        <v>24.887510000000002</v>
      </c>
      <c r="K814" s="43">
        <f>VLOOKUP($D814,PORTE!$A$3:$Z$45,7,0)*$C814+VLOOKUP($E$2,PORTE!$A$3:$Z$45,7,0)*$E814</f>
        <v>26.311050000000002</v>
      </c>
      <c r="L814" s="43">
        <f>VLOOKUP($D814,PORTE!$A$3:$Z$45,8,0)*$C814+VLOOKUP($E$2,PORTE!$A$3:$Z$45,8,0)*$E814</f>
        <v>28.04805</v>
      </c>
      <c r="M814" s="43">
        <f>VLOOKUP($D814,PORTE!$A$3:$Z$45,9,0)*$C814+VLOOKUP($E$2,PORTE!$A$3:$Z$45,9,0)*$E814</f>
        <v>30.809779999999996</v>
      </c>
      <c r="N814" s="43">
        <f>VLOOKUP($D814,PORTE!$A$3:$Z$45,10,0)*$C814+VLOOKUP($E$2,PORTE!$A$3:$Z$45,10,0)*$E814</f>
        <v>33.623919999999998</v>
      </c>
      <c r="O814" s="43">
        <f>VLOOKUP($D814,PORTE!$A$3:$Z$45,11,0)*$C814+VLOOKUP($E$2,PORTE!$A$3:$Z$45,11,0)*$E814</f>
        <v>34.195430000000002</v>
      </c>
      <c r="P814" s="43">
        <f>VLOOKUP($D814,PORTE!$A$3:$Z$45,12,0)*$C814+VLOOKUP($E$2,PORTE!$A$3:$Z$45,12,0)*$E814</f>
        <v>35.698090000000001</v>
      </c>
      <c r="Q814" s="43">
        <f>VLOOKUP($D814,PORTE!$A$3:$Z$45,13,0)*$C814+VLOOKUP($E$2,PORTE!$A$3:$Z$45,13,0)*$E814</f>
        <v>37.048289999999994</v>
      </c>
      <c r="R814" s="43">
        <f>VLOOKUP($D814,PORTE!$A$3:$Z$45,14,0)*$C814+VLOOKUP($E$2,PORTE!$A$3:$Z$45,14,0)*$E814</f>
        <v>38.489829999999998</v>
      </c>
    </row>
    <row r="815" spans="1:18" s="1" customFormat="1" ht="13.5" customHeight="1" x14ac:dyDescent="0.25">
      <c r="A815" s="2" t="s">
        <v>1698</v>
      </c>
      <c r="B815" s="3" t="s">
        <v>1699</v>
      </c>
      <c r="C815" s="24">
        <v>0.1</v>
      </c>
      <c r="D815" s="4" t="s">
        <v>5</v>
      </c>
      <c r="E815" s="5" t="s">
        <v>643</v>
      </c>
      <c r="F815" s="43">
        <f>VLOOKUP($D815,PORTE!$A$3:$Z$45,2,0)*$C815+VLOOKUP($E$2,PORTE!$A$3:$Z$45,2,0)*$E815</f>
        <v>32.160499999999999</v>
      </c>
      <c r="G815" s="43">
        <f>VLOOKUP($D815,PORTE!$A$3:$Z$45,3,0)*$C815+VLOOKUP($E$2,PORTE!$A$3:$Z$45,3,0)*$E815</f>
        <v>33.773999999999994</v>
      </c>
      <c r="H815" s="43">
        <f>VLOOKUP($D815,PORTE!$A$3:$Z$45,4,0)*$C815+VLOOKUP($E$2,PORTE!$A$3:$Z$45,4,0)*$E815</f>
        <v>35.651089999999996</v>
      </c>
      <c r="I815" s="43">
        <f>VLOOKUP($D815,PORTE!$A$3:$Z$45,5,0)*$C815+VLOOKUP($E$2,PORTE!$A$3:$Z$45,5,0)*$E815</f>
        <v>38.183389999999996</v>
      </c>
      <c r="J815" s="43">
        <f>VLOOKUP($D815,PORTE!$A$3:$Z$45,6,0)*$C815+VLOOKUP($E$2,PORTE!$A$3:$Z$45,6,0)*$E815</f>
        <v>40.363909999999997</v>
      </c>
      <c r="K815" s="43">
        <f>VLOOKUP($D815,PORTE!$A$3:$Z$45,7,0)*$C815+VLOOKUP($E$2,PORTE!$A$3:$Z$45,7,0)*$E815</f>
        <v>42.673050000000003</v>
      </c>
      <c r="L815" s="43">
        <f>VLOOKUP($D815,PORTE!$A$3:$Z$45,8,0)*$C815+VLOOKUP($E$2,PORTE!$A$3:$Z$45,8,0)*$E815</f>
        <v>45.490049999999989</v>
      </c>
      <c r="M815" s="43">
        <f>VLOOKUP($D815,PORTE!$A$3:$Z$45,9,0)*$C815+VLOOKUP($E$2,PORTE!$A$3:$Z$45,9,0)*$E815</f>
        <v>49.968979999999995</v>
      </c>
      <c r="N815" s="43">
        <f>VLOOKUP($D815,PORTE!$A$3:$Z$45,10,0)*$C815+VLOOKUP($E$2,PORTE!$A$3:$Z$45,10,0)*$E815</f>
        <v>54.532719999999998</v>
      </c>
      <c r="O815" s="43">
        <f>VLOOKUP($D815,PORTE!$A$3:$Z$45,11,0)*$C815+VLOOKUP($E$2,PORTE!$A$3:$Z$45,11,0)*$E815</f>
        <v>55.460630000000002</v>
      </c>
      <c r="P815" s="43">
        <f>VLOOKUP($D815,PORTE!$A$3:$Z$45,12,0)*$C815+VLOOKUP($E$2,PORTE!$A$3:$Z$45,12,0)*$E815</f>
        <v>57.805689999999998</v>
      </c>
      <c r="Q815" s="43">
        <f>VLOOKUP($D815,PORTE!$A$3:$Z$45,13,0)*$C815+VLOOKUP($E$2,PORTE!$A$3:$Z$45,13,0)*$E815</f>
        <v>59.803889999999996</v>
      </c>
      <c r="R815" s="43">
        <f>VLOOKUP($D815,PORTE!$A$3:$Z$45,14,0)*$C815+VLOOKUP($E$2,PORTE!$A$3:$Z$45,14,0)*$E815</f>
        <v>62.131029999999996</v>
      </c>
    </row>
    <row r="816" spans="1:18" s="1" customFormat="1" ht="13.5" customHeight="1" x14ac:dyDescent="0.25">
      <c r="A816" s="2" t="s">
        <v>1700</v>
      </c>
      <c r="B816" s="3" t="s">
        <v>1701</v>
      </c>
      <c r="C816" s="24">
        <v>0.1</v>
      </c>
      <c r="D816" s="4" t="s">
        <v>5</v>
      </c>
      <c r="E816" s="5" t="s">
        <v>381</v>
      </c>
      <c r="F816" s="43">
        <f>VLOOKUP($D816,PORTE!$A$3:$Z$45,2,0)*$C816+VLOOKUP($E$2,PORTE!$A$3:$Z$45,2,0)*$E816</f>
        <v>47.374999999999993</v>
      </c>
      <c r="G816" s="43">
        <f>VLOOKUP($D816,PORTE!$A$3:$Z$45,3,0)*$C816+VLOOKUP($E$2,PORTE!$A$3:$Z$45,3,0)*$E816</f>
        <v>49.649999999999991</v>
      </c>
      <c r="H816" s="43">
        <f>VLOOKUP($D816,PORTE!$A$3:$Z$45,4,0)*$C816+VLOOKUP($E$2,PORTE!$A$3:$Z$45,4,0)*$E816</f>
        <v>52.413499999999999</v>
      </c>
      <c r="I816" s="43">
        <f>VLOOKUP($D816,PORTE!$A$3:$Z$45,5,0)*$C816+VLOOKUP($E$2,PORTE!$A$3:$Z$45,5,0)*$E816</f>
        <v>56.136499999999998</v>
      </c>
      <c r="J816" s="43">
        <f>VLOOKUP($D816,PORTE!$A$3:$Z$45,6,0)*$C816+VLOOKUP($E$2,PORTE!$A$3:$Z$45,6,0)*$E816</f>
        <v>59.322499999999998</v>
      </c>
      <c r="K816" s="43">
        <f>VLOOKUP($D816,PORTE!$A$3:$Z$45,7,0)*$C816+VLOOKUP($E$2,PORTE!$A$3:$Z$45,7,0)*$E816</f>
        <v>62.716500000000003</v>
      </c>
      <c r="L816" s="43">
        <f>VLOOKUP($D816,PORTE!$A$3:$Z$45,8,0)*$C816+VLOOKUP($E$2,PORTE!$A$3:$Z$45,8,0)*$E816</f>
        <v>66.856499999999983</v>
      </c>
      <c r="M816" s="43">
        <f>VLOOKUP($D816,PORTE!$A$3:$Z$45,9,0)*$C816+VLOOKUP($E$2,PORTE!$A$3:$Z$45,9,0)*$E816</f>
        <v>73.438999999999993</v>
      </c>
      <c r="N816" s="43">
        <f>VLOOKUP($D816,PORTE!$A$3:$Z$45,10,0)*$C816+VLOOKUP($E$2,PORTE!$A$3:$Z$45,10,0)*$E816</f>
        <v>80.146000000000001</v>
      </c>
      <c r="O816" s="43">
        <f>VLOOKUP($D816,PORTE!$A$3:$Z$45,11,0)*$C816+VLOOKUP($E$2,PORTE!$A$3:$Z$45,11,0)*$E816</f>
        <v>81.510500000000008</v>
      </c>
      <c r="P816" s="43">
        <f>VLOOKUP($D816,PORTE!$A$3:$Z$45,12,0)*$C816+VLOOKUP($E$2,PORTE!$A$3:$Z$45,12,0)*$E816</f>
        <v>84.887499999999989</v>
      </c>
      <c r="Q816" s="43">
        <f>VLOOKUP($D816,PORTE!$A$3:$Z$45,13,0)*$C816+VLOOKUP($E$2,PORTE!$A$3:$Z$45,13,0)*$E816</f>
        <v>87.679500000000004</v>
      </c>
      <c r="R816" s="43">
        <f>VLOOKUP($D816,PORTE!$A$3:$Z$45,14,0)*$C816+VLOOKUP($E$2,PORTE!$A$3:$Z$45,14,0)*$E816</f>
        <v>91.091499999999996</v>
      </c>
    </row>
    <row r="817" spans="1:18" s="1" customFormat="1" ht="13.5" customHeight="1" x14ac:dyDescent="0.25">
      <c r="A817" s="2" t="s">
        <v>1702</v>
      </c>
      <c r="B817" s="3" t="s">
        <v>1703</v>
      </c>
      <c r="C817" s="24">
        <v>0.25</v>
      </c>
      <c r="D817" s="4" t="s">
        <v>5</v>
      </c>
      <c r="E817" s="5" t="s">
        <v>532</v>
      </c>
      <c r="F817" s="43">
        <f>VLOOKUP($D817,PORTE!$A$3:$Z$45,2,0)*$C817+VLOOKUP($E$2,PORTE!$A$3:$Z$45,2,0)*$E817</f>
        <v>57.165499999999994</v>
      </c>
      <c r="G817" s="43">
        <f>VLOOKUP($D817,PORTE!$A$3:$Z$45,3,0)*$C817+VLOOKUP($E$2,PORTE!$A$3:$Z$45,3,0)*$E817</f>
        <v>60.188999999999993</v>
      </c>
      <c r="H817" s="43">
        <f>VLOOKUP($D817,PORTE!$A$3:$Z$45,4,0)*$C817+VLOOKUP($E$2,PORTE!$A$3:$Z$45,4,0)*$E817</f>
        <v>63.527989999999996</v>
      </c>
      <c r="I817" s="43">
        <f>VLOOKUP($D817,PORTE!$A$3:$Z$45,5,0)*$C817+VLOOKUP($E$2,PORTE!$A$3:$Z$45,5,0)*$E817</f>
        <v>68.040289999999985</v>
      </c>
      <c r="J817" s="43">
        <f>VLOOKUP($D817,PORTE!$A$3:$Z$45,6,0)*$C817+VLOOKUP($E$2,PORTE!$A$3:$Z$45,6,0)*$E817</f>
        <v>71.956010000000006</v>
      </c>
      <c r="K817" s="43">
        <f>VLOOKUP($D817,PORTE!$A$3:$Z$45,7,0)*$C817+VLOOKUP($E$2,PORTE!$A$3:$Z$45,7,0)*$E817</f>
        <v>76.07204999999999</v>
      </c>
      <c r="L817" s="43">
        <f>VLOOKUP($D817,PORTE!$A$3:$Z$45,8,0)*$C817+VLOOKUP($E$2,PORTE!$A$3:$Z$45,8,0)*$E817</f>
        <v>81.094049999999996</v>
      </c>
      <c r="M817" s="43">
        <f>VLOOKUP($D817,PORTE!$A$3:$Z$45,9,0)*$C817+VLOOKUP($E$2,PORTE!$A$3:$Z$45,9,0)*$E817</f>
        <v>89.078779999999995</v>
      </c>
      <c r="N817" s="43">
        <f>VLOOKUP($D817,PORTE!$A$3:$Z$45,10,0)*$C817+VLOOKUP($E$2,PORTE!$A$3:$Z$45,10,0)*$E817</f>
        <v>97.214919999999992</v>
      </c>
      <c r="O817" s="43">
        <f>VLOOKUP($D817,PORTE!$A$3:$Z$45,11,0)*$C817+VLOOKUP($E$2,PORTE!$A$3:$Z$45,11,0)*$E817</f>
        <v>98.867930000000001</v>
      </c>
      <c r="P817" s="43">
        <f>VLOOKUP($D817,PORTE!$A$3:$Z$45,12,0)*$C817+VLOOKUP($E$2,PORTE!$A$3:$Z$45,12,0)*$E817</f>
        <v>103.15458999999998</v>
      </c>
      <c r="Q817" s="43">
        <f>VLOOKUP($D817,PORTE!$A$3:$Z$45,13,0)*$C817+VLOOKUP($E$2,PORTE!$A$3:$Z$45,13,0)*$E817</f>
        <v>106.93778999999999</v>
      </c>
      <c r="R817" s="43">
        <f>VLOOKUP($D817,PORTE!$A$3:$Z$45,14,0)*$C817+VLOOKUP($E$2,PORTE!$A$3:$Z$45,14,0)*$E817</f>
        <v>111.09882999999999</v>
      </c>
    </row>
    <row r="818" spans="1:18" s="1" customFormat="1" ht="13.5" customHeight="1" x14ac:dyDescent="0.25">
      <c r="A818" s="2" t="s">
        <v>1704</v>
      </c>
      <c r="B818" s="3" t="s">
        <v>1705</v>
      </c>
      <c r="C818" s="24">
        <v>0.1</v>
      </c>
      <c r="D818" s="4" t="s">
        <v>5</v>
      </c>
      <c r="E818" s="5" t="s">
        <v>42</v>
      </c>
      <c r="F818" s="43">
        <f>VLOOKUP($D818,PORTE!$A$3:$Z$45,2,0)*$C818+VLOOKUP($E$2,PORTE!$A$3:$Z$45,2,0)*$E818</f>
        <v>21.086000000000002</v>
      </c>
      <c r="G818" s="43">
        <f>VLOOKUP($D818,PORTE!$A$3:$Z$45,3,0)*$C818+VLOOKUP($E$2,PORTE!$A$3:$Z$45,3,0)*$E818</f>
        <v>22.218</v>
      </c>
      <c r="H818" s="43">
        <f>VLOOKUP($D818,PORTE!$A$3:$Z$45,4,0)*$C818+VLOOKUP($E$2,PORTE!$A$3:$Z$45,4,0)*$E818</f>
        <v>23.44988</v>
      </c>
      <c r="I818" s="43">
        <f>VLOOKUP($D818,PORTE!$A$3:$Z$45,5,0)*$C818+VLOOKUP($E$2,PORTE!$A$3:$Z$45,5,0)*$E818</f>
        <v>25.115480000000002</v>
      </c>
      <c r="J818" s="43">
        <f>VLOOKUP($D818,PORTE!$A$3:$Z$45,6,0)*$C818+VLOOKUP($E$2,PORTE!$A$3:$Z$45,6,0)*$E818</f>
        <v>26.564120000000003</v>
      </c>
      <c r="K818" s="43">
        <f>VLOOKUP($D818,PORTE!$A$3:$Z$45,7,0)*$C818+VLOOKUP($E$2,PORTE!$A$3:$Z$45,7,0)*$E818</f>
        <v>28.083600000000004</v>
      </c>
      <c r="L818" s="43">
        <f>VLOOKUP($D818,PORTE!$A$3:$Z$45,8,0)*$C818+VLOOKUP($E$2,PORTE!$A$3:$Z$45,8,0)*$E818</f>
        <v>29.9376</v>
      </c>
      <c r="M818" s="43">
        <f>VLOOKUP($D818,PORTE!$A$3:$Z$45,9,0)*$C818+VLOOKUP($E$2,PORTE!$A$3:$Z$45,9,0)*$E818</f>
        <v>32.885359999999999</v>
      </c>
      <c r="N818" s="43">
        <f>VLOOKUP($D818,PORTE!$A$3:$Z$45,10,0)*$C818+VLOOKUP($E$2,PORTE!$A$3:$Z$45,10,0)*$E818</f>
        <v>35.889040000000001</v>
      </c>
      <c r="O818" s="43">
        <f>VLOOKUP($D818,PORTE!$A$3:$Z$45,11,0)*$C818+VLOOKUP($E$2,PORTE!$A$3:$Z$45,11,0)*$E818</f>
        <v>36.499160000000003</v>
      </c>
      <c r="P818" s="43">
        <f>VLOOKUP($D818,PORTE!$A$3:$Z$45,12,0)*$C818+VLOOKUP($E$2,PORTE!$A$3:$Z$45,12,0)*$E818</f>
        <v>38.09308</v>
      </c>
      <c r="Q818" s="43">
        <f>VLOOKUP($D818,PORTE!$A$3:$Z$45,13,0)*$C818+VLOOKUP($E$2,PORTE!$A$3:$Z$45,13,0)*$E818</f>
        <v>39.513480000000001</v>
      </c>
      <c r="R818" s="43">
        <f>VLOOKUP($D818,PORTE!$A$3:$Z$45,14,0)*$C818+VLOOKUP($E$2,PORTE!$A$3:$Z$45,14,0)*$E818</f>
        <v>41.050959999999996</v>
      </c>
    </row>
    <row r="819" spans="1:18" s="1" customFormat="1" ht="13.5" customHeight="1" x14ac:dyDescent="0.2">
      <c r="A819" s="2">
        <v>40319172</v>
      </c>
      <c r="B819" s="17" t="s">
        <v>1706</v>
      </c>
      <c r="C819" s="27">
        <v>0.04</v>
      </c>
      <c r="D819" s="2" t="s">
        <v>5</v>
      </c>
      <c r="E819" s="5">
        <v>5.9640000000000004</v>
      </c>
      <c r="F819" s="43">
        <f>VLOOKUP($D819,PORTE!$A$3:$Z$45,2,0)*$C819+VLOOKUP($E$2,PORTE!$A$3:$Z$45,2,0)*$E819</f>
        <v>68.905999999999992</v>
      </c>
      <c r="G819" s="43">
        <f>VLOOKUP($D819,PORTE!$A$3:$Z$45,3,0)*$C819+VLOOKUP($E$2,PORTE!$A$3:$Z$45,3,0)*$E819</f>
        <v>71.988000000000014</v>
      </c>
      <c r="H819" s="43">
        <f>VLOOKUP($D819,PORTE!$A$3:$Z$45,4,0)*$C819+VLOOKUP($E$2,PORTE!$A$3:$Z$45,4,0)*$E819</f>
        <v>76.003880000000009</v>
      </c>
      <c r="I819" s="43">
        <f>VLOOKUP($D819,PORTE!$A$3:$Z$45,5,0)*$C819+VLOOKUP($E$2,PORTE!$A$3:$Z$45,5,0)*$E819</f>
        <v>81.402680000000004</v>
      </c>
      <c r="J819" s="43">
        <f>VLOOKUP($D819,PORTE!$A$3:$Z$45,6,0)*$C819+VLOOKUP($E$2,PORTE!$A$3:$Z$45,6,0)*$E819</f>
        <v>85.978520000000003</v>
      </c>
      <c r="K819" s="43">
        <f>VLOOKUP($D819,PORTE!$A$3:$Z$45,7,0)*$C819+VLOOKUP($E$2,PORTE!$A$3:$Z$45,7,0)*$E819</f>
        <v>90.898200000000003</v>
      </c>
      <c r="L819" s="43">
        <f>VLOOKUP($D819,PORTE!$A$3:$Z$45,8,0)*$C819+VLOOKUP($E$2,PORTE!$A$3:$Z$45,8,0)*$E819</f>
        <v>96.898200000000003</v>
      </c>
      <c r="M819" s="43">
        <f>VLOOKUP($D819,PORTE!$A$3:$Z$45,9,0)*$C819+VLOOKUP($E$2,PORTE!$A$3:$Z$45,9,0)*$E819</f>
        <v>106.43816</v>
      </c>
      <c r="N819" s="43">
        <f>VLOOKUP($D819,PORTE!$A$3:$Z$45,10,0)*$C819+VLOOKUP($E$2,PORTE!$A$3:$Z$45,10,0)*$E819</f>
        <v>116.15824000000001</v>
      </c>
      <c r="O819" s="43">
        <f>VLOOKUP($D819,PORTE!$A$3:$Z$45,11,0)*$C819+VLOOKUP($E$2,PORTE!$A$3:$Z$45,11,0)*$E819</f>
        <v>118.13756000000002</v>
      </c>
      <c r="P819" s="43">
        <f>VLOOKUP($D819,PORTE!$A$3:$Z$45,12,0)*$C819+VLOOKUP($E$2,PORTE!$A$3:$Z$45,12,0)*$E819</f>
        <v>122.87667999999999</v>
      </c>
      <c r="Q819" s="43">
        <f>VLOOKUP($D819,PORTE!$A$3:$Z$45,13,0)*$C819+VLOOKUP($E$2,PORTE!$A$3:$Z$45,13,0)*$E819</f>
        <v>126.59988000000001</v>
      </c>
      <c r="R819" s="43">
        <f>VLOOKUP($D819,PORTE!$A$3:$Z$45,14,0)*$C819+VLOOKUP($E$2,PORTE!$A$3:$Z$45,14,0)*$E819</f>
        <v>131.52676</v>
      </c>
    </row>
    <row r="820" spans="1:18" s="1" customFormat="1" ht="13.5" customHeight="1" x14ac:dyDescent="0.25">
      <c r="A820" s="2" t="s">
        <v>1707</v>
      </c>
      <c r="B820" s="3" t="s">
        <v>1708</v>
      </c>
      <c r="C820" s="24">
        <v>0.25</v>
      </c>
      <c r="D820" s="4" t="s">
        <v>5</v>
      </c>
      <c r="E820" s="5" t="s">
        <v>861</v>
      </c>
      <c r="F820" s="43">
        <f>VLOOKUP($D820,PORTE!$A$3:$Z$45,2,0)*$C820+VLOOKUP($E$2,PORTE!$A$3:$Z$45,2,0)*$E820</f>
        <v>67.515500000000003</v>
      </c>
      <c r="G820" s="43">
        <f>VLOOKUP($D820,PORTE!$A$3:$Z$45,3,0)*$C820+VLOOKUP($E$2,PORTE!$A$3:$Z$45,3,0)*$E820</f>
        <v>70.989000000000004</v>
      </c>
      <c r="H820" s="43">
        <f>VLOOKUP($D820,PORTE!$A$3:$Z$45,4,0)*$C820+VLOOKUP($E$2,PORTE!$A$3:$Z$45,4,0)*$E820</f>
        <v>74.930989999999994</v>
      </c>
      <c r="I820" s="43">
        <f>VLOOKUP($D820,PORTE!$A$3:$Z$45,5,0)*$C820+VLOOKUP($E$2,PORTE!$A$3:$Z$45,5,0)*$E820</f>
        <v>80.253289999999993</v>
      </c>
      <c r="J820" s="43">
        <f>VLOOKUP($D820,PORTE!$A$3:$Z$45,6,0)*$C820+VLOOKUP($E$2,PORTE!$A$3:$Z$45,6,0)*$E820</f>
        <v>84.853010000000012</v>
      </c>
      <c r="K820" s="43">
        <f>VLOOKUP($D820,PORTE!$A$3:$Z$45,7,0)*$C820+VLOOKUP($E$2,PORTE!$A$3:$Z$45,7,0)*$E820</f>
        <v>89.707049999999995</v>
      </c>
      <c r="L820" s="43">
        <f>VLOOKUP($D820,PORTE!$A$3:$Z$45,8,0)*$C820+VLOOKUP($E$2,PORTE!$A$3:$Z$45,8,0)*$E820</f>
        <v>95.629049999999992</v>
      </c>
      <c r="M820" s="43">
        <f>VLOOKUP($D820,PORTE!$A$3:$Z$45,9,0)*$C820+VLOOKUP($E$2,PORTE!$A$3:$Z$45,9,0)*$E820</f>
        <v>105.04478</v>
      </c>
      <c r="N820" s="43">
        <f>VLOOKUP($D820,PORTE!$A$3:$Z$45,10,0)*$C820+VLOOKUP($E$2,PORTE!$A$3:$Z$45,10,0)*$E820</f>
        <v>114.63892</v>
      </c>
      <c r="O820" s="43">
        <f>VLOOKUP($D820,PORTE!$A$3:$Z$45,11,0)*$C820+VLOOKUP($E$2,PORTE!$A$3:$Z$45,11,0)*$E820</f>
        <v>116.58893000000002</v>
      </c>
      <c r="P820" s="43">
        <f>VLOOKUP($D820,PORTE!$A$3:$Z$45,12,0)*$C820+VLOOKUP($E$2,PORTE!$A$3:$Z$45,12,0)*$E820</f>
        <v>121.57758999999999</v>
      </c>
      <c r="Q820" s="43">
        <f>VLOOKUP($D820,PORTE!$A$3:$Z$45,13,0)*$C820+VLOOKUP($E$2,PORTE!$A$3:$Z$45,13,0)*$E820</f>
        <v>125.90079</v>
      </c>
      <c r="R820" s="43">
        <f>VLOOKUP($D820,PORTE!$A$3:$Z$45,14,0)*$C820+VLOOKUP($E$2,PORTE!$A$3:$Z$45,14,0)*$E820</f>
        <v>130.79982999999999</v>
      </c>
    </row>
    <row r="821" spans="1:18" s="1" customFormat="1" ht="13.5" customHeight="1" x14ac:dyDescent="0.25">
      <c r="A821" s="2" t="s">
        <v>1709</v>
      </c>
      <c r="B821" s="3" t="s">
        <v>1710</v>
      </c>
      <c r="C821" s="24">
        <v>0.04</v>
      </c>
      <c r="D821" s="4" t="s">
        <v>5</v>
      </c>
      <c r="E821" s="5" t="s">
        <v>45</v>
      </c>
      <c r="F821" s="43">
        <f>VLOOKUP($D821,PORTE!$A$3:$Z$45,2,0)*$C821+VLOOKUP($E$2,PORTE!$A$3:$Z$45,2,0)*$E821</f>
        <v>8.2894999999999985</v>
      </c>
      <c r="G821" s="43">
        <f>VLOOKUP($D821,PORTE!$A$3:$Z$45,3,0)*$C821+VLOOKUP($E$2,PORTE!$A$3:$Z$45,3,0)*$E821</f>
        <v>8.7359999999999989</v>
      </c>
      <c r="H821" s="43">
        <f>VLOOKUP($D821,PORTE!$A$3:$Z$45,4,0)*$C821+VLOOKUP($E$2,PORTE!$A$3:$Z$45,4,0)*$E821</f>
        <v>9.2203099999999996</v>
      </c>
      <c r="I821" s="43">
        <f>VLOOKUP($D821,PORTE!$A$3:$Z$45,5,0)*$C821+VLOOKUP($E$2,PORTE!$A$3:$Z$45,5,0)*$E821</f>
        <v>9.8752099999999992</v>
      </c>
      <c r="J821" s="43">
        <f>VLOOKUP($D821,PORTE!$A$3:$Z$45,6,0)*$C821+VLOOKUP($E$2,PORTE!$A$3:$Z$45,6,0)*$E821</f>
        <v>10.445089999999999</v>
      </c>
      <c r="K821" s="43">
        <f>VLOOKUP($D821,PORTE!$A$3:$Z$45,7,0)*$C821+VLOOKUP($E$2,PORTE!$A$3:$Z$45,7,0)*$E821</f>
        <v>11.042549999999999</v>
      </c>
      <c r="L821" s="43">
        <f>VLOOKUP($D821,PORTE!$A$3:$Z$45,8,0)*$C821+VLOOKUP($E$2,PORTE!$A$3:$Z$45,8,0)*$E821</f>
        <v>11.771549999999998</v>
      </c>
      <c r="M821" s="43">
        <f>VLOOKUP($D821,PORTE!$A$3:$Z$45,9,0)*$C821+VLOOKUP($E$2,PORTE!$A$3:$Z$45,9,0)*$E821</f>
        <v>12.930619999999998</v>
      </c>
      <c r="N821" s="43">
        <f>VLOOKUP($D821,PORTE!$A$3:$Z$45,10,0)*$C821+VLOOKUP($E$2,PORTE!$A$3:$Z$45,10,0)*$E821</f>
        <v>14.111679999999998</v>
      </c>
      <c r="O821" s="43">
        <f>VLOOKUP($D821,PORTE!$A$3:$Z$45,11,0)*$C821+VLOOKUP($E$2,PORTE!$A$3:$Z$45,11,0)*$E821</f>
        <v>14.351570000000001</v>
      </c>
      <c r="P821" s="43">
        <f>VLOOKUP($D821,PORTE!$A$3:$Z$45,12,0)*$C821+VLOOKUP($E$2,PORTE!$A$3:$Z$45,12,0)*$E821</f>
        <v>14.979309999999998</v>
      </c>
      <c r="Q821" s="43">
        <f>VLOOKUP($D821,PORTE!$A$3:$Z$45,13,0)*$C821+VLOOKUP($E$2,PORTE!$A$3:$Z$45,13,0)*$E821</f>
        <v>15.539909999999999</v>
      </c>
      <c r="R821" s="43">
        <f>VLOOKUP($D821,PORTE!$A$3:$Z$45,14,0)*$C821+VLOOKUP($E$2,PORTE!$A$3:$Z$45,14,0)*$E821</f>
        <v>16.144570000000002</v>
      </c>
    </row>
    <row r="822" spans="1:18" s="1" customFormat="1" ht="13.5" customHeight="1" x14ac:dyDescent="0.25">
      <c r="A822" s="2">
        <v>40321983</v>
      </c>
      <c r="B822" s="9" t="s">
        <v>1711</v>
      </c>
      <c r="C822" s="24">
        <v>0.5</v>
      </c>
      <c r="D822" s="4" t="s">
        <v>5</v>
      </c>
      <c r="E822" s="5">
        <v>59.322000000000003</v>
      </c>
      <c r="F822" s="43">
        <f>VLOOKUP($D822,PORTE!$A$3:$Z$45,2,0)*$C822+VLOOKUP($E$2,PORTE!$A$3:$Z$45,2,0)*$E822</f>
        <v>686.20299999999997</v>
      </c>
      <c r="G822" s="43">
        <f>VLOOKUP($D822,PORTE!$A$3:$Z$45,3,0)*$C822+VLOOKUP($E$2,PORTE!$A$3:$Z$45,3,0)*$E822</f>
        <v>717.11400000000003</v>
      </c>
      <c r="H822" s="43">
        <f>VLOOKUP($D822,PORTE!$A$3:$Z$45,4,0)*$C822+VLOOKUP($E$2,PORTE!$A$3:$Z$45,4,0)*$E822</f>
        <v>757.10973999999999</v>
      </c>
      <c r="I822" s="43">
        <f>VLOOKUP($D822,PORTE!$A$3:$Z$45,5,0)*$C822+VLOOKUP($E$2,PORTE!$A$3:$Z$45,5,0)*$E822</f>
        <v>810.88954000000001</v>
      </c>
      <c r="J822" s="43">
        <f>VLOOKUP($D822,PORTE!$A$3:$Z$45,6,0)*$C822+VLOOKUP($E$2,PORTE!$A$3:$Z$45,6,0)*$E822</f>
        <v>856.51426000000004</v>
      </c>
      <c r="K822" s="43">
        <f>VLOOKUP($D822,PORTE!$A$3:$Z$45,7,0)*$C822+VLOOKUP($E$2,PORTE!$A$3:$Z$45,7,0)*$E822</f>
        <v>905.52330000000006</v>
      </c>
      <c r="L822" s="43">
        <f>VLOOKUP($D822,PORTE!$A$3:$Z$45,8,0)*$C822+VLOOKUP($E$2,PORTE!$A$3:$Z$45,8,0)*$E822</f>
        <v>965.2953</v>
      </c>
      <c r="M822" s="43">
        <f>VLOOKUP($D822,PORTE!$A$3:$Z$45,9,0)*$C822+VLOOKUP($E$2,PORTE!$A$3:$Z$45,9,0)*$E822</f>
        <v>1060.3322800000001</v>
      </c>
      <c r="N822" s="43">
        <f>VLOOKUP($D822,PORTE!$A$3:$Z$45,10,0)*$C822+VLOOKUP($E$2,PORTE!$A$3:$Z$45,10,0)*$E822</f>
        <v>1157.16392</v>
      </c>
      <c r="O822" s="43">
        <f>VLOOKUP($D822,PORTE!$A$3:$Z$45,11,0)*$C822+VLOOKUP($E$2,PORTE!$A$3:$Z$45,11,0)*$E822</f>
        <v>1176.8801800000001</v>
      </c>
      <c r="P822" s="43">
        <f>VLOOKUP($D822,PORTE!$A$3:$Z$45,12,0)*$C822+VLOOKUP($E$2,PORTE!$A$3:$Z$45,12,0)*$E822</f>
        <v>1224.24134</v>
      </c>
      <c r="Q822" s="43">
        <f>VLOOKUP($D822,PORTE!$A$3:$Z$45,13,0)*$C822+VLOOKUP($E$2,PORTE!$A$3:$Z$45,13,0)*$E822</f>
        <v>1261.64454</v>
      </c>
      <c r="R822" s="43">
        <f>VLOOKUP($D822,PORTE!$A$3:$Z$45,14,0)*$C822+VLOOKUP($E$2,PORTE!$A$3:$Z$45,14,0)*$E822</f>
        <v>1310.7435800000001</v>
      </c>
    </row>
    <row r="823" spans="1:18" s="1" customFormat="1" ht="13.5" customHeight="1" x14ac:dyDescent="0.25">
      <c r="A823" s="2" t="s">
        <v>1712</v>
      </c>
      <c r="B823" s="3" t="s">
        <v>1713</v>
      </c>
      <c r="C823" s="24">
        <v>0.1</v>
      </c>
      <c r="D823" s="4" t="s">
        <v>5</v>
      </c>
      <c r="E823" s="5" t="s">
        <v>1079</v>
      </c>
      <c r="F823" s="43">
        <f>VLOOKUP($D823,PORTE!$A$3:$Z$45,2,0)*$C823+VLOOKUP($E$2,PORTE!$A$3:$Z$45,2,0)*$E823</f>
        <v>58.345999999999989</v>
      </c>
      <c r="G823" s="43">
        <f>VLOOKUP($D823,PORTE!$A$3:$Z$45,3,0)*$C823+VLOOKUP($E$2,PORTE!$A$3:$Z$45,3,0)*$E823</f>
        <v>61.097999999999992</v>
      </c>
      <c r="H823" s="43">
        <f>VLOOKUP($D823,PORTE!$A$3:$Z$45,4,0)*$C823+VLOOKUP($E$2,PORTE!$A$3:$Z$45,4,0)*$E823</f>
        <v>64.500679999999988</v>
      </c>
      <c r="I823" s="43">
        <f>VLOOKUP($D823,PORTE!$A$3:$Z$45,5,0)*$C823+VLOOKUP($E$2,PORTE!$A$3:$Z$45,5,0)*$E823</f>
        <v>69.082279999999997</v>
      </c>
      <c r="J823" s="43">
        <f>VLOOKUP($D823,PORTE!$A$3:$Z$45,6,0)*$C823+VLOOKUP($E$2,PORTE!$A$3:$Z$45,6,0)*$E823</f>
        <v>72.993319999999997</v>
      </c>
      <c r="K823" s="43">
        <f>VLOOKUP($D823,PORTE!$A$3:$Z$45,7,0)*$C823+VLOOKUP($E$2,PORTE!$A$3:$Z$45,7,0)*$E823</f>
        <v>77.169599999999988</v>
      </c>
      <c r="L823" s="43">
        <f>VLOOKUP($D823,PORTE!$A$3:$Z$45,8,0)*$C823+VLOOKUP($E$2,PORTE!$A$3:$Z$45,8,0)*$E823</f>
        <v>82.263599999999983</v>
      </c>
      <c r="M823" s="43">
        <f>VLOOKUP($D823,PORTE!$A$3:$Z$45,9,0)*$C823+VLOOKUP($E$2,PORTE!$A$3:$Z$45,9,0)*$E823</f>
        <v>90.362959999999987</v>
      </c>
      <c r="N823" s="43">
        <f>VLOOKUP($D823,PORTE!$A$3:$Z$45,10,0)*$C823+VLOOKUP($E$2,PORTE!$A$3:$Z$45,10,0)*$E823</f>
        <v>98.615439999999992</v>
      </c>
      <c r="O823" s="43">
        <f>VLOOKUP($D823,PORTE!$A$3:$Z$45,11,0)*$C823+VLOOKUP($E$2,PORTE!$A$3:$Z$45,11,0)*$E823</f>
        <v>100.29476</v>
      </c>
      <c r="P823" s="43">
        <f>VLOOKUP($D823,PORTE!$A$3:$Z$45,12,0)*$C823+VLOOKUP($E$2,PORTE!$A$3:$Z$45,12,0)*$E823</f>
        <v>104.41587999999997</v>
      </c>
      <c r="Q823" s="43">
        <f>VLOOKUP($D823,PORTE!$A$3:$Z$45,13,0)*$C823+VLOOKUP($E$2,PORTE!$A$3:$Z$45,13,0)*$E823</f>
        <v>107.78027999999999</v>
      </c>
      <c r="R823" s="43">
        <f>VLOOKUP($D823,PORTE!$A$3:$Z$45,14,0)*$C823+VLOOKUP($E$2,PORTE!$A$3:$Z$45,14,0)*$E823</f>
        <v>111.97456</v>
      </c>
    </row>
    <row r="824" spans="1:18" s="1" customFormat="1" ht="13.5" customHeight="1" x14ac:dyDescent="0.25">
      <c r="A824" s="2" t="s">
        <v>1714</v>
      </c>
      <c r="B824" s="3" t="s">
        <v>1715</v>
      </c>
      <c r="C824" s="24">
        <v>0.1</v>
      </c>
      <c r="D824" s="4" t="s">
        <v>5</v>
      </c>
      <c r="E824" s="5" t="s">
        <v>39</v>
      </c>
      <c r="F824" s="43">
        <f>VLOOKUP($D824,PORTE!$A$3:$Z$45,2,0)*$C824+VLOOKUP($E$2,PORTE!$A$3:$Z$45,2,0)*$E824</f>
        <v>38.370499999999993</v>
      </c>
      <c r="G824" s="43">
        <f>VLOOKUP($D824,PORTE!$A$3:$Z$45,3,0)*$C824+VLOOKUP($E$2,PORTE!$A$3:$Z$45,3,0)*$E824</f>
        <v>40.253999999999998</v>
      </c>
      <c r="H824" s="43">
        <f>VLOOKUP($D824,PORTE!$A$3:$Z$45,4,0)*$C824+VLOOKUP($E$2,PORTE!$A$3:$Z$45,4,0)*$E824</f>
        <v>42.492890000000003</v>
      </c>
      <c r="I824" s="43">
        <f>VLOOKUP($D824,PORTE!$A$3:$Z$45,5,0)*$C824+VLOOKUP($E$2,PORTE!$A$3:$Z$45,5,0)*$E824</f>
        <v>45.511189999999999</v>
      </c>
      <c r="J824" s="43">
        <f>VLOOKUP($D824,PORTE!$A$3:$Z$45,6,0)*$C824+VLOOKUP($E$2,PORTE!$A$3:$Z$45,6,0)*$E824</f>
        <v>48.102110000000003</v>
      </c>
      <c r="K824" s="43">
        <f>VLOOKUP($D824,PORTE!$A$3:$Z$45,7,0)*$C824+VLOOKUP($E$2,PORTE!$A$3:$Z$45,7,0)*$E824</f>
        <v>50.854050000000001</v>
      </c>
      <c r="L824" s="43">
        <f>VLOOKUP($D824,PORTE!$A$3:$Z$45,8,0)*$C824+VLOOKUP($E$2,PORTE!$A$3:$Z$45,8,0)*$E824</f>
        <v>54.211049999999993</v>
      </c>
      <c r="M824" s="43">
        <f>VLOOKUP($D824,PORTE!$A$3:$Z$45,9,0)*$C824+VLOOKUP($E$2,PORTE!$A$3:$Z$45,9,0)*$E824</f>
        <v>59.548579999999994</v>
      </c>
      <c r="N824" s="43">
        <f>VLOOKUP($D824,PORTE!$A$3:$Z$45,10,0)*$C824+VLOOKUP($E$2,PORTE!$A$3:$Z$45,10,0)*$E824</f>
        <v>64.987120000000004</v>
      </c>
      <c r="O824" s="43">
        <f>VLOOKUP($D824,PORTE!$A$3:$Z$45,11,0)*$C824+VLOOKUP($E$2,PORTE!$A$3:$Z$45,11,0)*$E824</f>
        <v>66.093230000000005</v>
      </c>
      <c r="P824" s="43">
        <f>VLOOKUP($D824,PORTE!$A$3:$Z$45,12,0)*$C824+VLOOKUP($E$2,PORTE!$A$3:$Z$45,12,0)*$E824</f>
        <v>68.859489999999994</v>
      </c>
      <c r="Q824" s="43">
        <f>VLOOKUP($D824,PORTE!$A$3:$Z$45,13,0)*$C824+VLOOKUP($E$2,PORTE!$A$3:$Z$45,13,0)*$E824</f>
        <v>71.181690000000003</v>
      </c>
      <c r="R824" s="43">
        <f>VLOOKUP($D824,PORTE!$A$3:$Z$45,14,0)*$C824+VLOOKUP($E$2,PORTE!$A$3:$Z$45,14,0)*$E824</f>
        <v>73.951629999999994</v>
      </c>
    </row>
    <row r="825" spans="1:18" s="1" customFormat="1" ht="13.5" customHeight="1" x14ac:dyDescent="0.25">
      <c r="A825" s="2" t="s">
        <v>1716</v>
      </c>
      <c r="B825" s="3" t="s">
        <v>1717</v>
      </c>
      <c r="C825" s="24">
        <v>0.1</v>
      </c>
      <c r="D825" s="4" t="s">
        <v>5</v>
      </c>
      <c r="E825" s="5" t="s">
        <v>39</v>
      </c>
      <c r="F825" s="43">
        <f>VLOOKUP($D825,PORTE!$A$3:$Z$45,2,0)*$C825+VLOOKUP($E$2,PORTE!$A$3:$Z$45,2,0)*$E825</f>
        <v>38.370499999999993</v>
      </c>
      <c r="G825" s="43">
        <f>VLOOKUP($D825,PORTE!$A$3:$Z$45,3,0)*$C825+VLOOKUP($E$2,PORTE!$A$3:$Z$45,3,0)*$E825</f>
        <v>40.253999999999998</v>
      </c>
      <c r="H825" s="43">
        <f>VLOOKUP($D825,PORTE!$A$3:$Z$45,4,0)*$C825+VLOOKUP($E$2,PORTE!$A$3:$Z$45,4,0)*$E825</f>
        <v>42.492890000000003</v>
      </c>
      <c r="I825" s="43">
        <f>VLOOKUP($D825,PORTE!$A$3:$Z$45,5,0)*$C825+VLOOKUP($E$2,PORTE!$A$3:$Z$45,5,0)*$E825</f>
        <v>45.511189999999999</v>
      </c>
      <c r="J825" s="43">
        <f>VLOOKUP($D825,PORTE!$A$3:$Z$45,6,0)*$C825+VLOOKUP($E$2,PORTE!$A$3:$Z$45,6,0)*$E825</f>
        <v>48.102110000000003</v>
      </c>
      <c r="K825" s="43">
        <f>VLOOKUP($D825,PORTE!$A$3:$Z$45,7,0)*$C825+VLOOKUP($E$2,PORTE!$A$3:$Z$45,7,0)*$E825</f>
        <v>50.854050000000001</v>
      </c>
      <c r="L825" s="43">
        <f>VLOOKUP($D825,PORTE!$A$3:$Z$45,8,0)*$C825+VLOOKUP($E$2,PORTE!$A$3:$Z$45,8,0)*$E825</f>
        <v>54.211049999999993</v>
      </c>
      <c r="M825" s="43">
        <f>VLOOKUP($D825,PORTE!$A$3:$Z$45,9,0)*$C825+VLOOKUP($E$2,PORTE!$A$3:$Z$45,9,0)*$E825</f>
        <v>59.548579999999994</v>
      </c>
      <c r="N825" s="43">
        <f>VLOOKUP($D825,PORTE!$A$3:$Z$45,10,0)*$C825+VLOOKUP($E$2,PORTE!$A$3:$Z$45,10,0)*$E825</f>
        <v>64.987120000000004</v>
      </c>
      <c r="O825" s="43">
        <f>VLOOKUP($D825,PORTE!$A$3:$Z$45,11,0)*$C825+VLOOKUP($E$2,PORTE!$A$3:$Z$45,11,0)*$E825</f>
        <v>66.093230000000005</v>
      </c>
      <c r="P825" s="43">
        <f>VLOOKUP($D825,PORTE!$A$3:$Z$45,12,0)*$C825+VLOOKUP($E$2,PORTE!$A$3:$Z$45,12,0)*$E825</f>
        <v>68.859489999999994</v>
      </c>
      <c r="Q825" s="43">
        <f>VLOOKUP($D825,PORTE!$A$3:$Z$45,13,0)*$C825+VLOOKUP($E$2,PORTE!$A$3:$Z$45,13,0)*$E825</f>
        <v>71.181690000000003</v>
      </c>
      <c r="R825" s="43">
        <f>VLOOKUP($D825,PORTE!$A$3:$Z$45,14,0)*$C825+VLOOKUP($E$2,PORTE!$A$3:$Z$45,14,0)*$E825</f>
        <v>73.951629999999994</v>
      </c>
    </row>
    <row r="826" spans="1:18" s="1" customFormat="1" ht="13.5" customHeight="1" x14ac:dyDescent="0.25">
      <c r="A826" s="2" t="s">
        <v>1718</v>
      </c>
      <c r="B826" s="3" t="s">
        <v>1719</v>
      </c>
      <c r="C826" s="24">
        <v>0.04</v>
      </c>
      <c r="D826" s="4" t="s">
        <v>5</v>
      </c>
      <c r="E826" s="5" t="s">
        <v>149</v>
      </c>
      <c r="F826" s="43">
        <f>VLOOKUP($D826,PORTE!$A$3:$Z$45,2,0)*$C826+VLOOKUP($E$2,PORTE!$A$3:$Z$45,2,0)*$E826</f>
        <v>21.02</v>
      </c>
      <c r="G826" s="43">
        <f>VLOOKUP($D826,PORTE!$A$3:$Z$45,3,0)*$C826+VLOOKUP($E$2,PORTE!$A$3:$Z$45,3,0)*$E826</f>
        <v>22.020000000000003</v>
      </c>
      <c r="H826" s="43">
        <f>VLOOKUP($D826,PORTE!$A$3:$Z$45,4,0)*$C826+VLOOKUP($E$2,PORTE!$A$3:$Z$45,4,0)*$E826</f>
        <v>23.246000000000002</v>
      </c>
      <c r="I826" s="43">
        <f>VLOOKUP($D826,PORTE!$A$3:$Z$45,5,0)*$C826+VLOOKUP($E$2,PORTE!$A$3:$Z$45,5,0)*$E826</f>
        <v>24.897200000000002</v>
      </c>
      <c r="J826" s="43">
        <f>VLOOKUP($D826,PORTE!$A$3:$Z$45,6,0)*$C826+VLOOKUP($E$2,PORTE!$A$3:$Z$45,6,0)*$E826</f>
        <v>26.308399999999999</v>
      </c>
      <c r="K826" s="43">
        <f>VLOOKUP($D826,PORTE!$A$3:$Z$45,7,0)*$C826+VLOOKUP($E$2,PORTE!$A$3:$Z$45,7,0)*$E826</f>
        <v>27.813600000000001</v>
      </c>
      <c r="L826" s="43">
        <f>VLOOKUP($D826,PORTE!$A$3:$Z$45,8,0)*$C826+VLOOKUP($E$2,PORTE!$A$3:$Z$45,8,0)*$E826</f>
        <v>29.649599999999996</v>
      </c>
      <c r="M826" s="43">
        <f>VLOOKUP($D826,PORTE!$A$3:$Z$45,9,0)*$C826+VLOOKUP($E$2,PORTE!$A$3:$Z$45,9,0)*$E826</f>
        <v>32.568799999999996</v>
      </c>
      <c r="N826" s="43">
        <f>VLOOKUP($D826,PORTE!$A$3:$Z$45,10,0)*$C826+VLOOKUP($E$2,PORTE!$A$3:$Z$45,10,0)*$E826</f>
        <v>35.543199999999999</v>
      </c>
      <c r="O826" s="43">
        <f>VLOOKUP($D826,PORTE!$A$3:$Z$45,11,0)*$C826+VLOOKUP($E$2,PORTE!$A$3:$Z$45,11,0)*$E826</f>
        <v>36.148400000000002</v>
      </c>
      <c r="P826" s="43">
        <f>VLOOKUP($D826,PORTE!$A$3:$Z$45,12,0)*$C826+VLOOKUP($E$2,PORTE!$A$3:$Z$45,12,0)*$E826</f>
        <v>37.639599999999994</v>
      </c>
      <c r="Q826" s="43">
        <f>VLOOKUP($D826,PORTE!$A$3:$Z$45,13,0)*$C826+VLOOKUP($E$2,PORTE!$A$3:$Z$45,13,0)*$E826</f>
        <v>38.864400000000003</v>
      </c>
      <c r="R826" s="43">
        <f>VLOOKUP($D826,PORTE!$A$3:$Z$45,14,0)*$C826+VLOOKUP($E$2,PORTE!$A$3:$Z$45,14,0)*$E826</f>
        <v>40.376800000000003</v>
      </c>
    </row>
    <row r="827" spans="1:18" s="1" customFormat="1" ht="13.5" customHeight="1" x14ac:dyDescent="0.25">
      <c r="A827" s="2" t="s">
        <v>1720</v>
      </c>
      <c r="B827" s="3" t="s">
        <v>1721</v>
      </c>
      <c r="C827" s="24">
        <v>0.04</v>
      </c>
      <c r="D827" s="4" t="s">
        <v>5</v>
      </c>
      <c r="E827" s="5" t="s">
        <v>314</v>
      </c>
      <c r="F827" s="43">
        <f>VLOOKUP($D827,PORTE!$A$3:$Z$45,2,0)*$C827+VLOOKUP($E$2,PORTE!$A$3:$Z$45,2,0)*$E827</f>
        <v>25.470499999999998</v>
      </c>
      <c r="G827" s="43">
        <f>VLOOKUP($D827,PORTE!$A$3:$Z$45,3,0)*$C827+VLOOKUP($E$2,PORTE!$A$3:$Z$45,3,0)*$E827</f>
        <v>26.664000000000001</v>
      </c>
      <c r="H827" s="43">
        <f>VLOOKUP($D827,PORTE!$A$3:$Z$45,4,0)*$C827+VLOOKUP($E$2,PORTE!$A$3:$Z$45,4,0)*$E827</f>
        <v>28.149290000000001</v>
      </c>
      <c r="I827" s="43">
        <f>VLOOKUP($D827,PORTE!$A$3:$Z$45,5,0)*$C827+VLOOKUP($E$2,PORTE!$A$3:$Z$45,5,0)*$E827</f>
        <v>30.148789999999998</v>
      </c>
      <c r="J827" s="43">
        <f>VLOOKUP($D827,PORTE!$A$3:$Z$45,6,0)*$C827+VLOOKUP($E$2,PORTE!$A$3:$Z$45,6,0)*$E827</f>
        <v>31.854109999999995</v>
      </c>
      <c r="K827" s="43">
        <f>VLOOKUP($D827,PORTE!$A$3:$Z$45,7,0)*$C827+VLOOKUP($E$2,PORTE!$A$3:$Z$45,7,0)*$E827</f>
        <v>33.676649999999995</v>
      </c>
      <c r="L827" s="43">
        <f>VLOOKUP($D827,PORTE!$A$3:$Z$45,8,0)*$C827+VLOOKUP($E$2,PORTE!$A$3:$Z$45,8,0)*$E827</f>
        <v>35.899649999999994</v>
      </c>
      <c r="M827" s="43">
        <f>VLOOKUP($D827,PORTE!$A$3:$Z$45,9,0)*$C827+VLOOKUP($E$2,PORTE!$A$3:$Z$45,9,0)*$E827</f>
        <v>39.434179999999998</v>
      </c>
      <c r="N827" s="43">
        <f>VLOOKUP($D827,PORTE!$A$3:$Z$45,10,0)*$C827+VLOOKUP($E$2,PORTE!$A$3:$Z$45,10,0)*$E827</f>
        <v>43.035519999999998</v>
      </c>
      <c r="O827" s="43">
        <f>VLOOKUP($D827,PORTE!$A$3:$Z$45,11,0)*$C827+VLOOKUP($E$2,PORTE!$A$3:$Z$45,11,0)*$E827</f>
        <v>43.768430000000002</v>
      </c>
      <c r="P827" s="43">
        <f>VLOOKUP($D827,PORTE!$A$3:$Z$45,12,0)*$C827+VLOOKUP($E$2,PORTE!$A$3:$Z$45,12,0)*$E827</f>
        <v>45.561489999999992</v>
      </c>
      <c r="Q827" s="43">
        <f>VLOOKUP($D827,PORTE!$A$3:$Z$45,13,0)*$C827+VLOOKUP($E$2,PORTE!$A$3:$Z$45,13,0)*$E827</f>
        <v>47.01849</v>
      </c>
      <c r="R827" s="43">
        <f>VLOOKUP($D827,PORTE!$A$3:$Z$45,14,0)*$C827+VLOOKUP($E$2,PORTE!$A$3:$Z$45,14,0)*$E827</f>
        <v>48.848230000000001</v>
      </c>
    </row>
    <row r="828" spans="1:18" s="1" customFormat="1" ht="13.5" customHeight="1" x14ac:dyDescent="0.25">
      <c r="A828" s="2" t="s">
        <v>1722</v>
      </c>
      <c r="B828" s="3" t="s">
        <v>1723</v>
      </c>
      <c r="C828" s="24">
        <v>0.04</v>
      </c>
      <c r="D828" s="4" t="s">
        <v>5</v>
      </c>
      <c r="E828" s="5" t="s">
        <v>152</v>
      </c>
      <c r="F828" s="43">
        <f>VLOOKUP($D828,PORTE!$A$3:$Z$45,2,0)*$C828+VLOOKUP($E$2,PORTE!$A$3:$Z$45,2,0)*$E828</f>
        <v>28.885999999999999</v>
      </c>
      <c r="G828" s="43">
        <f>VLOOKUP($D828,PORTE!$A$3:$Z$45,3,0)*$C828+VLOOKUP($E$2,PORTE!$A$3:$Z$45,3,0)*$E828</f>
        <v>30.228000000000002</v>
      </c>
      <c r="H828" s="43">
        <f>VLOOKUP($D828,PORTE!$A$3:$Z$45,4,0)*$C828+VLOOKUP($E$2,PORTE!$A$3:$Z$45,4,0)*$E828</f>
        <v>31.912280000000003</v>
      </c>
      <c r="I828" s="43">
        <f>VLOOKUP($D828,PORTE!$A$3:$Z$45,5,0)*$C828+VLOOKUP($E$2,PORTE!$A$3:$Z$45,5,0)*$E828</f>
        <v>34.179080000000006</v>
      </c>
      <c r="J828" s="43">
        <f>VLOOKUP($D828,PORTE!$A$3:$Z$45,6,0)*$C828+VLOOKUP($E$2,PORTE!$A$3:$Z$45,6,0)*$E828</f>
        <v>36.110120000000002</v>
      </c>
      <c r="K828" s="43">
        <f>VLOOKUP($D828,PORTE!$A$3:$Z$45,7,0)*$C828+VLOOKUP($E$2,PORTE!$A$3:$Z$45,7,0)*$E828</f>
        <v>38.176200000000001</v>
      </c>
      <c r="L828" s="43">
        <f>VLOOKUP($D828,PORTE!$A$3:$Z$45,8,0)*$C828+VLOOKUP($E$2,PORTE!$A$3:$Z$45,8,0)*$E828</f>
        <v>40.696199999999997</v>
      </c>
      <c r="M828" s="43">
        <f>VLOOKUP($D828,PORTE!$A$3:$Z$45,9,0)*$C828+VLOOKUP($E$2,PORTE!$A$3:$Z$45,9,0)*$E828</f>
        <v>44.702959999999997</v>
      </c>
      <c r="N828" s="43">
        <f>VLOOKUP($D828,PORTE!$A$3:$Z$45,10,0)*$C828+VLOOKUP($E$2,PORTE!$A$3:$Z$45,10,0)*$E828</f>
        <v>48.785440000000001</v>
      </c>
      <c r="O828" s="43">
        <f>VLOOKUP($D828,PORTE!$A$3:$Z$45,11,0)*$C828+VLOOKUP($E$2,PORTE!$A$3:$Z$45,11,0)*$E828</f>
        <v>49.616360000000007</v>
      </c>
      <c r="P828" s="43">
        <f>VLOOKUP($D828,PORTE!$A$3:$Z$45,12,0)*$C828+VLOOKUP($E$2,PORTE!$A$3:$Z$45,12,0)*$E828</f>
        <v>51.641079999999995</v>
      </c>
      <c r="Q828" s="43">
        <f>VLOOKUP($D828,PORTE!$A$3:$Z$45,13,0)*$C828+VLOOKUP($E$2,PORTE!$A$3:$Z$45,13,0)*$E828</f>
        <v>53.27628</v>
      </c>
      <c r="R828" s="43">
        <f>VLOOKUP($D828,PORTE!$A$3:$Z$45,14,0)*$C828+VLOOKUP($E$2,PORTE!$A$3:$Z$45,14,0)*$E828</f>
        <v>55.349560000000004</v>
      </c>
    </row>
    <row r="829" spans="1:18" s="1" customFormat="1" ht="13.5" customHeight="1" x14ac:dyDescent="0.25">
      <c r="A829" s="2" t="s">
        <v>1724</v>
      </c>
      <c r="B829" s="3" t="s">
        <v>1725</v>
      </c>
      <c r="C829" s="24">
        <v>0.04</v>
      </c>
      <c r="D829" s="4" t="s">
        <v>5</v>
      </c>
      <c r="E829" s="5" t="s">
        <v>149</v>
      </c>
      <c r="F829" s="43">
        <f>VLOOKUP($D829,PORTE!$A$3:$Z$45,2,0)*$C829+VLOOKUP($E$2,PORTE!$A$3:$Z$45,2,0)*$E829</f>
        <v>21.02</v>
      </c>
      <c r="G829" s="43">
        <f>VLOOKUP($D829,PORTE!$A$3:$Z$45,3,0)*$C829+VLOOKUP($E$2,PORTE!$A$3:$Z$45,3,0)*$E829</f>
        <v>22.020000000000003</v>
      </c>
      <c r="H829" s="43">
        <f>VLOOKUP($D829,PORTE!$A$3:$Z$45,4,0)*$C829+VLOOKUP($E$2,PORTE!$A$3:$Z$45,4,0)*$E829</f>
        <v>23.246000000000002</v>
      </c>
      <c r="I829" s="43">
        <f>VLOOKUP($D829,PORTE!$A$3:$Z$45,5,0)*$C829+VLOOKUP($E$2,PORTE!$A$3:$Z$45,5,0)*$E829</f>
        <v>24.897200000000002</v>
      </c>
      <c r="J829" s="43">
        <f>VLOOKUP($D829,PORTE!$A$3:$Z$45,6,0)*$C829+VLOOKUP($E$2,PORTE!$A$3:$Z$45,6,0)*$E829</f>
        <v>26.308399999999999</v>
      </c>
      <c r="K829" s="43">
        <f>VLOOKUP($D829,PORTE!$A$3:$Z$45,7,0)*$C829+VLOOKUP($E$2,PORTE!$A$3:$Z$45,7,0)*$E829</f>
        <v>27.813600000000001</v>
      </c>
      <c r="L829" s="43">
        <f>VLOOKUP($D829,PORTE!$A$3:$Z$45,8,0)*$C829+VLOOKUP($E$2,PORTE!$A$3:$Z$45,8,0)*$E829</f>
        <v>29.649599999999996</v>
      </c>
      <c r="M829" s="43">
        <f>VLOOKUP($D829,PORTE!$A$3:$Z$45,9,0)*$C829+VLOOKUP($E$2,PORTE!$A$3:$Z$45,9,0)*$E829</f>
        <v>32.568799999999996</v>
      </c>
      <c r="N829" s="43">
        <f>VLOOKUP($D829,PORTE!$A$3:$Z$45,10,0)*$C829+VLOOKUP($E$2,PORTE!$A$3:$Z$45,10,0)*$E829</f>
        <v>35.543199999999999</v>
      </c>
      <c r="O829" s="43">
        <f>VLOOKUP($D829,PORTE!$A$3:$Z$45,11,0)*$C829+VLOOKUP($E$2,PORTE!$A$3:$Z$45,11,0)*$E829</f>
        <v>36.148400000000002</v>
      </c>
      <c r="P829" s="43">
        <f>VLOOKUP($D829,PORTE!$A$3:$Z$45,12,0)*$C829+VLOOKUP($E$2,PORTE!$A$3:$Z$45,12,0)*$E829</f>
        <v>37.639599999999994</v>
      </c>
      <c r="Q829" s="43">
        <f>VLOOKUP($D829,PORTE!$A$3:$Z$45,13,0)*$C829+VLOOKUP($E$2,PORTE!$A$3:$Z$45,13,0)*$E829</f>
        <v>38.864400000000003</v>
      </c>
      <c r="R829" s="43">
        <f>VLOOKUP($D829,PORTE!$A$3:$Z$45,14,0)*$C829+VLOOKUP($E$2,PORTE!$A$3:$Z$45,14,0)*$E829</f>
        <v>40.376800000000003</v>
      </c>
    </row>
    <row r="830" spans="1:18" s="1" customFormat="1" ht="13.5" customHeight="1" x14ac:dyDescent="0.25">
      <c r="A830" s="2" t="s">
        <v>1726</v>
      </c>
      <c r="B830" s="3" t="s">
        <v>1727</v>
      </c>
      <c r="C830" s="24">
        <v>0.04</v>
      </c>
      <c r="D830" s="4" t="s">
        <v>5</v>
      </c>
      <c r="E830" s="5" t="s">
        <v>99</v>
      </c>
      <c r="F830" s="43">
        <f>VLOOKUP($D830,PORTE!$A$3:$Z$45,2,0)*$C830+VLOOKUP($E$2,PORTE!$A$3:$Z$45,2,0)*$E830</f>
        <v>8.6</v>
      </c>
      <c r="G830" s="43">
        <f>VLOOKUP($D830,PORTE!$A$3:$Z$45,3,0)*$C830+VLOOKUP($E$2,PORTE!$A$3:$Z$45,3,0)*$E830</f>
        <v>9.06</v>
      </c>
      <c r="H830" s="43">
        <f>VLOOKUP($D830,PORTE!$A$3:$Z$45,4,0)*$C830+VLOOKUP($E$2,PORTE!$A$3:$Z$45,4,0)*$E830</f>
        <v>9.5623999999999985</v>
      </c>
      <c r="I830" s="43">
        <f>VLOOKUP($D830,PORTE!$A$3:$Z$45,5,0)*$C830+VLOOKUP($E$2,PORTE!$A$3:$Z$45,5,0)*$E830</f>
        <v>10.2416</v>
      </c>
      <c r="J830" s="43">
        <f>VLOOKUP($D830,PORTE!$A$3:$Z$45,6,0)*$C830+VLOOKUP($E$2,PORTE!$A$3:$Z$45,6,0)*$E830</f>
        <v>10.832000000000001</v>
      </c>
      <c r="K830" s="43">
        <f>VLOOKUP($D830,PORTE!$A$3:$Z$45,7,0)*$C830+VLOOKUP($E$2,PORTE!$A$3:$Z$45,7,0)*$E830</f>
        <v>11.451599999999999</v>
      </c>
      <c r="L830" s="43">
        <f>VLOOKUP($D830,PORTE!$A$3:$Z$45,8,0)*$C830+VLOOKUP($E$2,PORTE!$A$3:$Z$45,8,0)*$E830</f>
        <v>12.207599999999998</v>
      </c>
      <c r="M830" s="43">
        <f>VLOOKUP($D830,PORTE!$A$3:$Z$45,9,0)*$C830+VLOOKUP($E$2,PORTE!$A$3:$Z$45,9,0)*$E830</f>
        <v>13.409599999999998</v>
      </c>
      <c r="N830" s="43">
        <f>VLOOKUP($D830,PORTE!$A$3:$Z$45,10,0)*$C830+VLOOKUP($E$2,PORTE!$A$3:$Z$45,10,0)*$E830</f>
        <v>14.634399999999999</v>
      </c>
      <c r="O830" s="43">
        <f>VLOOKUP($D830,PORTE!$A$3:$Z$45,11,0)*$C830+VLOOKUP($E$2,PORTE!$A$3:$Z$45,11,0)*$E830</f>
        <v>14.8832</v>
      </c>
      <c r="P830" s="43">
        <f>VLOOKUP($D830,PORTE!$A$3:$Z$45,12,0)*$C830+VLOOKUP($E$2,PORTE!$A$3:$Z$45,12,0)*$E830</f>
        <v>15.531999999999998</v>
      </c>
      <c r="Q830" s="43">
        <f>VLOOKUP($D830,PORTE!$A$3:$Z$45,13,0)*$C830+VLOOKUP($E$2,PORTE!$A$3:$Z$45,13,0)*$E830</f>
        <v>16.108799999999999</v>
      </c>
      <c r="R830" s="43">
        <f>VLOOKUP($D830,PORTE!$A$3:$Z$45,14,0)*$C830+VLOOKUP($E$2,PORTE!$A$3:$Z$45,14,0)*$E830</f>
        <v>16.735599999999998</v>
      </c>
    </row>
    <row r="831" spans="1:18" s="1" customFormat="1" ht="13.5" customHeight="1" x14ac:dyDescent="0.25">
      <c r="A831" s="2" t="s">
        <v>1728</v>
      </c>
      <c r="B831" s="3" t="s">
        <v>1729</v>
      </c>
      <c r="C831" s="24">
        <v>0.04</v>
      </c>
      <c r="D831" s="4" t="s">
        <v>231</v>
      </c>
      <c r="E831" s="5" t="s">
        <v>621</v>
      </c>
      <c r="F831" s="43">
        <f>VLOOKUP($D831,PORTE!$A$3:$Z$45,2,0)*$C831+VLOOKUP($E$2,PORTE!$A$3:$Z$45,2,0)*$E831</f>
        <v>9.964500000000001</v>
      </c>
      <c r="G831" s="43">
        <f>VLOOKUP($D831,PORTE!$A$3:$Z$45,3,0)*$C831+VLOOKUP($E$2,PORTE!$A$3:$Z$45,3,0)*$E831</f>
        <v>10.656000000000001</v>
      </c>
      <c r="H831" s="43">
        <f>VLOOKUP($D831,PORTE!$A$3:$Z$45,4,0)*$C831+VLOOKUP($E$2,PORTE!$A$3:$Z$45,4,0)*$E831</f>
        <v>11.24061</v>
      </c>
      <c r="I831" s="43">
        <f>VLOOKUP($D831,PORTE!$A$3:$Z$45,5,0)*$C831+VLOOKUP($E$2,PORTE!$A$3:$Z$45,5,0)*$E831</f>
        <v>12.03851</v>
      </c>
      <c r="J831" s="43">
        <f>VLOOKUP($D831,PORTE!$A$3:$Z$45,6,0)*$C831+VLOOKUP($E$2,PORTE!$A$3:$Z$45,6,0)*$E831</f>
        <v>12.763590000000001</v>
      </c>
      <c r="K831" s="43">
        <f>VLOOKUP($D831,PORTE!$A$3:$Z$45,7,0)*$C831+VLOOKUP($E$2,PORTE!$A$3:$Z$45,7,0)*$E831</f>
        <v>13.493650000000001</v>
      </c>
      <c r="L831" s="43">
        <f>VLOOKUP($D831,PORTE!$A$3:$Z$45,8,0)*$C831+VLOOKUP($E$2,PORTE!$A$3:$Z$45,8,0)*$E831</f>
        <v>14.384249999999998</v>
      </c>
      <c r="M831" s="43">
        <f>VLOOKUP($D831,PORTE!$A$3:$Z$45,9,0)*$C831+VLOOKUP($E$2,PORTE!$A$3:$Z$45,9,0)*$E831</f>
        <v>15.801219999999999</v>
      </c>
      <c r="N831" s="43">
        <f>VLOOKUP($D831,PORTE!$A$3:$Z$45,10,0)*$C831+VLOOKUP($E$2,PORTE!$A$3:$Z$45,10,0)*$E831</f>
        <v>17.244479999999999</v>
      </c>
      <c r="O831" s="43">
        <f>VLOOKUP($D831,PORTE!$A$3:$Z$45,11,0)*$C831+VLOOKUP($E$2,PORTE!$A$3:$Z$45,11,0)*$E831</f>
        <v>17.53687</v>
      </c>
      <c r="P831" s="43">
        <f>VLOOKUP($D831,PORTE!$A$3:$Z$45,12,0)*$C831+VLOOKUP($E$2,PORTE!$A$3:$Z$45,12,0)*$E831</f>
        <v>18.409209999999998</v>
      </c>
      <c r="Q831" s="43">
        <f>VLOOKUP($D831,PORTE!$A$3:$Z$45,13,0)*$C831+VLOOKUP($E$2,PORTE!$A$3:$Z$45,13,0)*$E831</f>
        <v>19.786210000000001</v>
      </c>
      <c r="R831" s="43">
        <f>VLOOKUP($D831,PORTE!$A$3:$Z$45,14,0)*$C831+VLOOKUP($E$2,PORTE!$A$3:$Z$45,14,0)*$E831</f>
        <v>20.997070000000001</v>
      </c>
    </row>
    <row r="832" spans="1:18" s="1" customFormat="1" ht="13.5" customHeight="1" x14ac:dyDescent="0.25">
      <c r="A832" s="2" t="s">
        <v>1730</v>
      </c>
      <c r="B832" s="3" t="s">
        <v>1731</v>
      </c>
      <c r="C832" s="24">
        <v>0.1</v>
      </c>
      <c r="D832" s="4" t="s">
        <v>5</v>
      </c>
      <c r="E832" s="5" t="s">
        <v>42</v>
      </c>
      <c r="F832" s="43">
        <f>VLOOKUP($D832,PORTE!$A$3:$Z$45,2,0)*$C832+VLOOKUP($E$2,PORTE!$A$3:$Z$45,2,0)*$E832</f>
        <v>21.086000000000002</v>
      </c>
      <c r="G832" s="43">
        <f>VLOOKUP($D832,PORTE!$A$3:$Z$45,3,0)*$C832+VLOOKUP($E$2,PORTE!$A$3:$Z$45,3,0)*$E832</f>
        <v>22.218</v>
      </c>
      <c r="H832" s="43">
        <f>VLOOKUP($D832,PORTE!$A$3:$Z$45,4,0)*$C832+VLOOKUP($E$2,PORTE!$A$3:$Z$45,4,0)*$E832</f>
        <v>23.44988</v>
      </c>
      <c r="I832" s="43">
        <f>VLOOKUP($D832,PORTE!$A$3:$Z$45,5,0)*$C832+VLOOKUP($E$2,PORTE!$A$3:$Z$45,5,0)*$E832</f>
        <v>25.115480000000002</v>
      </c>
      <c r="J832" s="43">
        <f>VLOOKUP($D832,PORTE!$A$3:$Z$45,6,0)*$C832+VLOOKUP($E$2,PORTE!$A$3:$Z$45,6,0)*$E832</f>
        <v>26.564120000000003</v>
      </c>
      <c r="K832" s="43">
        <f>VLOOKUP($D832,PORTE!$A$3:$Z$45,7,0)*$C832+VLOOKUP($E$2,PORTE!$A$3:$Z$45,7,0)*$E832</f>
        <v>28.083600000000004</v>
      </c>
      <c r="L832" s="43">
        <f>VLOOKUP($D832,PORTE!$A$3:$Z$45,8,0)*$C832+VLOOKUP($E$2,PORTE!$A$3:$Z$45,8,0)*$E832</f>
        <v>29.9376</v>
      </c>
      <c r="M832" s="43">
        <f>VLOOKUP($D832,PORTE!$A$3:$Z$45,9,0)*$C832+VLOOKUP($E$2,PORTE!$A$3:$Z$45,9,0)*$E832</f>
        <v>32.885359999999999</v>
      </c>
      <c r="N832" s="43">
        <f>VLOOKUP($D832,PORTE!$A$3:$Z$45,10,0)*$C832+VLOOKUP($E$2,PORTE!$A$3:$Z$45,10,0)*$E832</f>
        <v>35.889040000000001</v>
      </c>
      <c r="O832" s="43">
        <f>VLOOKUP($D832,PORTE!$A$3:$Z$45,11,0)*$C832+VLOOKUP($E$2,PORTE!$A$3:$Z$45,11,0)*$E832</f>
        <v>36.499160000000003</v>
      </c>
      <c r="P832" s="43">
        <f>VLOOKUP($D832,PORTE!$A$3:$Z$45,12,0)*$C832+VLOOKUP($E$2,PORTE!$A$3:$Z$45,12,0)*$E832</f>
        <v>38.09308</v>
      </c>
      <c r="Q832" s="43">
        <f>VLOOKUP($D832,PORTE!$A$3:$Z$45,13,0)*$C832+VLOOKUP($E$2,PORTE!$A$3:$Z$45,13,0)*$E832</f>
        <v>39.513480000000001</v>
      </c>
      <c r="R832" s="43">
        <f>VLOOKUP($D832,PORTE!$A$3:$Z$45,14,0)*$C832+VLOOKUP($E$2,PORTE!$A$3:$Z$45,14,0)*$E832</f>
        <v>41.050959999999996</v>
      </c>
    </row>
    <row r="833" spans="1:18" s="1" customFormat="1" ht="13.5" customHeight="1" x14ac:dyDescent="0.25">
      <c r="A833" s="2" t="s">
        <v>1732</v>
      </c>
      <c r="B833" s="3" t="s">
        <v>1733</v>
      </c>
      <c r="C833" s="24">
        <v>0.25</v>
      </c>
      <c r="D833" s="4" t="s">
        <v>5</v>
      </c>
      <c r="E833" s="5" t="s">
        <v>222</v>
      </c>
      <c r="F833" s="43">
        <f>VLOOKUP($D833,PORTE!$A$3:$Z$45,2,0)*$C833+VLOOKUP($E$2,PORTE!$A$3:$Z$45,2,0)*$E833</f>
        <v>125.06150000000001</v>
      </c>
      <c r="G833" s="43">
        <f>VLOOKUP($D833,PORTE!$A$3:$Z$45,3,0)*$C833+VLOOKUP($E$2,PORTE!$A$3:$Z$45,3,0)*$E833</f>
        <v>131.03700000000001</v>
      </c>
      <c r="H833" s="43">
        <f>VLOOKUP($D833,PORTE!$A$3:$Z$45,4,0)*$C833+VLOOKUP($E$2,PORTE!$A$3:$Z$45,4,0)*$E833</f>
        <v>138.33167</v>
      </c>
      <c r="I833" s="43">
        <f>VLOOKUP($D833,PORTE!$A$3:$Z$45,5,0)*$C833+VLOOKUP($E$2,PORTE!$A$3:$Z$45,5,0)*$E833</f>
        <v>148.15756999999999</v>
      </c>
      <c r="J833" s="43">
        <f>VLOOKUP($D833,PORTE!$A$3:$Z$45,6,0)*$C833+VLOOKUP($E$2,PORTE!$A$3:$Z$45,6,0)*$E833</f>
        <v>156.56033000000002</v>
      </c>
      <c r="K833" s="43">
        <f>VLOOKUP($D833,PORTE!$A$3:$Z$45,7,0)*$C833+VLOOKUP($E$2,PORTE!$A$3:$Z$45,7,0)*$E833</f>
        <v>165.51765000000003</v>
      </c>
      <c r="L833" s="43">
        <f>VLOOKUP($D833,PORTE!$A$3:$Z$45,8,0)*$C833+VLOOKUP($E$2,PORTE!$A$3:$Z$45,8,0)*$E833</f>
        <v>176.44364999999999</v>
      </c>
      <c r="M833" s="43">
        <f>VLOOKUP($D833,PORTE!$A$3:$Z$45,9,0)*$C833+VLOOKUP($E$2,PORTE!$A$3:$Z$45,9,0)*$E833</f>
        <v>193.81573999999998</v>
      </c>
      <c r="N833" s="43">
        <f>VLOOKUP($D833,PORTE!$A$3:$Z$45,10,0)*$C833+VLOOKUP($E$2,PORTE!$A$3:$Z$45,10,0)*$E833</f>
        <v>211.51635999999999</v>
      </c>
      <c r="O833" s="43">
        <f>VLOOKUP($D833,PORTE!$A$3:$Z$45,11,0)*$C833+VLOOKUP($E$2,PORTE!$A$3:$Z$45,11,0)*$E833</f>
        <v>215.11769000000001</v>
      </c>
      <c r="P833" s="43">
        <f>VLOOKUP($D833,PORTE!$A$3:$Z$45,12,0)*$C833+VLOOKUP($E$2,PORTE!$A$3:$Z$45,12,0)*$E833</f>
        <v>224.00946999999999</v>
      </c>
      <c r="Q833" s="43">
        <f>VLOOKUP($D833,PORTE!$A$3:$Z$45,13,0)*$C833+VLOOKUP($E$2,PORTE!$A$3:$Z$45,13,0)*$E833</f>
        <v>231.33507000000003</v>
      </c>
      <c r="R833" s="43">
        <f>VLOOKUP($D833,PORTE!$A$3:$Z$45,14,0)*$C833+VLOOKUP($E$2,PORTE!$A$3:$Z$45,14,0)*$E833</f>
        <v>240.33739000000003</v>
      </c>
    </row>
    <row r="834" spans="1:18" s="1" customFormat="1" ht="13.5" customHeight="1" x14ac:dyDescent="0.25">
      <c r="A834" s="2">
        <v>40314545</v>
      </c>
      <c r="B834" s="3" t="s">
        <v>1734</v>
      </c>
      <c r="C834" s="24">
        <v>0.25</v>
      </c>
      <c r="D834" s="4" t="s">
        <v>5</v>
      </c>
      <c r="E834" s="5">
        <v>27.689</v>
      </c>
      <c r="F834" s="43">
        <f>VLOOKUP($D834,PORTE!$A$3:$Z$45,2,0)*$C834+VLOOKUP($E$2,PORTE!$A$3:$Z$45,2,0)*$E834</f>
        <v>320.42349999999999</v>
      </c>
      <c r="G834" s="43">
        <f>VLOOKUP($D834,PORTE!$A$3:$Z$45,3,0)*$C834+VLOOKUP($E$2,PORTE!$A$3:$Z$45,3,0)*$E834</f>
        <v>334.89300000000003</v>
      </c>
      <c r="H834" s="43">
        <f>VLOOKUP($D834,PORTE!$A$3:$Z$45,4,0)*$C834+VLOOKUP($E$2,PORTE!$A$3:$Z$45,4,0)*$E834</f>
        <v>353.56963000000002</v>
      </c>
      <c r="I834" s="43">
        <f>VLOOKUP($D834,PORTE!$A$3:$Z$45,5,0)*$C834+VLOOKUP($E$2,PORTE!$A$3:$Z$45,5,0)*$E834</f>
        <v>378.68473</v>
      </c>
      <c r="J834" s="43">
        <f>VLOOKUP($D834,PORTE!$A$3:$Z$45,6,0)*$C834+VLOOKUP($E$2,PORTE!$A$3:$Z$45,6,0)*$E834</f>
        <v>399.99836999999997</v>
      </c>
      <c r="K834" s="43">
        <f>VLOOKUP($D834,PORTE!$A$3:$Z$45,7,0)*$C834+VLOOKUP($E$2,PORTE!$A$3:$Z$45,7,0)*$E834</f>
        <v>422.88585</v>
      </c>
      <c r="L834" s="43">
        <f>VLOOKUP($D834,PORTE!$A$3:$Z$45,8,0)*$C834+VLOOKUP($E$2,PORTE!$A$3:$Z$45,8,0)*$E834</f>
        <v>450.79984999999999</v>
      </c>
      <c r="M834" s="43">
        <f>VLOOKUP($D834,PORTE!$A$3:$Z$45,9,0)*$C834+VLOOKUP($E$2,PORTE!$A$3:$Z$45,9,0)*$E834</f>
        <v>495.18285999999995</v>
      </c>
      <c r="N834" s="43">
        <f>VLOOKUP($D834,PORTE!$A$3:$Z$45,10,0)*$C834+VLOOKUP($E$2,PORTE!$A$3:$Z$45,10,0)*$E834</f>
        <v>540.40404000000001</v>
      </c>
      <c r="O834" s="43">
        <f>VLOOKUP($D834,PORTE!$A$3:$Z$45,11,0)*$C834+VLOOKUP($E$2,PORTE!$A$3:$Z$45,11,0)*$E834</f>
        <v>549.61140999999998</v>
      </c>
      <c r="P834" s="43">
        <f>VLOOKUP($D834,PORTE!$A$3:$Z$45,12,0)*$C834+VLOOKUP($E$2,PORTE!$A$3:$Z$45,12,0)*$E834</f>
        <v>571.75382999999999</v>
      </c>
      <c r="Q834" s="43">
        <f>VLOOKUP($D834,PORTE!$A$3:$Z$45,13,0)*$C834+VLOOKUP($E$2,PORTE!$A$3:$Z$45,13,0)*$E834</f>
        <v>589.27223000000004</v>
      </c>
      <c r="R834" s="43">
        <f>VLOOKUP($D834,PORTE!$A$3:$Z$45,14,0)*$C834+VLOOKUP($E$2,PORTE!$A$3:$Z$45,14,0)*$E834</f>
        <v>612.20470999999998</v>
      </c>
    </row>
    <row r="835" spans="1:18" s="1" customFormat="1" ht="13.5" customHeight="1" x14ac:dyDescent="0.25">
      <c r="A835" s="2">
        <v>40322181</v>
      </c>
      <c r="B835" s="9" t="s">
        <v>1735</v>
      </c>
      <c r="C835" s="24">
        <v>0.1</v>
      </c>
      <c r="D835" s="4" t="s">
        <v>5</v>
      </c>
      <c r="E835" s="5">
        <v>11.718999999999999</v>
      </c>
      <c r="F835" s="43">
        <f>VLOOKUP($D835,PORTE!$A$3:$Z$45,2,0)*$C835+VLOOKUP($E$2,PORTE!$A$3:$Z$45,2,0)*$E835</f>
        <v>135.5685</v>
      </c>
      <c r="G835" s="43">
        <f>VLOOKUP($D835,PORTE!$A$3:$Z$45,3,0)*$C835+VLOOKUP($E$2,PORTE!$A$3:$Z$45,3,0)*$E835</f>
        <v>141.678</v>
      </c>
      <c r="H835" s="43">
        <f>VLOOKUP($D835,PORTE!$A$3:$Z$45,4,0)*$C835+VLOOKUP($E$2,PORTE!$A$3:$Z$45,4,0)*$E835</f>
        <v>149.57972999999998</v>
      </c>
      <c r="I835" s="43">
        <f>VLOOKUP($D835,PORTE!$A$3:$Z$45,5,0)*$C835+VLOOKUP($E$2,PORTE!$A$3:$Z$45,5,0)*$E835</f>
        <v>160.20482999999999</v>
      </c>
      <c r="J835" s="43">
        <f>VLOOKUP($D835,PORTE!$A$3:$Z$45,6,0)*$C835+VLOOKUP($E$2,PORTE!$A$3:$Z$45,6,0)*$E835</f>
        <v>169.21926999999999</v>
      </c>
      <c r="K835" s="43">
        <f>VLOOKUP($D835,PORTE!$A$3:$Z$45,7,0)*$C835+VLOOKUP($E$2,PORTE!$A$3:$Z$45,7,0)*$E835</f>
        <v>178.90185</v>
      </c>
      <c r="L835" s="43">
        <f>VLOOKUP($D835,PORTE!$A$3:$Z$45,8,0)*$C835+VLOOKUP($E$2,PORTE!$A$3:$Z$45,8,0)*$E835</f>
        <v>190.71084999999999</v>
      </c>
      <c r="M835" s="43">
        <f>VLOOKUP($D835,PORTE!$A$3:$Z$45,9,0)*$C835+VLOOKUP($E$2,PORTE!$A$3:$Z$45,9,0)*$E835</f>
        <v>209.48705999999999</v>
      </c>
      <c r="N835" s="43">
        <f>VLOOKUP($D835,PORTE!$A$3:$Z$45,10,0)*$C835+VLOOKUP($E$2,PORTE!$A$3:$Z$45,10,0)*$E835</f>
        <v>228.61783999999997</v>
      </c>
      <c r="O835" s="43">
        <f>VLOOKUP($D835,PORTE!$A$3:$Z$45,11,0)*$C835+VLOOKUP($E$2,PORTE!$A$3:$Z$45,11,0)*$E835</f>
        <v>232.51310999999998</v>
      </c>
      <c r="P835" s="43">
        <f>VLOOKUP($D835,PORTE!$A$3:$Z$45,12,0)*$C835+VLOOKUP($E$2,PORTE!$A$3:$Z$45,12,0)*$E835</f>
        <v>241.87192999999999</v>
      </c>
      <c r="Q835" s="43">
        <f>VLOOKUP($D835,PORTE!$A$3:$Z$45,13,0)*$C835+VLOOKUP($E$2,PORTE!$A$3:$Z$45,13,0)*$E835</f>
        <v>249.26533000000001</v>
      </c>
      <c r="R835" s="43">
        <f>VLOOKUP($D835,PORTE!$A$3:$Z$45,14,0)*$C835+VLOOKUP($E$2,PORTE!$A$3:$Z$45,14,0)*$E835</f>
        <v>258.96591000000001</v>
      </c>
    </row>
    <row r="836" spans="1:18" s="1" customFormat="1" ht="13.5" customHeight="1" x14ac:dyDescent="0.25">
      <c r="A836" s="2">
        <v>40322190</v>
      </c>
      <c r="B836" s="9" t="s">
        <v>1736</v>
      </c>
      <c r="C836" s="24">
        <v>0.1</v>
      </c>
      <c r="D836" s="4" t="s">
        <v>5</v>
      </c>
      <c r="E836" s="5">
        <v>12.545</v>
      </c>
      <c r="F836" s="43">
        <f>VLOOKUP($D836,PORTE!$A$3:$Z$45,2,0)*$C836+VLOOKUP($E$2,PORTE!$A$3:$Z$45,2,0)*$E836</f>
        <v>145.06750000000002</v>
      </c>
      <c r="G836" s="43">
        <f>VLOOKUP($D836,PORTE!$A$3:$Z$45,3,0)*$C836+VLOOKUP($E$2,PORTE!$A$3:$Z$45,3,0)*$E836</f>
        <v>151.59</v>
      </c>
      <c r="H836" s="43">
        <f>VLOOKUP($D836,PORTE!$A$3:$Z$45,4,0)*$C836+VLOOKUP($E$2,PORTE!$A$3:$Z$45,4,0)*$E836</f>
        <v>160.04515000000001</v>
      </c>
      <c r="I836" s="43">
        <f>VLOOKUP($D836,PORTE!$A$3:$Z$45,5,0)*$C836+VLOOKUP($E$2,PORTE!$A$3:$Z$45,5,0)*$E836</f>
        <v>171.41364999999999</v>
      </c>
      <c r="J836" s="43">
        <f>VLOOKUP($D836,PORTE!$A$3:$Z$45,6,0)*$C836+VLOOKUP($E$2,PORTE!$A$3:$Z$45,6,0)*$E836</f>
        <v>181.05584999999999</v>
      </c>
      <c r="K836" s="43">
        <f>VLOOKUP($D836,PORTE!$A$3:$Z$45,7,0)*$C836+VLOOKUP($E$2,PORTE!$A$3:$Z$45,7,0)*$E836</f>
        <v>191.41575</v>
      </c>
      <c r="L836" s="43">
        <f>VLOOKUP($D836,PORTE!$A$3:$Z$45,8,0)*$C836+VLOOKUP($E$2,PORTE!$A$3:$Z$45,8,0)*$E836</f>
        <v>204.05074999999999</v>
      </c>
      <c r="M836" s="43">
        <f>VLOOKUP($D836,PORTE!$A$3:$Z$45,9,0)*$C836+VLOOKUP($E$2,PORTE!$A$3:$Z$45,9,0)*$E836</f>
        <v>224.1403</v>
      </c>
      <c r="N836" s="43">
        <f>VLOOKUP($D836,PORTE!$A$3:$Z$45,10,0)*$C836+VLOOKUP($E$2,PORTE!$A$3:$Z$45,10,0)*$E836</f>
        <v>244.60919999999999</v>
      </c>
      <c r="O836" s="43">
        <f>VLOOKUP($D836,PORTE!$A$3:$Z$45,11,0)*$C836+VLOOKUP($E$2,PORTE!$A$3:$Z$45,11,0)*$E836</f>
        <v>248.77705</v>
      </c>
      <c r="P836" s="43">
        <f>VLOOKUP($D836,PORTE!$A$3:$Z$45,12,0)*$C836+VLOOKUP($E$2,PORTE!$A$3:$Z$45,12,0)*$E836</f>
        <v>258.78014999999999</v>
      </c>
      <c r="Q836" s="43">
        <f>VLOOKUP($D836,PORTE!$A$3:$Z$45,13,0)*$C836+VLOOKUP($E$2,PORTE!$A$3:$Z$45,13,0)*$E836</f>
        <v>266.66915</v>
      </c>
      <c r="R836" s="43">
        <f>VLOOKUP($D836,PORTE!$A$3:$Z$45,14,0)*$C836+VLOOKUP($E$2,PORTE!$A$3:$Z$45,14,0)*$E836</f>
        <v>277.04705000000001</v>
      </c>
    </row>
    <row r="837" spans="1:18" s="1" customFormat="1" ht="13.5" customHeight="1" x14ac:dyDescent="0.25">
      <c r="A837" s="2" t="s">
        <v>1737</v>
      </c>
      <c r="B837" s="3" t="s">
        <v>1738</v>
      </c>
      <c r="C837" s="24">
        <v>0.1</v>
      </c>
      <c r="D837" s="4" t="s">
        <v>5</v>
      </c>
      <c r="E837" s="5" t="s">
        <v>1739</v>
      </c>
      <c r="F837" s="43">
        <f>VLOOKUP($D837,PORTE!$A$3:$Z$45,2,0)*$C837+VLOOKUP($E$2,PORTE!$A$3:$Z$45,2,0)*$E837</f>
        <v>137.30500000000001</v>
      </c>
      <c r="G837" s="43">
        <f>VLOOKUP($D837,PORTE!$A$3:$Z$45,3,0)*$C837+VLOOKUP($E$2,PORTE!$A$3:$Z$45,3,0)*$E837</f>
        <v>143.49</v>
      </c>
      <c r="H837" s="43">
        <f>VLOOKUP($D837,PORTE!$A$3:$Z$45,4,0)*$C837+VLOOKUP($E$2,PORTE!$A$3:$Z$45,4,0)*$E837</f>
        <v>151.49289999999999</v>
      </c>
      <c r="I837" s="43">
        <f>VLOOKUP($D837,PORTE!$A$3:$Z$45,5,0)*$C837+VLOOKUP($E$2,PORTE!$A$3:$Z$45,5,0)*$E837</f>
        <v>162.25389999999999</v>
      </c>
      <c r="J837" s="43">
        <f>VLOOKUP($D837,PORTE!$A$3:$Z$45,6,0)*$C837+VLOOKUP($E$2,PORTE!$A$3:$Z$45,6,0)*$E837</f>
        <v>171.38309999999998</v>
      </c>
      <c r="K837" s="43">
        <f>VLOOKUP($D837,PORTE!$A$3:$Z$45,7,0)*$C837+VLOOKUP($E$2,PORTE!$A$3:$Z$45,7,0)*$E837</f>
        <v>181.18950000000001</v>
      </c>
      <c r="L837" s="43">
        <f>VLOOKUP($D837,PORTE!$A$3:$Z$45,8,0)*$C837+VLOOKUP($E$2,PORTE!$A$3:$Z$45,8,0)*$E837</f>
        <v>193.14949999999999</v>
      </c>
      <c r="M837" s="43">
        <f>VLOOKUP($D837,PORTE!$A$3:$Z$45,9,0)*$C837+VLOOKUP($E$2,PORTE!$A$3:$Z$45,9,0)*$E837</f>
        <v>212.16579999999999</v>
      </c>
      <c r="N837" s="43">
        <f>VLOOKUP($D837,PORTE!$A$3:$Z$45,10,0)*$C837+VLOOKUP($E$2,PORTE!$A$3:$Z$45,10,0)*$E837</f>
        <v>231.54119999999998</v>
      </c>
      <c r="O837" s="43">
        <f>VLOOKUP($D837,PORTE!$A$3:$Z$45,11,0)*$C837+VLOOKUP($E$2,PORTE!$A$3:$Z$45,11,0)*$E837</f>
        <v>235.4863</v>
      </c>
      <c r="P837" s="43">
        <f>VLOOKUP($D837,PORTE!$A$3:$Z$45,12,0)*$C837+VLOOKUP($E$2,PORTE!$A$3:$Z$45,12,0)*$E837</f>
        <v>244.96289999999999</v>
      </c>
      <c r="Q837" s="43">
        <f>VLOOKUP($D837,PORTE!$A$3:$Z$45,13,0)*$C837+VLOOKUP($E$2,PORTE!$A$3:$Z$45,13,0)*$E837</f>
        <v>252.4469</v>
      </c>
      <c r="R837" s="43">
        <f>VLOOKUP($D837,PORTE!$A$3:$Z$45,14,0)*$C837+VLOOKUP($E$2,PORTE!$A$3:$Z$45,14,0)*$E837</f>
        <v>262.2713</v>
      </c>
    </row>
    <row r="838" spans="1:18" s="1" customFormat="1" ht="13.5" customHeight="1" x14ac:dyDescent="0.25">
      <c r="A838" s="2" t="s">
        <v>1740</v>
      </c>
      <c r="B838" s="3" t="s">
        <v>1741</v>
      </c>
      <c r="C838" s="24">
        <v>0.1</v>
      </c>
      <c r="D838" s="4" t="s">
        <v>5</v>
      </c>
      <c r="E838" s="5" t="s">
        <v>1739</v>
      </c>
      <c r="F838" s="43">
        <f>VLOOKUP($D838,PORTE!$A$3:$Z$45,2,0)*$C838+VLOOKUP($E$2,PORTE!$A$3:$Z$45,2,0)*$E838</f>
        <v>137.30500000000001</v>
      </c>
      <c r="G838" s="43">
        <f>VLOOKUP($D838,PORTE!$A$3:$Z$45,3,0)*$C838+VLOOKUP($E$2,PORTE!$A$3:$Z$45,3,0)*$E838</f>
        <v>143.49</v>
      </c>
      <c r="H838" s="43">
        <f>VLOOKUP($D838,PORTE!$A$3:$Z$45,4,0)*$C838+VLOOKUP($E$2,PORTE!$A$3:$Z$45,4,0)*$E838</f>
        <v>151.49289999999999</v>
      </c>
      <c r="I838" s="43">
        <f>VLOOKUP($D838,PORTE!$A$3:$Z$45,5,0)*$C838+VLOOKUP($E$2,PORTE!$A$3:$Z$45,5,0)*$E838</f>
        <v>162.25389999999999</v>
      </c>
      <c r="J838" s="43">
        <f>VLOOKUP($D838,PORTE!$A$3:$Z$45,6,0)*$C838+VLOOKUP($E$2,PORTE!$A$3:$Z$45,6,0)*$E838</f>
        <v>171.38309999999998</v>
      </c>
      <c r="K838" s="43">
        <f>VLOOKUP($D838,PORTE!$A$3:$Z$45,7,0)*$C838+VLOOKUP($E$2,PORTE!$A$3:$Z$45,7,0)*$E838</f>
        <v>181.18950000000001</v>
      </c>
      <c r="L838" s="43">
        <f>VLOOKUP($D838,PORTE!$A$3:$Z$45,8,0)*$C838+VLOOKUP($E$2,PORTE!$A$3:$Z$45,8,0)*$E838</f>
        <v>193.14949999999999</v>
      </c>
      <c r="M838" s="43">
        <f>VLOOKUP($D838,PORTE!$A$3:$Z$45,9,0)*$C838+VLOOKUP($E$2,PORTE!$A$3:$Z$45,9,0)*$E838</f>
        <v>212.16579999999999</v>
      </c>
      <c r="N838" s="43">
        <f>VLOOKUP($D838,PORTE!$A$3:$Z$45,10,0)*$C838+VLOOKUP($E$2,PORTE!$A$3:$Z$45,10,0)*$E838</f>
        <v>231.54119999999998</v>
      </c>
      <c r="O838" s="43">
        <f>VLOOKUP($D838,PORTE!$A$3:$Z$45,11,0)*$C838+VLOOKUP($E$2,PORTE!$A$3:$Z$45,11,0)*$E838</f>
        <v>235.4863</v>
      </c>
      <c r="P838" s="43">
        <f>VLOOKUP($D838,PORTE!$A$3:$Z$45,12,0)*$C838+VLOOKUP($E$2,PORTE!$A$3:$Z$45,12,0)*$E838</f>
        <v>244.96289999999999</v>
      </c>
      <c r="Q838" s="43">
        <f>VLOOKUP($D838,PORTE!$A$3:$Z$45,13,0)*$C838+VLOOKUP($E$2,PORTE!$A$3:$Z$45,13,0)*$E838</f>
        <v>252.4469</v>
      </c>
      <c r="R838" s="43">
        <f>VLOOKUP($D838,PORTE!$A$3:$Z$45,14,0)*$C838+VLOOKUP($E$2,PORTE!$A$3:$Z$45,14,0)*$E838</f>
        <v>262.2713</v>
      </c>
    </row>
    <row r="839" spans="1:18" s="1" customFormat="1" ht="13.5" customHeight="1" x14ac:dyDescent="0.25">
      <c r="A839" s="2" t="s">
        <v>1742</v>
      </c>
      <c r="B839" s="3" t="s">
        <v>1743</v>
      </c>
      <c r="C839" s="24">
        <v>0.1</v>
      </c>
      <c r="D839" s="4" t="s">
        <v>5</v>
      </c>
      <c r="E839" s="5" t="s">
        <v>1739</v>
      </c>
      <c r="F839" s="43">
        <f>VLOOKUP($D839,PORTE!$A$3:$Z$45,2,0)*$C839+VLOOKUP($E$2,PORTE!$A$3:$Z$45,2,0)*$E839</f>
        <v>137.30500000000001</v>
      </c>
      <c r="G839" s="43">
        <f>VLOOKUP($D839,PORTE!$A$3:$Z$45,3,0)*$C839+VLOOKUP($E$2,PORTE!$A$3:$Z$45,3,0)*$E839</f>
        <v>143.49</v>
      </c>
      <c r="H839" s="43">
        <f>VLOOKUP($D839,PORTE!$A$3:$Z$45,4,0)*$C839+VLOOKUP($E$2,PORTE!$A$3:$Z$45,4,0)*$E839</f>
        <v>151.49289999999999</v>
      </c>
      <c r="I839" s="43">
        <f>VLOOKUP($D839,PORTE!$A$3:$Z$45,5,0)*$C839+VLOOKUP($E$2,PORTE!$A$3:$Z$45,5,0)*$E839</f>
        <v>162.25389999999999</v>
      </c>
      <c r="J839" s="43">
        <f>VLOOKUP($D839,PORTE!$A$3:$Z$45,6,0)*$C839+VLOOKUP($E$2,PORTE!$A$3:$Z$45,6,0)*$E839</f>
        <v>171.38309999999998</v>
      </c>
      <c r="K839" s="43">
        <f>VLOOKUP($D839,PORTE!$A$3:$Z$45,7,0)*$C839+VLOOKUP($E$2,PORTE!$A$3:$Z$45,7,0)*$E839</f>
        <v>181.18950000000001</v>
      </c>
      <c r="L839" s="43">
        <f>VLOOKUP($D839,PORTE!$A$3:$Z$45,8,0)*$C839+VLOOKUP($E$2,PORTE!$A$3:$Z$45,8,0)*$E839</f>
        <v>193.14949999999999</v>
      </c>
      <c r="M839" s="43">
        <f>VLOOKUP($D839,PORTE!$A$3:$Z$45,9,0)*$C839+VLOOKUP($E$2,PORTE!$A$3:$Z$45,9,0)*$E839</f>
        <v>212.16579999999999</v>
      </c>
      <c r="N839" s="43">
        <f>VLOOKUP($D839,PORTE!$A$3:$Z$45,10,0)*$C839+VLOOKUP($E$2,PORTE!$A$3:$Z$45,10,0)*$E839</f>
        <v>231.54119999999998</v>
      </c>
      <c r="O839" s="43">
        <f>VLOOKUP($D839,PORTE!$A$3:$Z$45,11,0)*$C839+VLOOKUP($E$2,PORTE!$A$3:$Z$45,11,0)*$E839</f>
        <v>235.4863</v>
      </c>
      <c r="P839" s="43">
        <f>VLOOKUP($D839,PORTE!$A$3:$Z$45,12,0)*$C839+VLOOKUP($E$2,PORTE!$A$3:$Z$45,12,0)*$E839</f>
        <v>244.96289999999999</v>
      </c>
      <c r="Q839" s="43">
        <f>VLOOKUP($D839,PORTE!$A$3:$Z$45,13,0)*$C839+VLOOKUP($E$2,PORTE!$A$3:$Z$45,13,0)*$E839</f>
        <v>252.4469</v>
      </c>
      <c r="R839" s="43">
        <f>VLOOKUP($D839,PORTE!$A$3:$Z$45,14,0)*$C839+VLOOKUP($E$2,PORTE!$A$3:$Z$45,14,0)*$E839</f>
        <v>262.2713</v>
      </c>
    </row>
    <row r="840" spans="1:18" s="1" customFormat="1" ht="13.5" customHeight="1" x14ac:dyDescent="0.25">
      <c r="A840" s="2" t="s">
        <v>1744</v>
      </c>
      <c r="B840" s="3" t="s">
        <v>1745</v>
      </c>
      <c r="C840" s="24">
        <v>0.04</v>
      </c>
      <c r="D840" s="4" t="s">
        <v>5</v>
      </c>
      <c r="E840" s="5" t="s">
        <v>39</v>
      </c>
      <c r="F840" s="43">
        <f>VLOOKUP($D840,PORTE!$A$3:$Z$45,2,0)*$C840+VLOOKUP($E$2,PORTE!$A$3:$Z$45,2,0)*$E840</f>
        <v>37.890499999999996</v>
      </c>
      <c r="G840" s="43">
        <f>VLOOKUP($D840,PORTE!$A$3:$Z$45,3,0)*$C840+VLOOKUP($E$2,PORTE!$A$3:$Z$45,3,0)*$E840</f>
        <v>39.624000000000002</v>
      </c>
      <c r="H840" s="43">
        <f>VLOOKUP($D840,PORTE!$A$3:$Z$45,4,0)*$C840+VLOOKUP($E$2,PORTE!$A$3:$Z$45,4,0)*$E840</f>
        <v>41.832889999999999</v>
      </c>
      <c r="I840" s="43">
        <f>VLOOKUP($D840,PORTE!$A$3:$Z$45,5,0)*$C840+VLOOKUP($E$2,PORTE!$A$3:$Z$45,5,0)*$E840</f>
        <v>44.804390000000005</v>
      </c>
      <c r="J840" s="43">
        <f>VLOOKUP($D840,PORTE!$A$3:$Z$45,6,0)*$C840+VLOOKUP($E$2,PORTE!$A$3:$Z$45,6,0)*$E840</f>
        <v>47.330510000000004</v>
      </c>
      <c r="K840" s="43">
        <f>VLOOKUP($D840,PORTE!$A$3:$Z$45,7,0)*$C840+VLOOKUP($E$2,PORTE!$A$3:$Z$45,7,0)*$E840</f>
        <v>50.038649999999997</v>
      </c>
      <c r="L840" s="43">
        <f>VLOOKUP($D840,PORTE!$A$3:$Z$45,8,0)*$C840+VLOOKUP($E$2,PORTE!$A$3:$Z$45,8,0)*$E840</f>
        <v>53.341649999999994</v>
      </c>
      <c r="M840" s="43">
        <f>VLOOKUP($D840,PORTE!$A$3:$Z$45,9,0)*$C840+VLOOKUP($E$2,PORTE!$A$3:$Z$45,9,0)*$E840</f>
        <v>58.593379999999996</v>
      </c>
      <c r="N840" s="43">
        <f>VLOOKUP($D840,PORTE!$A$3:$Z$45,10,0)*$C840+VLOOKUP($E$2,PORTE!$A$3:$Z$45,10,0)*$E840</f>
        <v>63.944319999999998</v>
      </c>
      <c r="O840" s="43">
        <f>VLOOKUP($D840,PORTE!$A$3:$Z$45,11,0)*$C840+VLOOKUP($E$2,PORTE!$A$3:$Z$45,11,0)*$E840</f>
        <v>65.033630000000002</v>
      </c>
      <c r="P840" s="43">
        <f>VLOOKUP($D840,PORTE!$A$3:$Z$45,12,0)*$C840+VLOOKUP($E$2,PORTE!$A$3:$Z$45,12,0)*$E840</f>
        <v>67.669089999999997</v>
      </c>
      <c r="Q840" s="43">
        <f>VLOOKUP($D840,PORTE!$A$3:$Z$45,13,0)*$C840+VLOOKUP($E$2,PORTE!$A$3:$Z$45,13,0)*$E840</f>
        <v>69.774090000000001</v>
      </c>
      <c r="R840" s="43">
        <f>VLOOKUP($D840,PORTE!$A$3:$Z$45,14,0)*$C840+VLOOKUP($E$2,PORTE!$A$3:$Z$45,14,0)*$E840</f>
        <v>72.489429999999999</v>
      </c>
    </row>
    <row r="841" spans="1:18" s="1" customFormat="1" ht="13.5" customHeight="1" x14ac:dyDescent="0.25">
      <c r="A841" s="2">
        <v>40321410</v>
      </c>
      <c r="B841" s="9" t="s">
        <v>1746</v>
      </c>
      <c r="C841" s="24">
        <v>0.25</v>
      </c>
      <c r="D841" s="4" t="s">
        <v>5</v>
      </c>
      <c r="E841" s="5">
        <v>23.010999999999999</v>
      </c>
      <c r="F841" s="43">
        <f>VLOOKUP($D841,PORTE!$A$3:$Z$45,2,0)*$C841+VLOOKUP($E$2,PORTE!$A$3:$Z$45,2,0)*$E841</f>
        <v>266.62649999999996</v>
      </c>
      <c r="G841" s="43">
        <f>VLOOKUP($D841,PORTE!$A$3:$Z$45,3,0)*$C841+VLOOKUP($E$2,PORTE!$A$3:$Z$45,3,0)*$E841</f>
        <v>278.75700000000001</v>
      </c>
      <c r="H841" s="43">
        <f>VLOOKUP($D841,PORTE!$A$3:$Z$45,4,0)*$C841+VLOOKUP($E$2,PORTE!$A$3:$Z$45,4,0)*$E841</f>
        <v>294.29937000000001</v>
      </c>
      <c r="I841" s="43">
        <f>VLOOKUP($D841,PORTE!$A$3:$Z$45,5,0)*$C841+VLOOKUP($E$2,PORTE!$A$3:$Z$45,5,0)*$E841</f>
        <v>315.20427000000001</v>
      </c>
      <c r="J841" s="43">
        <f>VLOOKUP($D841,PORTE!$A$3:$Z$45,6,0)*$C841+VLOOKUP($E$2,PORTE!$A$3:$Z$45,6,0)*$E841</f>
        <v>332.96262999999999</v>
      </c>
      <c r="K841" s="43">
        <f>VLOOKUP($D841,PORTE!$A$3:$Z$45,7,0)*$C841+VLOOKUP($E$2,PORTE!$A$3:$Z$45,7,0)*$E841</f>
        <v>352.01414999999997</v>
      </c>
      <c r="L841" s="43">
        <f>VLOOKUP($D841,PORTE!$A$3:$Z$45,8,0)*$C841+VLOOKUP($E$2,PORTE!$A$3:$Z$45,8,0)*$E841</f>
        <v>375.25014999999996</v>
      </c>
      <c r="M841" s="43">
        <f>VLOOKUP($D841,PORTE!$A$3:$Z$45,9,0)*$C841+VLOOKUP($E$2,PORTE!$A$3:$Z$45,9,0)*$E841</f>
        <v>412.19513999999998</v>
      </c>
      <c r="N841" s="43">
        <f>VLOOKUP($D841,PORTE!$A$3:$Z$45,10,0)*$C841+VLOOKUP($E$2,PORTE!$A$3:$Z$45,10,0)*$E841</f>
        <v>449.83796000000001</v>
      </c>
      <c r="O841" s="43">
        <f>VLOOKUP($D841,PORTE!$A$3:$Z$45,11,0)*$C841+VLOOKUP($E$2,PORTE!$A$3:$Z$45,11,0)*$E841</f>
        <v>457.50159000000002</v>
      </c>
      <c r="P841" s="43">
        <f>VLOOKUP($D841,PORTE!$A$3:$Z$45,12,0)*$C841+VLOOKUP($E$2,PORTE!$A$3:$Z$45,12,0)*$E841</f>
        <v>475.99516999999992</v>
      </c>
      <c r="Q841" s="43">
        <f>VLOOKUP($D841,PORTE!$A$3:$Z$45,13,0)*$C841+VLOOKUP($E$2,PORTE!$A$3:$Z$45,13,0)*$E841</f>
        <v>490.70677000000001</v>
      </c>
      <c r="R841" s="43">
        <f>VLOOKUP($D841,PORTE!$A$3:$Z$45,14,0)*$C841+VLOOKUP($E$2,PORTE!$A$3:$Z$45,14,0)*$E841</f>
        <v>509.80328999999995</v>
      </c>
    </row>
    <row r="842" spans="1:18" s="1" customFormat="1" ht="13.5" customHeight="1" x14ac:dyDescent="0.25">
      <c r="A842" s="2">
        <v>40323552</v>
      </c>
      <c r="B842" s="9" t="s">
        <v>1747</v>
      </c>
      <c r="C842" s="27">
        <v>0.5</v>
      </c>
      <c r="D842" s="2" t="s">
        <v>5</v>
      </c>
      <c r="E842" s="5">
        <v>40.908999999999999</v>
      </c>
      <c r="F842" s="43">
        <f>VLOOKUP($D842,PORTE!$A$3:$Z$45,2,0)*$C842+VLOOKUP($E$2,PORTE!$A$3:$Z$45,2,0)*$E842</f>
        <v>474.45349999999996</v>
      </c>
      <c r="G842" s="43">
        <f>VLOOKUP($D842,PORTE!$A$3:$Z$45,3,0)*$C842+VLOOKUP($E$2,PORTE!$A$3:$Z$45,3,0)*$E842</f>
        <v>496.15800000000002</v>
      </c>
      <c r="H842" s="43">
        <f>VLOOKUP($D842,PORTE!$A$3:$Z$45,4,0)*$C842+VLOOKUP($E$2,PORTE!$A$3:$Z$45,4,0)*$E842</f>
        <v>523.81702999999993</v>
      </c>
      <c r="I842" s="43">
        <f>VLOOKUP($D842,PORTE!$A$3:$Z$45,5,0)*$C842+VLOOKUP($E$2,PORTE!$A$3:$Z$45,5,0)*$E842</f>
        <v>561.02512999999999</v>
      </c>
      <c r="J842" s="43">
        <f>VLOOKUP($D842,PORTE!$A$3:$Z$45,6,0)*$C842+VLOOKUP($E$2,PORTE!$A$3:$Z$45,6,0)*$E842</f>
        <v>592.65596999999991</v>
      </c>
      <c r="K842" s="43">
        <f>VLOOKUP($D842,PORTE!$A$3:$Z$45,7,0)*$C842+VLOOKUP($E$2,PORTE!$A$3:$Z$45,7,0)*$E842</f>
        <v>626.56634999999994</v>
      </c>
      <c r="L842" s="43">
        <f>VLOOKUP($D842,PORTE!$A$3:$Z$45,8,0)*$C842+VLOOKUP($E$2,PORTE!$A$3:$Z$45,8,0)*$E842</f>
        <v>667.92534999999998</v>
      </c>
      <c r="M842" s="43">
        <f>VLOOKUP($D842,PORTE!$A$3:$Z$45,9,0)*$C842+VLOOKUP($E$2,PORTE!$A$3:$Z$45,9,0)*$E842</f>
        <v>733.68565999999998</v>
      </c>
      <c r="N842" s="43">
        <f>VLOOKUP($D842,PORTE!$A$3:$Z$45,10,0)*$C842+VLOOKUP($E$2,PORTE!$A$3:$Z$45,10,0)*$E842</f>
        <v>800.68824000000006</v>
      </c>
      <c r="O842" s="43">
        <f>VLOOKUP($D842,PORTE!$A$3:$Z$45,11,0)*$C842+VLOOKUP($E$2,PORTE!$A$3:$Z$45,11,0)*$E842</f>
        <v>814.32821000000013</v>
      </c>
      <c r="P842" s="43">
        <f>VLOOKUP($D842,PORTE!$A$3:$Z$45,12,0)*$C842+VLOOKUP($E$2,PORTE!$A$3:$Z$45,12,0)*$E842</f>
        <v>847.32722999999987</v>
      </c>
      <c r="Q842" s="43">
        <f>VLOOKUP($D842,PORTE!$A$3:$Z$45,13,0)*$C842+VLOOKUP($E$2,PORTE!$A$3:$Z$45,13,0)*$E842</f>
        <v>873.68263000000002</v>
      </c>
      <c r="R842" s="43">
        <f>VLOOKUP($D842,PORTE!$A$3:$Z$45,14,0)*$C842+VLOOKUP($E$2,PORTE!$A$3:$Z$45,14,0)*$E842</f>
        <v>907.68300999999997</v>
      </c>
    </row>
    <row r="843" spans="1:18" s="1" customFormat="1" ht="13.5" customHeight="1" x14ac:dyDescent="0.2">
      <c r="A843" s="2">
        <v>40319199</v>
      </c>
      <c r="B843" s="17" t="s">
        <v>1748</v>
      </c>
      <c r="C843" s="27">
        <v>0.01</v>
      </c>
      <c r="D843" s="2" t="s">
        <v>5</v>
      </c>
      <c r="E843" s="5">
        <v>1.335</v>
      </c>
      <c r="F843" s="43">
        <f>VLOOKUP($D843,PORTE!$A$3:$Z$45,2,0)*$C843+VLOOKUP($E$2,PORTE!$A$3:$Z$45,2,0)*$E843</f>
        <v>15.432499999999999</v>
      </c>
      <c r="G843" s="43">
        <f>VLOOKUP($D843,PORTE!$A$3:$Z$45,3,0)*$C843+VLOOKUP($E$2,PORTE!$A$3:$Z$45,3,0)*$E843</f>
        <v>16.125</v>
      </c>
      <c r="H843" s="43">
        <f>VLOOKUP($D843,PORTE!$A$3:$Z$45,4,0)*$C843+VLOOKUP($E$2,PORTE!$A$3:$Z$45,4,0)*$E843</f>
        <v>17.024449999999998</v>
      </c>
      <c r="I843" s="43">
        <f>VLOOKUP($D843,PORTE!$A$3:$Z$45,5,0)*$C843+VLOOKUP($E$2,PORTE!$A$3:$Z$45,5,0)*$E843</f>
        <v>18.233750000000001</v>
      </c>
      <c r="J843" s="43">
        <f>VLOOKUP($D843,PORTE!$A$3:$Z$45,6,0)*$C843+VLOOKUP($E$2,PORTE!$A$3:$Z$45,6,0)*$E843</f>
        <v>19.259149999999998</v>
      </c>
      <c r="K843" s="43">
        <f>VLOOKUP($D843,PORTE!$A$3:$Z$45,7,0)*$C843+VLOOKUP($E$2,PORTE!$A$3:$Z$45,7,0)*$E843</f>
        <v>20.361149999999999</v>
      </c>
      <c r="L843" s="43">
        <f>VLOOKUP($D843,PORTE!$A$3:$Z$45,8,0)*$C843+VLOOKUP($E$2,PORTE!$A$3:$Z$45,8,0)*$E843</f>
        <v>21.705149999999996</v>
      </c>
      <c r="M843" s="43">
        <f>VLOOKUP($D843,PORTE!$A$3:$Z$45,9,0)*$C843+VLOOKUP($E$2,PORTE!$A$3:$Z$45,9,0)*$E843</f>
        <v>23.842099999999995</v>
      </c>
      <c r="N843" s="43">
        <f>VLOOKUP($D843,PORTE!$A$3:$Z$45,10,0)*$C843+VLOOKUP($E$2,PORTE!$A$3:$Z$45,10,0)*$E843</f>
        <v>26.019399999999997</v>
      </c>
      <c r="O843" s="43">
        <f>VLOOKUP($D843,PORTE!$A$3:$Z$45,11,0)*$C843+VLOOKUP($E$2,PORTE!$A$3:$Z$45,11,0)*$E843</f>
        <v>26.46275</v>
      </c>
      <c r="P843" s="43">
        <f>VLOOKUP($D843,PORTE!$A$3:$Z$45,12,0)*$C843+VLOOKUP($E$2,PORTE!$A$3:$Z$45,12,0)*$E843</f>
        <v>27.525849999999998</v>
      </c>
      <c r="Q843" s="43">
        <f>VLOOKUP($D843,PORTE!$A$3:$Z$45,13,0)*$C843+VLOOKUP($E$2,PORTE!$A$3:$Z$45,13,0)*$E843</f>
        <v>28.363050000000001</v>
      </c>
      <c r="R843" s="43">
        <f>VLOOKUP($D843,PORTE!$A$3:$Z$45,14,0)*$C843+VLOOKUP($E$2,PORTE!$A$3:$Z$45,14,0)*$E843</f>
        <v>29.466850000000001</v>
      </c>
    </row>
    <row r="844" spans="1:18" s="1" customFormat="1" ht="13.5" customHeight="1" x14ac:dyDescent="0.25">
      <c r="A844" s="2" t="s">
        <v>1749</v>
      </c>
      <c r="B844" s="3" t="s">
        <v>1750</v>
      </c>
      <c r="C844" s="24">
        <v>0.1</v>
      </c>
      <c r="D844" s="4" t="s">
        <v>5</v>
      </c>
      <c r="E844" s="5" t="s">
        <v>33</v>
      </c>
      <c r="F844" s="43">
        <f>VLOOKUP($D844,PORTE!$A$3:$Z$45,2,0)*$C844+VLOOKUP($E$2,PORTE!$A$3:$Z$45,2,0)*$E844</f>
        <v>24.915500000000002</v>
      </c>
      <c r="G844" s="43">
        <f>VLOOKUP($D844,PORTE!$A$3:$Z$45,3,0)*$C844+VLOOKUP($E$2,PORTE!$A$3:$Z$45,3,0)*$E844</f>
        <v>26.214000000000002</v>
      </c>
      <c r="H844" s="43">
        <f>VLOOKUP($D844,PORTE!$A$3:$Z$45,4,0)*$C844+VLOOKUP($E$2,PORTE!$A$3:$Z$45,4,0)*$E844</f>
        <v>27.668990000000001</v>
      </c>
      <c r="I844" s="43">
        <f>VLOOKUP($D844,PORTE!$A$3:$Z$45,5,0)*$C844+VLOOKUP($E$2,PORTE!$A$3:$Z$45,5,0)*$E844</f>
        <v>29.63429</v>
      </c>
      <c r="J844" s="43">
        <f>VLOOKUP($D844,PORTE!$A$3:$Z$45,6,0)*$C844+VLOOKUP($E$2,PORTE!$A$3:$Z$45,6,0)*$E844</f>
        <v>31.336010000000002</v>
      </c>
      <c r="K844" s="43">
        <f>VLOOKUP($D844,PORTE!$A$3:$Z$45,7,0)*$C844+VLOOKUP($E$2,PORTE!$A$3:$Z$45,7,0)*$E844</f>
        <v>33.128549999999997</v>
      </c>
      <c r="L844" s="43">
        <f>VLOOKUP($D844,PORTE!$A$3:$Z$45,8,0)*$C844+VLOOKUP($E$2,PORTE!$A$3:$Z$45,8,0)*$E844</f>
        <v>35.315549999999995</v>
      </c>
      <c r="M844" s="43">
        <f>VLOOKUP($D844,PORTE!$A$3:$Z$45,9,0)*$C844+VLOOKUP($E$2,PORTE!$A$3:$Z$45,9,0)*$E844</f>
        <v>38.792779999999993</v>
      </c>
      <c r="N844" s="43">
        <f>VLOOKUP($D844,PORTE!$A$3:$Z$45,10,0)*$C844+VLOOKUP($E$2,PORTE!$A$3:$Z$45,10,0)*$E844</f>
        <v>42.335919999999994</v>
      </c>
      <c r="O844" s="43">
        <f>VLOOKUP($D844,PORTE!$A$3:$Z$45,11,0)*$C844+VLOOKUP($E$2,PORTE!$A$3:$Z$45,11,0)*$E844</f>
        <v>43.055930000000004</v>
      </c>
      <c r="P844" s="43">
        <f>VLOOKUP($D844,PORTE!$A$3:$Z$45,12,0)*$C844+VLOOKUP($E$2,PORTE!$A$3:$Z$45,12,0)*$E844</f>
        <v>44.909590000000001</v>
      </c>
      <c r="Q844" s="43">
        <f>VLOOKUP($D844,PORTE!$A$3:$Z$45,13,0)*$C844+VLOOKUP($E$2,PORTE!$A$3:$Z$45,13,0)*$E844</f>
        <v>46.529790000000006</v>
      </c>
      <c r="R844" s="43">
        <f>VLOOKUP($D844,PORTE!$A$3:$Z$45,14,0)*$C844+VLOOKUP($E$2,PORTE!$A$3:$Z$45,14,0)*$E844</f>
        <v>48.340330000000002</v>
      </c>
    </row>
    <row r="845" spans="1:18" s="1" customFormat="1" ht="13.5" customHeight="1" x14ac:dyDescent="0.25">
      <c r="A845" s="2" t="s">
        <v>1751</v>
      </c>
      <c r="B845" s="3" t="s">
        <v>1752</v>
      </c>
      <c r="C845" s="24">
        <v>0.1</v>
      </c>
      <c r="D845" s="4" t="s">
        <v>5</v>
      </c>
      <c r="E845" s="5" t="s">
        <v>33</v>
      </c>
      <c r="F845" s="43">
        <f>VLOOKUP($D845,PORTE!$A$3:$Z$45,2,0)*$C845+VLOOKUP($E$2,PORTE!$A$3:$Z$45,2,0)*$E845</f>
        <v>24.915500000000002</v>
      </c>
      <c r="G845" s="43">
        <f>VLOOKUP($D845,PORTE!$A$3:$Z$45,3,0)*$C845+VLOOKUP($E$2,PORTE!$A$3:$Z$45,3,0)*$E845</f>
        <v>26.214000000000002</v>
      </c>
      <c r="H845" s="43">
        <f>VLOOKUP($D845,PORTE!$A$3:$Z$45,4,0)*$C845+VLOOKUP($E$2,PORTE!$A$3:$Z$45,4,0)*$E845</f>
        <v>27.668990000000001</v>
      </c>
      <c r="I845" s="43">
        <f>VLOOKUP($D845,PORTE!$A$3:$Z$45,5,0)*$C845+VLOOKUP($E$2,PORTE!$A$3:$Z$45,5,0)*$E845</f>
        <v>29.63429</v>
      </c>
      <c r="J845" s="43">
        <f>VLOOKUP($D845,PORTE!$A$3:$Z$45,6,0)*$C845+VLOOKUP($E$2,PORTE!$A$3:$Z$45,6,0)*$E845</f>
        <v>31.336010000000002</v>
      </c>
      <c r="K845" s="43">
        <f>VLOOKUP($D845,PORTE!$A$3:$Z$45,7,0)*$C845+VLOOKUP($E$2,PORTE!$A$3:$Z$45,7,0)*$E845</f>
        <v>33.128549999999997</v>
      </c>
      <c r="L845" s="43">
        <f>VLOOKUP($D845,PORTE!$A$3:$Z$45,8,0)*$C845+VLOOKUP($E$2,PORTE!$A$3:$Z$45,8,0)*$E845</f>
        <v>35.315549999999995</v>
      </c>
      <c r="M845" s="43">
        <f>VLOOKUP($D845,PORTE!$A$3:$Z$45,9,0)*$C845+VLOOKUP($E$2,PORTE!$A$3:$Z$45,9,0)*$E845</f>
        <v>38.792779999999993</v>
      </c>
      <c r="N845" s="43">
        <f>VLOOKUP($D845,PORTE!$A$3:$Z$45,10,0)*$C845+VLOOKUP($E$2,PORTE!$A$3:$Z$45,10,0)*$E845</f>
        <v>42.335919999999994</v>
      </c>
      <c r="O845" s="43">
        <f>VLOOKUP($D845,PORTE!$A$3:$Z$45,11,0)*$C845+VLOOKUP($E$2,PORTE!$A$3:$Z$45,11,0)*$E845</f>
        <v>43.055930000000004</v>
      </c>
      <c r="P845" s="43">
        <f>VLOOKUP($D845,PORTE!$A$3:$Z$45,12,0)*$C845+VLOOKUP($E$2,PORTE!$A$3:$Z$45,12,0)*$E845</f>
        <v>44.909590000000001</v>
      </c>
      <c r="Q845" s="43">
        <f>VLOOKUP($D845,PORTE!$A$3:$Z$45,13,0)*$C845+VLOOKUP($E$2,PORTE!$A$3:$Z$45,13,0)*$E845</f>
        <v>46.529790000000006</v>
      </c>
      <c r="R845" s="43">
        <f>VLOOKUP($D845,PORTE!$A$3:$Z$45,14,0)*$C845+VLOOKUP($E$2,PORTE!$A$3:$Z$45,14,0)*$E845</f>
        <v>48.340330000000002</v>
      </c>
    </row>
    <row r="846" spans="1:18" s="1" customFormat="1" ht="13.5" customHeight="1" x14ac:dyDescent="0.25">
      <c r="A846" s="2" t="s">
        <v>1753</v>
      </c>
      <c r="B846" s="3" t="s">
        <v>1754</v>
      </c>
      <c r="C846" s="24">
        <v>0.01</v>
      </c>
      <c r="D846" s="4" t="s">
        <v>5</v>
      </c>
      <c r="E846" s="5" t="s">
        <v>1303</v>
      </c>
      <c r="F846" s="43">
        <f>VLOOKUP($D846,PORTE!$A$3:$Z$45,2,0)*$C846+VLOOKUP($E$2,PORTE!$A$3:$Z$45,2,0)*$E846</f>
        <v>5.9910000000000005</v>
      </c>
      <c r="G846" s="43">
        <f>VLOOKUP($D846,PORTE!$A$3:$Z$45,3,0)*$C846+VLOOKUP($E$2,PORTE!$A$3:$Z$45,3,0)*$E846</f>
        <v>6.2730000000000006</v>
      </c>
      <c r="H846" s="43">
        <f>VLOOKUP($D846,PORTE!$A$3:$Z$45,4,0)*$C846+VLOOKUP($E$2,PORTE!$A$3:$Z$45,4,0)*$E846</f>
        <v>6.6223800000000006</v>
      </c>
      <c r="I846" s="43">
        <f>VLOOKUP($D846,PORTE!$A$3:$Z$45,5,0)*$C846+VLOOKUP($E$2,PORTE!$A$3:$Z$45,5,0)*$E846</f>
        <v>7.0927800000000003</v>
      </c>
      <c r="J846" s="43">
        <f>VLOOKUP($D846,PORTE!$A$3:$Z$45,6,0)*$C846+VLOOKUP($E$2,PORTE!$A$3:$Z$45,6,0)*$E846</f>
        <v>7.4942199999999994</v>
      </c>
      <c r="K846" s="43">
        <f>VLOOKUP($D846,PORTE!$A$3:$Z$45,7,0)*$C846+VLOOKUP($E$2,PORTE!$A$3:$Z$45,7,0)*$E846</f>
        <v>7.9230000000000009</v>
      </c>
      <c r="L846" s="43">
        <f>VLOOKUP($D846,PORTE!$A$3:$Z$45,8,0)*$C846+VLOOKUP($E$2,PORTE!$A$3:$Z$45,8,0)*$E846</f>
        <v>8.4459999999999997</v>
      </c>
      <c r="M846" s="43">
        <f>VLOOKUP($D846,PORTE!$A$3:$Z$45,9,0)*$C846+VLOOKUP($E$2,PORTE!$A$3:$Z$45,9,0)*$E846</f>
        <v>9.2775599999999994</v>
      </c>
      <c r="N846" s="43">
        <f>VLOOKUP($D846,PORTE!$A$3:$Z$45,10,0)*$C846+VLOOKUP($E$2,PORTE!$A$3:$Z$45,10,0)*$E846</f>
        <v>10.124840000000001</v>
      </c>
      <c r="O846" s="43">
        <f>VLOOKUP($D846,PORTE!$A$3:$Z$45,11,0)*$C846+VLOOKUP($E$2,PORTE!$A$3:$Z$45,11,0)*$E846</f>
        <v>10.297260000000001</v>
      </c>
      <c r="P846" s="43">
        <f>VLOOKUP($D846,PORTE!$A$3:$Z$45,12,0)*$C846+VLOOKUP($E$2,PORTE!$A$3:$Z$45,12,0)*$E846</f>
        <v>10.71998</v>
      </c>
      <c r="Q846" s="43">
        <f>VLOOKUP($D846,PORTE!$A$3:$Z$45,13,0)*$C846+VLOOKUP($E$2,PORTE!$A$3:$Z$45,13,0)*$E846</f>
        <v>11.064580000000001</v>
      </c>
      <c r="R846" s="43">
        <f>VLOOKUP($D846,PORTE!$A$3:$Z$45,14,0)*$C846+VLOOKUP($E$2,PORTE!$A$3:$Z$45,14,0)*$E846</f>
        <v>11.49516</v>
      </c>
    </row>
    <row r="847" spans="1:18" s="1" customFormat="1" ht="13.5" customHeight="1" x14ac:dyDescent="0.25">
      <c r="A847" s="2" t="s">
        <v>1755</v>
      </c>
      <c r="B847" s="3" t="s">
        <v>1756</v>
      </c>
      <c r="C847" s="24">
        <v>0.25</v>
      </c>
      <c r="D847" s="4" t="s">
        <v>5</v>
      </c>
      <c r="E847" s="5" t="s">
        <v>326</v>
      </c>
      <c r="F847" s="43">
        <f>VLOOKUP($D847,PORTE!$A$3:$Z$45,2,0)*$C847+VLOOKUP($E$2,PORTE!$A$3:$Z$45,2,0)*$E847</f>
        <v>78.59</v>
      </c>
      <c r="G847" s="43">
        <f>VLOOKUP($D847,PORTE!$A$3:$Z$45,3,0)*$C847+VLOOKUP($E$2,PORTE!$A$3:$Z$45,3,0)*$E847</f>
        <v>82.545000000000002</v>
      </c>
      <c r="H847" s="43">
        <f>VLOOKUP($D847,PORTE!$A$3:$Z$45,4,0)*$C847+VLOOKUP($E$2,PORTE!$A$3:$Z$45,4,0)*$E847</f>
        <v>87.132199999999997</v>
      </c>
      <c r="I847" s="43">
        <f>VLOOKUP($D847,PORTE!$A$3:$Z$45,5,0)*$C847+VLOOKUP($E$2,PORTE!$A$3:$Z$45,5,0)*$E847</f>
        <v>93.32119999999999</v>
      </c>
      <c r="J847" s="43">
        <f>VLOOKUP($D847,PORTE!$A$3:$Z$45,6,0)*$C847+VLOOKUP($E$2,PORTE!$A$3:$Z$45,6,0)*$E847</f>
        <v>98.652799999999999</v>
      </c>
      <c r="K847" s="43">
        <f>VLOOKUP($D847,PORTE!$A$3:$Z$45,7,0)*$C847+VLOOKUP($E$2,PORTE!$A$3:$Z$45,7,0)*$E847</f>
        <v>104.29649999999999</v>
      </c>
      <c r="L847" s="43">
        <f>VLOOKUP($D847,PORTE!$A$3:$Z$45,8,0)*$C847+VLOOKUP($E$2,PORTE!$A$3:$Z$45,8,0)*$E847</f>
        <v>111.1815</v>
      </c>
      <c r="M847" s="43">
        <f>VLOOKUP($D847,PORTE!$A$3:$Z$45,9,0)*$C847+VLOOKUP($E$2,PORTE!$A$3:$Z$45,9,0)*$E847</f>
        <v>122.1284</v>
      </c>
      <c r="N847" s="43">
        <f>VLOOKUP($D847,PORTE!$A$3:$Z$45,10,0)*$C847+VLOOKUP($E$2,PORTE!$A$3:$Z$45,10,0)*$E847</f>
        <v>133.2826</v>
      </c>
      <c r="O847" s="43">
        <f>VLOOKUP($D847,PORTE!$A$3:$Z$45,11,0)*$C847+VLOOKUP($E$2,PORTE!$A$3:$Z$45,11,0)*$E847</f>
        <v>135.5504</v>
      </c>
      <c r="P847" s="43">
        <f>VLOOKUP($D847,PORTE!$A$3:$Z$45,12,0)*$C847+VLOOKUP($E$2,PORTE!$A$3:$Z$45,12,0)*$E847</f>
        <v>141.2902</v>
      </c>
      <c r="Q847" s="43">
        <f>VLOOKUP($D847,PORTE!$A$3:$Z$45,13,0)*$C847+VLOOKUP($E$2,PORTE!$A$3:$Z$45,13,0)*$E847</f>
        <v>146.19120000000001</v>
      </c>
      <c r="R847" s="43">
        <f>VLOOKUP($D847,PORTE!$A$3:$Z$45,14,0)*$C847+VLOOKUP($E$2,PORTE!$A$3:$Z$45,14,0)*$E847</f>
        <v>151.87990000000002</v>
      </c>
    </row>
    <row r="848" spans="1:18" s="1" customFormat="1" ht="13.5" customHeight="1" x14ac:dyDescent="0.25">
      <c r="A848" s="2" t="s">
        <v>1757</v>
      </c>
      <c r="B848" s="3" t="s">
        <v>1758</v>
      </c>
      <c r="C848" s="24">
        <v>0.1</v>
      </c>
      <c r="D848" s="4" t="s">
        <v>5</v>
      </c>
      <c r="E848" s="5" t="s">
        <v>42</v>
      </c>
      <c r="F848" s="43">
        <f>VLOOKUP($D848,PORTE!$A$3:$Z$45,2,0)*$C848+VLOOKUP($E$2,PORTE!$A$3:$Z$45,2,0)*$E848</f>
        <v>21.086000000000002</v>
      </c>
      <c r="G848" s="43">
        <f>VLOOKUP($D848,PORTE!$A$3:$Z$45,3,0)*$C848+VLOOKUP($E$2,PORTE!$A$3:$Z$45,3,0)*$E848</f>
        <v>22.218</v>
      </c>
      <c r="H848" s="43">
        <f>VLOOKUP($D848,PORTE!$A$3:$Z$45,4,0)*$C848+VLOOKUP($E$2,PORTE!$A$3:$Z$45,4,0)*$E848</f>
        <v>23.44988</v>
      </c>
      <c r="I848" s="43">
        <f>VLOOKUP($D848,PORTE!$A$3:$Z$45,5,0)*$C848+VLOOKUP($E$2,PORTE!$A$3:$Z$45,5,0)*$E848</f>
        <v>25.115480000000002</v>
      </c>
      <c r="J848" s="43">
        <f>VLOOKUP($D848,PORTE!$A$3:$Z$45,6,0)*$C848+VLOOKUP($E$2,PORTE!$A$3:$Z$45,6,0)*$E848</f>
        <v>26.564120000000003</v>
      </c>
      <c r="K848" s="43">
        <f>VLOOKUP($D848,PORTE!$A$3:$Z$45,7,0)*$C848+VLOOKUP($E$2,PORTE!$A$3:$Z$45,7,0)*$E848</f>
        <v>28.083600000000004</v>
      </c>
      <c r="L848" s="43">
        <f>VLOOKUP($D848,PORTE!$A$3:$Z$45,8,0)*$C848+VLOOKUP($E$2,PORTE!$A$3:$Z$45,8,0)*$E848</f>
        <v>29.9376</v>
      </c>
      <c r="M848" s="43">
        <f>VLOOKUP($D848,PORTE!$A$3:$Z$45,9,0)*$C848+VLOOKUP($E$2,PORTE!$A$3:$Z$45,9,0)*$E848</f>
        <v>32.885359999999999</v>
      </c>
      <c r="N848" s="43">
        <f>VLOOKUP($D848,PORTE!$A$3:$Z$45,10,0)*$C848+VLOOKUP($E$2,PORTE!$A$3:$Z$45,10,0)*$E848</f>
        <v>35.889040000000001</v>
      </c>
      <c r="O848" s="43">
        <f>VLOOKUP($D848,PORTE!$A$3:$Z$45,11,0)*$C848+VLOOKUP($E$2,PORTE!$A$3:$Z$45,11,0)*$E848</f>
        <v>36.499160000000003</v>
      </c>
      <c r="P848" s="43">
        <f>VLOOKUP($D848,PORTE!$A$3:$Z$45,12,0)*$C848+VLOOKUP($E$2,PORTE!$A$3:$Z$45,12,0)*$E848</f>
        <v>38.09308</v>
      </c>
      <c r="Q848" s="43">
        <f>VLOOKUP($D848,PORTE!$A$3:$Z$45,13,0)*$C848+VLOOKUP($E$2,PORTE!$A$3:$Z$45,13,0)*$E848</f>
        <v>39.513480000000001</v>
      </c>
      <c r="R848" s="43">
        <f>VLOOKUP($D848,PORTE!$A$3:$Z$45,14,0)*$C848+VLOOKUP($E$2,PORTE!$A$3:$Z$45,14,0)*$E848</f>
        <v>41.050959999999996</v>
      </c>
    </row>
    <row r="849" spans="1:18" s="1" customFormat="1" ht="13.5" customHeight="1" x14ac:dyDescent="0.25">
      <c r="A849" s="2">
        <v>40303268</v>
      </c>
      <c r="B849" s="3" t="s">
        <v>1759</v>
      </c>
      <c r="C849" s="24">
        <v>0.01</v>
      </c>
      <c r="D849" s="4" t="s">
        <v>5</v>
      </c>
      <c r="E849" s="5">
        <v>0.81899999999999995</v>
      </c>
      <c r="F849" s="43">
        <f>VLOOKUP($D849,PORTE!$A$3:$Z$45,2,0)*$C849+VLOOKUP($E$2,PORTE!$A$3:$Z$45,2,0)*$E849</f>
        <v>9.4984999999999999</v>
      </c>
      <c r="G849" s="43">
        <f>VLOOKUP($D849,PORTE!$A$3:$Z$45,3,0)*$C849+VLOOKUP($E$2,PORTE!$A$3:$Z$45,3,0)*$E849</f>
        <v>9.9329999999999998</v>
      </c>
      <c r="H849" s="43">
        <f>VLOOKUP($D849,PORTE!$A$3:$Z$45,4,0)*$C849+VLOOKUP($E$2,PORTE!$A$3:$Z$45,4,0)*$E849</f>
        <v>10.486729999999998</v>
      </c>
      <c r="I849" s="43">
        <f>VLOOKUP($D849,PORTE!$A$3:$Z$45,5,0)*$C849+VLOOKUP($E$2,PORTE!$A$3:$Z$45,5,0)*$E849</f>
        <v>11.231630000000001</v>
      </c>
      <c r="J849" s="43">
        <f>VLOOKUP($D849,PORTE!$A$3:$Z$45,6,0)*$C849+VLOOKUP($E$2,PORTE!$A$3:$Z$45,6,0)*$E849</f>
        <v>11.86487</v>
      </c>
      <c r="K849" s="43">
        <f>VLOOKUP($D849,PORTE!$A$3:$Z$45,7,0)*$C849+VLOOKUP($E$2,PORTE!$A$3:$Z$45,7,0)*$E849</f>
        <v>12.543749999999999</v>
      </c>
      <c r="L849" s="43">
        <f>VLOOKUP($D849,PORTE!$A$3:$Z$45,8,0)*$C849+VLOOKUP($E$2,PORTE!$A$3:$Z$45,8,0)*$E849</f>
        <v>13.371749999999999</v>
      </c>
      <c r="M849" s="43">
        <f>VLOOKUP($D849,PORTE!$A$3:$Z$45,9,0)*$C849+VLOOKUP($E$2,PORTE!$A$3:$Z$45,9,0)*$E849</f>
        <v>14.688259999999998</v>
      </c>
      <c r="N849" s="43">
        <f>VLOOKUP($D849,PORTE!$A$3:$Z$45,10,0)*$C849+VLOOKUP($E$2,PORTE!$A$3:$Z$45,10,0)*$E849</f>
        <v>16.029640000000001</v>
      </c>
      <c r="O849" s="43">
        <f>VLOOKUP($D849,PORTE!$A$3:$Z$45,11,0)*$C849+VLOOKUP($E$2,PORTE!$A$3:$Z$45,11,0)*$E849</f>
        <v>16.302710000000001</v>
      </c>
      <c r="P849" s="43">
        <f>VLOOKUP($D849,PORTE!$A$3:$Z$45,12,0)*$C849+VLOOKUP($E$2,PORTE!$A$3:$Z$45,12,0)*$E849</f>
        <v>16.963329999999999</v>
      </c>
      <c r="Q849" s="43">
        <f>VLOOKUP($D849,PORTE!$A$3:$Z$45,13,0)*$C849+VLOOKUP($E$2,PORTE!$A$3:$Z$45,13,0)*$E849</f>
        <v>17.490929999999999</v>
      </c>
      <c r="R849" s="43">
        <f>VLOOKUP($D849,PORTE!$A$3:$Z$45,14,0)*$C849+VLOOKUP($E$2,PORTE!$A$3:$Z$45,14,0)*$E849</f>
        <v>18.171610000000001</v>
      </c>
    </row>
    <row r="850" spans="1:18" s="1" customFormat="1" ht="13.5" customHeight="1" x14ac:dyDescent="0.25">
      <c r="A850" s="2">
        <v>40402185</v>
      </c>
      <c r="B850" s="3" t="s">
        <v>1760</v>
      </c>
      <c r="C850" s="27">
        <v>1</v>
      </c>
      <c r="D850" s="2" t="s">
        <v>158</v>
      </c>
      <c r="E850" s="11"/>
      <c r="F850" s="43">
        <f>VLOOKUP($D850,PORTE!$A$3:$Z$45,2,0)*$C850+VLOOKUP($E$2,PORTE!$A$3:$Z$45,2,0)*$E850</f>
        <v>160</v>
      </c>
      <c r="G850" s="43">
        <f>VLOOKUP($D850,PORTE!$A$3:$Z$45,3,0)*$C850+VLOOKUP($E$2,PORTE!$A$3:$Z$45,3,0)*$E850</f>
        <v>213</v>
      </c>
      <c r="H850" s="43">
        <f>VLOOKUP($D850,PORTE!$A$3:$Z$45,4,0)*$C850+VLOOKUP($E$2,PORTE!$A$3:$Z$45,4,0)*$E850</f>
        <v>225</v>
      </c>
      <c r="I850" s="43">
        <f>VLOOKUP($D850,PORTE!$A$3:$Z$45,5,0)*$C850+VLOOKUP($E$2,PORTE!$A$3:$Z$45,5,0)*$E850</f>
        <v>240.91</v>
      </c>
      <c r="J850" s="43">
        <f>VLOOKUP($D850,PORTE!$A$3:$Z$45,6,0)*$C850+VLOOKUP($E$2,PORTE!$A$3:$Z$45,6,0)*$E850</f>
        <v>254.34</v>
      </c>
      <c r="K850" s="43">
        <f>VLOOKUP($D850,PORTE!$A$3:$Z$45,7,0)*$C850+VLOOKUP($E$2,PORTE!$A$3:$Z$45,7,0)*$E850</f>
        <v>268.81</v>
      </c>
      <c r="L850" s="43">
        <f>VLOOKUP($D850,PORTE!$A$3:$Z$45,8,0)*$C850+VLOOKUP($E$2,PORTE!$A$3:$Z$45,8,0)*$E850</f>
        <v>286.52</v>
      </c>
      <c r="M850" s="43">
        <f>VLOOKUP($D850,PORTE!$A$3:$Z$45,9,0)*$C850+VLOOKUP($E$2,PORTE!$A$3:$Z$45,9,0)*$E850</f>
        <v>314.89</v>
      </c>
      <c r="N850" s="43">
        <f>VLOOKUP($D850,PORTE!$A$3:$Z$45,10,0)*$C850+VLOOKUP($E$2,PORTE!$A$3:$Z$45,10,0)*$E850</f>
        <v>343.7</v>
      </c>
      <c r="O850" s="43">
        <f>VLOOKUP($D850,PORTE!$A$3:$Z$45,11,0)*$C850+VLOOKUP($E$2,PORTE!$A$3:$Z$45,11,0)*$E850</f>
        <v>349.31</v>
      </c>
      <c r="P850" s="43">
        <f>VLOOKUP($D850,PORTE!$A$3:$Z$45,12,0)*$C850+VLOOKUP($E$2,PORTE!$A$3:$Z$45,12,0)*$E850</f>
        <v>517.41</v>
      </c>
      <c r="Q850" s="43">
        <f>VLOOKUP($D850,PORTE!$A$3:$Z$45,13,0)*$C850+VLOOKUP($E$2,PORTE!$A$3:$Z$45,13,0)*$E850</f>
        <v>849.95</v>
      </c>
      <c r="R850" s="43">
        <f>VLOOKUP($D850,PORTE!$A$3:$Z$45,14,0)*$C850+VLOOKUP($E$2,PORTE!$A$3:$Z$45,14,0)*$E850</f>
        <v>1235.29</v>
      </c>
    </row>
    <row r="851" spans="1:18" s="1" customFormat="1" ht="13.5" customHeight="1" x14ac:dyDescent="0.25">
      <c r="A851" s="2">
        <v>40402193</v>
      </c>
      <c r="B851" s="3" t="s">
        <v>1761</v>
      </c>
      <c r="C851" s="27">
        <v>1</v>
      </c>
      <c r="D851" s="2" t="s">
        <v>1552</v>
      </c>
      <c r="E851" s="11"/>
      <c r="F851" s="43">
        <f>VLOOKUP($D851,PORTE!$A$3:$Z$45,2,0)*$C851+VLOOKUP($E$2,PORTE!$A$3:$Z$45,2,0)*$E851</f>
        <v>200</v>
      </c>
      <c r="G851" s="43">
        <f>VLOOKUP($D851,PORTE!$A$3:$Z$45,3,0)*$C851+VLOOKUP($E$2,PORTE!$A$3:$Z$45,3,0)*$E851</f>
        <v>266.5</v>
      </c>
      <c r="H851" s="43">
        <f>VLOOKUP($D851,PORTE!$A$3:$Z$45,4,0)*$C851+VLOOKUP($E$2,PORTE!$A$3:$Z$45,4,0)*$E851</f>
        <v>281</v>
      </c>
      <c r="I851" s="43">
        <f>VLOOKUP($D851,PORTE!$A$3:$Z$45,5,0)*$C851+VLOOKUP($E$2,PORTE!$A$3:$Z$45,5,0)*$E851</f>
        <v>300.87</v>
      </c>
      <c r="J851" s="43">
        <f>VLOOKUP($D851,PORTE!$A$3:$Z$45,6,0)*$C851+VLOOKUP($E$2,PORTE!$A$3:$Z$45,6,0)*$E851</f>
        <v>317.64999999999998</v>
      </c>
      <c r="K851" s="43">
        <f>VLOOKUP($D851,PORTE!$A$3:$Z$45,7,0)*$C851+VLOOKUP($E$2,PORTE!$A$3:$Z$45,7,0)*$E851</f>
        <v>335.72</v>
      </c>
      <c r="L851" s="43">
        <f>VLOOKUP($D851,PORTE!$A$3:$Z$45,8,0)*$C851+VLOOKUP($E$2,PORTE!$A$3:$Z$45,8,0)*$E851</f>
        <v>357.84</v>
      </c>
      <c r="M851" s="43">
        <f>VLOOKUP($D851,PORTE!$A$3:$Z$45,9,0)*$C851+VLOOKUP($E$2,PORTE!$A$3:$Z$45,9,0)*$E851</f>
        <v>393.27</v>
      </c>
      <c r="N851" s="43">
        <f>VLOOKUP($D851,PORTE!$A$3:$Z$45,10,0)*$C851+VLOOKUP($E$2,PORTE!$A$3:$Z$45,10,0)*$E851</f>
        <v>429.25</v>
      </c>
      <c r="O851" s="43">
        <f>VLOOKUP($D851,PORTE!$A$3:$Z$45,11,0)*$C851+VLOOKUP($E$2,PORTE!$A$3:$Z$45,11,0)*$E851</f>
        <v>436.25</v>
      </c>
      <c r="P851" s="43">
        <f>VLOOKUP($D851,PORTE!$A$3:$Z$45,12,0)*$C851+VLOOKUP($E$2,PORTE!$A$3:$Z$45,12,0)*$E851</f>
        <v>664.61</v>
      </c>
      <c r="Q851" s="43">
        <f>VLOOKUP($D851,PORTE!$A$3:$Z$45,13,0)*$C851+VLOOKUP($E$2,PORTE!$A$3:$Z$45,13,0)*$E851</f>
        <v>1118.3699999999999</v>
      </c>
      <c r="R851" s="43">
        <f>VLOOKUP($D851,PORTE!$A$3:$Z$45,14,0)*$C851+VLOOKUP($E$2,PORTE!$A$3:$Z$45,14,0)*$E851</f>
        <v>1633.3</v>
      </c>
    </row>
    <row r="852" spans="1:18" s="1" customFormat="1" ht="13.5" customHeight="1" x14ac:dyDescent="0.25">
      <c r="A852" s="2">
        <v>40402223</v>
      </c>
      <c r="B852" s="3" t="s">
        <v>1762</v>
      </c>
      <c r="C852" s="27">
        <v>1</v>
      </c>
      <c r="D852" s="2" t="s">
        <v>158</v>
      </c>
      <c r="E852" s="11"/>
      <c r="F852" s="43">
        <f>VLOOKUP($D852,PORTE!$A$3:$Z$45,2,0)*$C852+VLOOKUP($E$2,PORTE!$A$3:$Z$45,2,0)*$E852</f>
        <v>160</v>
      </c>
      <c r="G852" s="43">
        <f>VLOOKUP($D852,PORTE!$A$3:$Z$45,3,0)*$C852+VLOOKUP($E$2,PORTE!$A$3:$Z$45,3,0)*$E852</f>
        <v>213</v>
      </c>
      <c r="H852" s="43">
        <f>VLOOKUP($D852,PORTE!$A$3:$Z$45,4,0)*$C852+VLOOKUP($E$2,PORTE!$A$3:$Z$45,4,0)*$E852</f>
        <v>225</v>
      </c>
      <c r="I852" s="43">
        <f>VLOOKUP($D852,PORTE!$A$3:$Z$45,5,0)*$C852+VLOOKUP($E$2,PORTE!$A$3:$Z$45,5,0)*$E852</f>
        <v>240.91</v>
      </c>
      <c r="J852" s="43">
        <f>VLOOKUP($D852,PORTE!$A$3:$Z$45,6,0)*$C852+VLOOKUP($E$2,PORTE!$A$3:$Z$45,6,0)*$E852</f>
        <v>254.34</v>
      </c>
      <c r="K852" s="43">
        <f>VLOOKUP($D852,PORTE!$A$3:$Z$45,7,0)*$C852+VLOOKUP($E$2,PORTE!$A$3:$Z$45,7,0)*$E852</f>
        <v>268.81</v>
      </c>
      <c r="L852" s="43">
        <f>VLOOKUP($D852,PORTE!$A$3:$Z$45,8,0)*$C852+VLOOKUP($E$2,PORTE!$A$3:$Z$45,8,0)*$E852</f>
        <v>286.52</v>
      </c>
      <c r="M852" s="43">
        <f>VLOOKUP($D852,PORTE!$A$3:$Z$45,9,0)*$C852+VLOOKUP($E$2,PORTE!$A$3:$Z$45,9,0)*$E852</f>
        <v>314.89</v>
      </c>
      <c r="N852" s="43">
        <f>VLOOKUP($D852,PORTE!$A$3:$Z$45,10,0)*$C852+VLOOKUP($E$2,PORTE!$A$3:$Z$45,10,0)*$E852</f>
        <v>343.7</v>
      </c>
      <c r="O852" s="43">
        <f>VLOOKUP($D852,PORTE!$A$3:$Z$45,11,0)*$C852+VLOOKUP($E$2,PORTE!$A$3:$Z$45,11,0)*$E852</f>
        <v>349.31</v>
      </c>
      <c r="P852" s="43">
        <f>VLOOKUP($D852,PORTE!$A$3:$Z$45,12,0)*$C852+VLOOKUP($E$2,PORTE!$A$3:$Z$45,12,0)*$E852</f>
        <v>517.41</v>
      </c>
      <c r="Q852" s="43">
        <f>VLOOKUP($D852,PORTE!$A$3:$Z$45,13,0)*$C852+VLOOKUP($E$2,PORTE!$A$3:$Z$45,13,0)*$E852</f>
        <v>849.95</v>
      </c>
      <c r="R852" s="43">
        <f>VLOOKUP($D852,PORTE!$A$3:$Z$45,14,0)*$C852+VLOOKUP($E$2,PORTE!$A$3:$Z$45,14,0)*$E852</f>
        <v>1235.29</v>
      </c>
    </row>
    <row r="853" spans="1:18" s="1" customFormat="1" ht="13.5" customHeight="1" x14ac:dyDescent="0.25">
      <c r="A853" s="2" t="s">
        <v>1763</v>
      </c>
      <c r="B853" s="3" t="s">
        <v>1764</v>
      </c>
      <c r="C853" s="24">
        <v>0.01</v>
      </c>
      <c r="D853" s="4" t="s">
        <v>5</v>
      </c>
      <c r="E853" s="5" t="s">
        <v>1765</v>
      </c>
      <c r="F853" s="43">
        <f>VLOOKUP($D853,PORTE!$A$3:$Z$45,2,0)*$C853+VLOOKUP($E$2,PORTE!$A$3:$Z$45,2,0)*$E853</f>
        <v>12.155000000000001</v>
      </c>
      <c r="G853" s="43">
        <f>VLOOKUP($D853,PORTE!$A$3:$Z$45,3,0)*$C853+VLOOKUP($E$2,PORTE!$A$3:$Z$45,3,0)*$E853</f>
        <v>12.705000000000002</v>
      </c>
      <c r="H853" s="43">
        <f>VLOOKUP($D853,PORTE!$A$3:$Z$45,4,0)*$C853+VLOOKUP($E$2,PORTE!$A$3:$Z$45,4,0)*$E853</f>
        <v>13.413499999999999</v>
      </c>
      <c r="I853" s="43">
        <f>VLOOKUP($D853,PORTE!$A$3:$Z$45,5,0)*$C853+VLOOKUP($E$2,PORTE!$A$3:$Z$45,5,0)*$E853</f>
        <v>14.366300000000003</v>
      </c>
      <c r="J853" s="43">
        <f>VLOOKUP($D853,PORTE!$A$3:$Z$45,6,0)*$C853+VLOOKUP($E$2,PORTE!$A$3:$Z$45,6,0)*$E853</f>
        <v>15.1751</v>
      </c>
      <c r="K853" s="43">
        <f>VLOOKUP($D853,PORTE!$A$3:$Z$45,7,0)*$C853+VLOOKUP($E$2,PORTE!$A$3:$Z$45,7,0)*$E853</f>
        <v>16.043400000000002</v>
      </c>
      <c r="L853" s="43">
        <f>VLOOKUP($D853,PORTE!$A$3:$Z$45,8,0)*$C853+VLOOKUP($E$2,PORTE!$A$3:$Z$45,8,0)*$E853</f>
        <v>17.102399999999999</v>
      </c>
      <c r="M853" s="43">
        <f>VLOOKUP($D853,PORTE!$A$3:$Z$45,9,0)*$C853+VLOOKUP($E$2,PORTE!$A$3:$Z$45,9,0)*$E853</f>
        <v>18.786199999999997</v>
      </c>
      <c r="N853" s="43">
        <f>VLOOKUP($D853,PORTE!$A$3:$Z$45,10,0)*$C853+VLOOKUP($E$2,PORTE!$A$3:$Z$45,10,0)*$E853</f>
        <v>20.501799999999999</v>
      </c>
      <c r="O853" s="43">
        <f>VLOOKUP($D853,PORTE!$A$3:$Z$45,11,0)*$C853+VLOOKUP($E$2,PORTE!$A$3:$Z$45,11,0)*$E853</f>
        <v>20.851100000000002</v>
      </c>
      <c r="P853" s="43">
        <f>VLOOKUP($D853,PORTE!$A$3:$Z$45,12,0)*$C853+VLOOKUP($E$2,PORTE!$A$3:$Z$45,12,0)*$E853</f>
        <v>21.6919</v>
      </c>
      <c r="Q853" s="43">
        <f>VLOOKUP($D853,PORTE!$A$3:$Z$45,13,0)*$C853+VLOOKUP($E$2,PORTE!$A$3:$Z$45,13,0)*$E853</f>
        <v>22.3581</v>
      </c>
      <c r="R853" s="43">
        <f>VLOOKUP($D853,PORTE!$A$3:$Z$45,14,0)*$C853+VLOOKUP($E$2,PORTE!$A$3:$Z$45,14,0)*$E853</f>
        <v>23.228200000000001</v>
      </c>
    </row>
    <row r="854" spans="1:18" s="1" customFormat="1" ht="13.5" customHeight="1" x14ac:dyDescent="0.25">
      <c r="A854" s="2" t="s">
        <v>1766</v>
      </c>
      <c r="B854" s="3" t="s">
        <v>1767</v>
      </c>
      <c r="C854" s="24">
        <v>0.01</v>
      </c>
      <c r="D854" s="4" t="s">
        <v>5</v>
      </c>
      <c r="E854" s="5" t="s">
        <v>77</v>
      </c>
      <c r="F854" s="43">
        <f>VLOOKUP($D854,PORTE!$A$3:$Z$45,2,0)*$C854+VLOOKUP($E$2,PORTE!$A$3:$Z$45,2,0)*$E854</f>
        <v>12.189499999999999</v>
      </c>
      <c r="G854" s="43">
        <f>VLOOKUP($D854,PORTE!$A$3:$Z$45,3,0)*$C854+VLOOKUP($E$2,PORTE!$A$3:$Z$45,3,0)*$E854</f>
        <v>12.741</v>
      </c>
      <c r="H854" s="43">
        <f>VLOOKUP($D854,PORTE!$A$3:$Z$45,4,0)*$C854+VLOOKUP($E$2,PORTE!$A$3:$Z$45,4,0)*$E854</f>
        <v>13.451509999999999</v>
      </c>
      <c r="I854" s="43">
        <f>VLOOKUP($D854,PORTE!$A$3:$Z$45,5,0)*$C854+VLOOKUP($E$2,PORTE!$A$3:$Z$45,5,0)*$E854</f>
        <v>14.40701</v>
      </c>
      <c r="J854" s="43">
        <f>VLOOKUP($D854,PORTE!$A$3:$Z$45,6,0)*$C854+VLOOKUP($E$2,PORTE!$A$3:$Z$45,6,0)*$E854</f>
        <v>15.21809</v>
      </c>
      <c r="K854" s="43">
        <f>VLOOKUP($D854,PORTE!$A$3:$Z$45,7,0)*$C854+VLOOKUP($E$2,PORTE!$A$3:$Z$45,7,0)*$E854</f>
        <v>16.088850000000001</v>
      </c>
      <c r="L854" s="43">
        <f>VLOOKUP($D854,PORTE!$A$3:$Z$45,8,0)*$C854+VLOOKUP($E$2,PORTE!$A$3:$Z$45,8,0)*$E854</f>
        <v>17.150849999999998</v>
      </c>
      <c r="M854" s="43">
        <f>VLOOKUP($D854,PORTE!$A$3:$Z$45,9,0)*$C854+VLOOKUP($E$2,PORTE!$A$3:$Z$45,9,0)*$E854</f>
        <v>18.839419999999997</v>
      </c>
      <c r="N854" s="43">
        <f>VLOOKUP($D854,PORTE!$A$3:$Z$45,10,0)*$C854+VLOOKUP($E$2,PORTE!$A$3:$Z$45,10,0)*$E854</f>
        <v>20.55988</v>
      </c>
      <c r="O854" s="43">
        <f>VLOOKUP($D854,PORTE!$A$3:$Z$45,11,0)*$C854+VLOOKUP($E$2,PORTE!$A$3:$Z$45,11,0)*$E854</f>
        <v>20.910170000000001</v>
      </c>
      <c r="P854" s="43">
        <f>VLOOKUP($D854,PORTE!$A$3:$Z$45,12,0)*$C854+VLOOKUP($E$2,PORTE!$A$3:$Z$45,12,0)*$E854</f>
        <v>21.753309999999995</v>
      </c>
      <c r="Q854" s="43">
        <f>VLOOKUP($D854,PORTE!$A$3:$Z$45,13,0)*$C854+VLOOKUP($E$2,PORTE!$A$3:$Z$45,13,0)*$E854</f>
        <v>22.421309999999998</v>
      </c>
      <c r="R854" s="43">
        <f>VLOOKUP($D854,PORTE!$A$3:$Z$45,14,0)*$C854+VLOOKUP($E$2,PORTE!$A$3:$Z$45,14,0)*$E854</f>
        <v>23.293869999999998</v>
      </c>
    </row>
    <row r="855" spans="1:18" s="1" customFormat="1" ht="13.5" customHeight="1" x14ac:dyDescent="0.25">
      <c r="A855" s="2" t="s">
        <v>1768</v>
      </c>
      <c r="B855" s="3" t="s">
        <v>1769</v>
      </c>
      <c r="C855" s="24">
        <v>0.1</v>
      </c>
      <c r="D855" s="4" t="s">
        <v>5</v>
      </c>
      <c r="E855" s="5" t="s">
        <v>6</v>
      </c>
      <c r="F855" s="43">
        <f>VLOOKUP($D855,PORTE!$A$3:$Z$45,2,0)*$C855+VLOOKUP($E$2,PORTE!$A$3:$Z$45,2,0)*$E855</f>
        <v>62.094999999999999</v>
      </c>
      <c r="G855" s="43">
        <f>VLOOKUP($D855,PORTE!$A$3:$Z$45,3,0)*$C855+VLOOKUP($E$2,PORTE!$A$3:$Z$45,3,0)*$E855</f>
        <v>65.010000000000005</v>
      </c>
      <c r="H855" s="43">
        <f>VLOOKUP($D855,PORTE!$A$3:$Z$45,4,0)*$C855+VLOOKUP($E$2,PORTE!$A$3:$Z$45,4,0)*$E855</f>
        <v>68.631099999999989</v>
      </c>
      <c r="I855" s="43">
        <f>VLOOKUP($D855,PORTE!$A$3:$Z$45,5,0)*$C855+VLOOKUP($E$2,PORTE!$A$3:$Z$45,5,0)*$E855</f>
        <v>73.506100000000004</v>
      </c>
      <c r="J855" s="43">
        <f>VLOOKUP($D855,PORTE!$A$3:$Z$45,6,0)*$C855+VLOOKUP($E$2,PORTE!$A$3:$Z$45,6,0)*$E855</f>
        <v>77.664900000000003</v>
      </c>
      <c r="K855" s="43">
        <f>VLOOKUP($D855,PORTE!$A$3:$Z$45,7,0)*$C855+VLOOKUP($E$2,PORTE!$A$3:$Z$45,7,0)*$E855</f>
        <v>82.108499999999992</v>
      </c>
      <c r="L855" s="43">
        <f>VLOOKUP($D855,PORTE!$A$3:$Z$45,8,0)*$C855+VLOOKUP($E$2,PORTE!$A$3:$Z$45,8,0)*$E855</f>
        <v>87.528499999999994</v>
      </c>
      <c r="M855" s="43">
        <f>VLOOKUP($D855,PORTE!$A$3:$Z$45,9,0)*$C855+VLOOKUP($E$2,PORTE!$A$3:$Z$45,9,0)*$E855</f>
        <v>96.146199999999993</v>
      </c>
      <c r="N855" s="43">
        <f>VLOOKUP($D855,PORTE!$A$3:$Z$45,10,0)*$C855+VLOOKUP($E$2,PORTE!$A$3:$Z$45,10,0)*$E855</f>
        <v>104.9268</v>
      </c>
      <c r="O855" s="43">
        <f>VLOOKUP($D855,PORTE!$A$3:$Z$45,11,0)*$C855+VLOOKUP($E$2,PORTE!$A$3:$Z$45,11,0)*$E855</f>
        <v>106.71370000000002</v>
      </c>
      <c r="P855" s="43">
        <f>VLOOKUP($D855,PORTE!$A$3:$Z$45,12,0)*$C855+VLOOKUP($E$2,PORTE!$A$3:$Z$45,12,0)*$E855</f>
        <v>111.08909999999999</v>
      </c>
      <c r="Q855" s="43">
        <f>VLOOKUP($D855,PORTE!$A$3:$Z$45,13,0)*$C855+VLOOKUP($E$2,PORTE!$A$3:$Z$45,13,0)*$E855</f>
        <v>114.6491</v>
      </c>
      <c r="R855" s="43">
        <f>VLOOKUP($D855,PORTE!$A$3:$Z$45,14,0)*$C855+VLOOKUP($E$2,PORTE!$A$3:$Z$45,14,0)*$E855</f>
        <v>119.11070000000001</v>
      </c>
    </row>
    <row r="856" spans="1:18" s="1" customFormat="1" ht="13.5" customHeight="1" x14ac:dyDescent="0.25">
      <c r="A856" s="2" t="s">
        <v>1770</v>
      </c>
      <c r="B856" s="3" t="s">
        <v>1771</v>
      </c>
      <c r="C856" s="24">
        <v>0.75</v>
      </c>
      <c r="D856" s="4" t="s">
        <v>5</v>
      </c>
      <c r="E856" s="5" t="s">
        <v>1772</v>
      </c>
      <c r="F856" s="43">
        <f>VLOOKUP($D856,PORTE!$A$3:$Z$45,2,0)*$C856+VLOOKUP($E$2,PORTE!$A$3:$Z$45,2,0)*$E856</f>
        <v>78.346500000000006</v>
      </c>
      <c r="G856" s="43">
        <f>VLOOKUP($D856,PORTE!$A$3:$Z$45,3,0)*$C856+VLOOKUP($E$2,PORTE!$A$3:$Z$45,3,0)*$E856</f>
        <v>83.367000000000004</v>
      </c>
      <c r="H856" s="43">
        <f>VLOOKUP($D856,PORTE!$A$3:$Z$45,4,0)*$C856+VLOOKUP($E$2,PORTE!$A$3:$Z$45,4,0)*$E856</f>
        <v>87.956969999999998</v>
      </c>
      <c r="I856" s="43">
        <f>VLOOKUP($D856,PORTE!$A$3:$Z$45,5,0)*$C856+VLOOKUP($E$2,PORTE!$A$3:$Z$45,5,0)*$E856</f>
        <v>94.203869999999995</v>
      </c>
      <c r="J856" s="43">
        <f>VLOOKUP($D856,PORTE!$A$3:$Z$45,6,0)*$C856+VLOOKUP($E$2,PORTE!$A$3:$Z$45,6,0)*$E856</f>
        <v>99.795029999999997</v>
      </c>
      <c r="K856" s="43">
        <f>VLOOKUP($D856,PORTE!$A$3:$Z$45,7,0)*$C856+VLOOKUP($E$2,PORTE!$A$3:$Z$45,7,0)*$E856</f>
        <v>105.50115000000001</v>
      </c>
      <c r="L856" s="43">
        <f>VLOOKUP($D856,PORTE!$A$3:$Z$45,8,0)*$C856+VLOOKUP($E$2,PORTE!$A$3:$Z$45,8,0)*$E856</f>
        <v>112.46715</v>
      </c>
      <c r="M856" s="43">
        <f>VLOOKUP($D856,PORTE!$A$3:$Z$45,9,0)*$C856+VLOOKUP($E$2,PORTE!$A$3:$Z$45,9,0)*$E856</f>
        <v>123.54234</v>
      </c>
      <c r="N856" s="43">
        <f>VLOOKUP($D856,PORTE!$A$3:$Z$45,10,0)*$C856+VLOOKUP($E$2,PORTE!$A$3:$Z$45,10,0)*$E856</f>
        <v>134.82876000000002</v>
      </c>
      <c r="O856" s="43">
        <f>VLOOKUP($D856,PORTE!$A$3:$Z$45,11,0)*$C856+VLOOKUP($E$2,PORTE!$A$3:$Z$45,11,0)*$E856</f>
        <v>137.11479</v>
      </c>
      <c r="P856" s="43">
        <f>VLOOKUP($D856,PORTE!$A$3:$Z$45,12,0)*$C856+VLOOKUP($E$2,PORTE!$A$3:$Z$45,12,0)*$E856</f>
        <v>143.65676999999999</v>
      </c>
      <c r="Q856" s="43">
        <f>VLOOKUP($D856,PORTE!$A$3:$Z$45,13,0)*$C856+VLOOKUP($E$2,PORTE!$A$3:$Z$45,13,0)*$E856</f>
        <v>150.14637000000002</v>
      </c>
      <c r="R856" s="43">
        <f>VLOOKUP($D856,PORTE!$A$3:$Z$45,14,0)*$C856+VLOOKUP($E$2,PORTE!$A$3:$Z$45,14,0)*$E856</f>
        <v>155.98749000000001</v>
      </c>
    </row>
    <row r="857" spans="1:18" s="1" customFormat="1" ht="13.5" customHeight="1" x14ac:dyDescent="0.25">
      <c r="A857" s="2" t="s">
        <v>1773</v>
      </c>
      <c r="B857" s="3" t="s">
        <v>1774</v>
      </c>
      <c r="C857" s="24">
        <v>0.1</v>
      </c>
      <c r="D857" s="4" t="s">
        <v>5</v>
      </c>
      <c r="E857" s="5" t="s">
        <v>39</v>
      </c>
      <c r="F857" s="43">
        <f>VLOOKUP($D857,PORTE!$A$3:$Z$45,2,0)*$C857+VLOOKUP($E$2,PORTE!$A$3:$Z$45,2,0)*$E857</f>
        <v>38.370499999999993</v>
      </c>
      <c r="G857" s="43">
        <f>VLOOKUP($D857,PORTE!$A$3:$Z$45,3,0)*$C857+VLOOKUP($E$2,PORTE!$A$3:$Z$45,3,0)*$E857</f>
        <v>40.253999999999998</v>
      </c>
      <c r="H857" s="43">
        <f>VLOOKUP($D857,PORTE!$A$3:$Z$45,4,0)*$C857+VLOOKUP($E$2,PORTE!$A$3:$Z$45,4,0)*$E857</f>
        <v>42.492890000000003</v>
      </c>
      <c r="I857" s="43">
        <f>VLOOKUP($D857,PORTE!$A$3:$Z$45,5,0)*$C857+VLOOKUP($E$2,PORTE!$A$3:$Z$45,5,0)*$E857</f>
        <v>45.511189999999999</v>
      </c>
      <c r="J857" s="43">
        <f>VLOOKUP($D857,PORTE!$A$3:$Z$45,6,0)*$C857+VLOOKUP($E$2,PORTE!$A$3:$Z$45,6,0)*$E857</f>
        <v>48.102110000000003</v>
      </c>
      <c r="K857" s="43">
        <f>VLOOKUP($D857,PORTE!$A$3:$Z$45,7,0)*$C857+VLOOKUP($E$2,PORTE!$A$3:$Z$45,7,0)*$E857</f>
        <v>50.854050000000001</v>
      </c>
      <c r="L857" s="43">
        <f>VLOOKUP($D857,PORTE!$A$3:$Z$45,8,0)*$C857+VLOOKUP($E$2,PORTE!$A$3:$Z$45,8,0)*$E857</f>
        <v>54.211049999999993</v>
      </c>
      <c r="M857" s="43">
        <f>VLOOKUP($D857,PORTE!$A$3:$Z$45,9,0)*$C857+VLOOKUP($E$2,PORTE!$A$3:$Z$45,9,0)*$E857</f>
        <v>59.548579999999994</v>
      </c>
      <c r="N857" s="43">
        <f>VLOOKUP($D857,PORTE!$A$3:$Z$45,10,0)*$C857+VLOOKUP($E$2,PORTE!$A$3:$Z$45,10,0)*$E857</f>
        <v>64.987120000000004</v>
      </c>
      <c r="O857" s="43">
        <f>VLOOKUP($D857,PORTE!$A$3:$Z$45,11,0)*$C857+VLOOKUP($E$2,PORTE!$A$3:$Z$45,11,0)*$E857</f>
        <v>66.093230000000005</v>
      </c>
      <c r="P857" s="43">
        <f>VLOOKUP($D857,PORTE!$A$3:$Z$45,12,0)*$C857+VLOOKUP($E$2,PORTE!$A$3:$Z$45,12,0)*$E857</f>
        <v>68.859489999999994</v>
      </c>
      <c r="Q857" s="43">
        <f>VLOOKUP($D857,PORTE!$A$3:$Z$45,13,0)*$C857+VLOOKUP($E$2,PORTE!$A$3:$Z$45,13,0)*$E857</f>
        <v>71.181690000000003</v>
      </c>
      <c r="R857" s="43">
        <f>VLOOKUP($D857,PORTE!$A$3:$Z$45,14,0)*$C857+VLOOKUP($E$2,PORTE!$A$3:$Z$45,14,0)*$E857</f>
        <v>73.951629999999994</v>
      </c>
    </row>
    <row r="858" spans="1:18" s="1" customFormat="1" ht="13.5" customHeight="1" x14ac:dyDescent="0.25">
      <c r="A858" s="2">
        <v>40503950</v>
      </c>
      <c r="B858" s="3" t="s">
        <v>1775</v>
      </c>
      <c r="C858" s="27">
        <v>0.75</v>
      </c>
      <c r="D858" s="2" t="s">
        <v>5</v>
      </c>
      <c r="E858" s="5">
        <v>89.652000000000001</v>
      </c>
      <c r="F858" s="43">
        <f>VLOOKUP($D858,PORTE!$A$3:$Z$45,2,0)*$C858+VLOOKUP($E$2,PORTE!$A$3:$Z$45,2,0)*$E858</f>
        <v>1036.998</v>
      </c>
      <c r="G858" s="43">
        <f>VLOOKUP($D858,PORTE!$A$3:$Z$45,3,0)*$C858+VLOOKUP($E$2,PORTE!$A$3:$Z$45,3,0)*$E858</f>
        <v>1083.6990000000001</v>
      </c>
      <c r="H858" s="43">
        <f>VLOOKUP($D858,PORTE!$A$3:$Z$45,4,0)*$C858+VLOOKUP($E$2,PORTE!$A$3:$Z$45,4,0)*$E858</f>
        <v>1144.14084</v>
      </c>
      <c r="I858" s="43">
        <f>VLOOKUP($D858,PORTE!$A$3:$Z$45,5,0)*$C858+VLOOKUP($E$2,PORTE!$A$3:$Z$45,5,0)*$E858</f>
        <v>1225.41264</v>
      </c>
      <c r="J858" s="43">
        <f>VLOOKUP($D858,PORTE!$A$3:$Z$45,6,0)*$C858+VLOOKUP($E$2,PORTE!$A$3:$Z$45,6,0)*$E858</f>
        <v>1294.35816</v>
      </c>
      <c r="K858" s="43">
        <f>VLOOKUP($D858,PORTE!$A$3:$Z$45,7,0)*$C858+VLOOKUP($E$2,PORTE!$A$3:$Z$45,7,0)*$E858</f>
        <v>1368.4203000000002</v>
      </c>
      <c r="L858" s="43">
        <f>VLOOKUP($D858,PORTE!$A$3:$Z$45,8,0)*$C858+VLOOKUP($E$2,PORTE!$A$3:$Z$45,8,0)*$E858</f>
        <v>1458.7473</v>
      </c>
      <c r="M858" s="43">
        <f>VLOOKUP($D858,PORTE!$A$3:$Z$45,9,0)*$C858+VLOOKUP($E$2,PORTE!$A$3:$Z$45,9,0)*$E858</f>
        <v>1602.3664799999999</v>
      </c>
      <c r="N858" s="43">
        <f>VLOOKUP($D858,PORTE!$A$3:$Z$45,10,0)*$C858+VLOOKUP($E$2,PORTE!$A$3:$Z$45,10,0)*$E858</f>
        <v>1748.6977200000001</v>
      </c>
      <c r="O858" s="43">
        <f>VLOOKUP($D858,PORTE!$A$3:$Z$45,11,0)*$C858+VLOOKUP($E$2,PORTE!$A$3:$Z$45,11,0)*$E858</f>
        <v>1778.49288</v>
      </c>
      <c r="P858" s="43">
        <f>VLOOKUP($D858,PORTE!$A$3:$Z$45,12,0)*$C858+VLOOKUP($E$2,PORTE!$A$3:$Z$45,12,0)*$E858</f>
        <v>1850.0564400000001</v>
      </c>
      <c r="Q858" s="43">
        <f>VLOOKUP($D858,PORTE!$A$3:$Z$45,13,0)*$C858+VLOOKUP($E$2,PORTE!$A$3:$Z$45,13,0)*$E858</f>
        <v>1906.5626400000001</v>
      </c>
      <c r="R858" s="43">
        <f>VLOOKUP($D858,PORTE!$A$3:$Z$45,14,0)*$C858+VLOOKUP($E$2,PORTE!$A$3:$Z$45,14,0)*$E858</f>
        <v>1980.7597800000001</v>
      </c>
    </row>
    <row r="859" spans="1:18" s="1" customFormat="1" ht="13.5" customHeight="1" x14ac:dyDescent="0.25">
      <c r="A859" s="2" t="s">
        <v>1776</v>
      </c>
      <c r="B859" s="3" t="s">
        <v>1777</v>
      </c>
      <c r="C859" s="24">
        <v>0.04</v>
      </c>
      <c r="D859" s="4" t="s">
        <v>5</v>
      </c>
      <c r="E859" s="5" t="s">
        <v>80</v>
      </c>
      <c r="F859" s="43">
        <f>VLOOKUP($D859,PORTE!$A$3:$Z$45,2,0)*$C859+VLOOKUP($E$2,PORTE!$A$3:$Z$45,2,0)*$E859</f>
        <v>19.2605</v>
      </c>
      <c r="G859" s="43">
        <f>VLOOKUP($D859,PORTE!$A$3:$Z$45,3,0)*$C859+VLOOKUP($E$2,PORTE!$A$3:$Z$45,3,0)*$E859</f>
        <v>20.184000000000001</v>
      </c>
      <c r="H859" s="43">
        <f>VLOOKUP($D859,PORTE!$A$3:$Z$45,4,0)*$C859+VLOOKUP($E$2,PORTE!$A$3:$Z$45,4,0)*$E859</f>
        <v>21.307490000000001</v>
      </c>
      <c r="I859" s="43">
        <f>VLOOKUP($D859,PORTE!$A$3:$Z$45,5,0)*$C859+VLOOKUP($E$2,PORTE!$A$3:$Z$45,5,0)*$E859</f>
        <v>22.820990000000002</v>
      </c>
      <c r="J859" s="43">
        <f>VLOOKUP($D859,PORTE!$A$3:$Z$45,6,0)*$C859+VLOOKUP($E$2,PORTE!$A$3:$Z$45,6,0)*$E859</f>
        <v>24.11591</v>
      </c>
      <c r="K859" s="43">
        <f>VLOOKUP($D859,PORTE!$A$3:$Z$45,7,0)*$C859+VLOOKUP($E$2,PORTE!$A$3:$Z$45,7,0)*$E859</f>
        <v>25.495650000000001</v>
      </c>
      <c r="L859" s="43">
        <f>VLOOKUP($D859,PORTE!$A$3:$Z$45,8,0)*$C859+VLOOKUP($E$2,PORTE!$A$3:$Z$45,8,0)*$E859</f>
        <v>27.178649999999998</v>
      </c>
      <c r="M859" s="43">
        <f>VLOOKUP($D859,PORTE!$A$3:$Z$45,9,0)*$C859+VLOOKUP($E$2,PORTE!$A$3:$Z$45,9,0)*$E859</f>
        <v>29.854579999999999</v>
      </c>
      <c r="N859" s="43">
        <f>VLOOKUP($D859,PORTE!$A$3:$Z$45,10,0)*$C859+VLOOKUP($E$2,PORTE!$A$3:$Z$45,10,0)*$E859</f>
        <v>32.581119999999999</v>
      </c>
      <c r="O859" s="43">
        <f>VLOOKUP($D859,PORTE!$A$3:$Z$45,11,0)*$C859+VLOOKUP($E$2,PORTE!$A$3:$Z$45,11,0)*$E859</f>
        <v>33.135830000000006</v>
      </c>
      <c r="P859" s="43">
        <f>VLOOKUP($D859,PORTE!$A$3:$Z$45,12,0)*$C859+VLOOKUP($E$2,PORTE!$A$3:$Z$45,12,0)*$E859</f>
        <v>34.507689999999997</v>
      </c>
      <c r="Q859" s="43">
        <f>VLOOKUP($D859,PORTE!$A$3:$Z$45,13,0)*$C859+VLOOKUP($E$2,PORTE!$A$3:$Z$45,13,0)*$E859</f>
        <v>35.640689999999999</v>
      </c>
      <c r="R859" s="43">
        <f>VLOOKUP($D859,PORTE!$A$3:$Z$45,14,0)*$C859+VLOOKUP($E$2,PORTE!$A$3:$Z$45,14,0)*$E859</f>
        <v>37.027630000000002</v>
      </c>
    </row>
    <row r="860" spans="1:18" s="1" customFormat="1" ht="13.5" customHeight="1" x14ac:dyDescent="0.25">
      <c r="A860" s="2" t="s">
        <v>1778</v>
      </c>
      <c r="B860" s="3" t="s">
        <v>1779</v>
      </c>
      <c r="C860" s="24">
        <v>0.1</v>
      </c>
      <c r="D860" s="4" t="s">
        <v>5</v>
      </c>
      <c r="E860" s="5" t="s">
        <v>1780</v>
      </c>
      <c r="F860" s="43">
        <f>VLOOKUP($D860,PORTE!$A$3:$Z$45,2,0)*$C860+VLOOKUP($E$2,PORTE!$A$3:$Z$45,2,0)*$E860</f>
        <v>32.884999999999998</v>
      </c>
      <c r="G860" s="43">
        <f>VLOOKUP($D860,PORTE!$A$3:$Z$45,3,0)*$C860+VLOOKUP($E$2,PORTE!$A$3:$Z$45,3,0)*$E860</f>
        <v>34.53</v>
      </c>
      <c r="H860" s="43">
        <f>VLOOKUP($D860,PORTE!$A$3:$Z$45,4,0)*$C860+VLOOKUP($E$2,PORTE!$A$3:$Z$45,4,0)*$E860</f>
        <v>36.449300000000001</v>
      </c>
      <c r="I860" s="43">
        <f>VLOOKUP($D860,PORTE!$A$3:$Z$45,5,0)*$C860+VLOOKUP($E$2,PORTE!$A$3:$Z$45,5,0)*$E860</f>
        <v>39.0383</v>
      </c>
      <c r="J860" s="43">
        <f>VLOOKUP($D860,PORTE!$A$3:$Z$45,6,0)*$C860+VLOOKUP($E$2,PORTE!$A$3:$Z$45,6,0)*$E860</f>
        <v>41.2667</v>
      </c>
      <c r="K860" s="43">
        <f>VLOOKUP($D860,PORTE!$A$3:$Z$45,7,0)*$C860+VLOOKUP($E$2,PORTE!$A$3:$Z$45,7,0)*$E860</f>
        <v>43.627500000000005</v>
      </c>
      <c r="L860" s="43">
        <f>VLOOKUP($D860,PORTE!$A$3:$Z$45,8,0)*$C860+VLOOKUP($E$2,PORTE!$A$3:$Z$45,8,0)*$E860</f>
        <v>46.507499999999993</v>
      </c>
      <c r="M860" s="43">
        <f>VLOOKUP($D860,PORTE!$A$3:$Z$45,9,0)*$C860+VLOOKUP($E$2,PORTE!$A$3:$Z$45,9,0)*$E860</f>
        <v>51.086599999999997</v>
      </c>
      <c r="N860" s="43">
        <f>VLOOKUP($D860,PORTE!$A$3:$Z$45,10,0)*$C860+VLOOKUP($E$2,PORTE!$A$3:$Z$45,10,0)*$E860</f>
        <v>55.752400000000002</v>
      </c>
      <c r="O860" s="43">
        <f>VLOOKUP($D860,PORTE!$A$3:$Z$45,11,0)*$C860+VLOOKUP($E$2,PORTE!$A$3:$Z$45,11,0)*$E860</f>
        <v>56.701100000000004</v>
      </c>
      <c r="P860" s="43">
        <f>VLOOKUP($D860,PORTE!$A$3:$Z$45,12,0)*$C860+VLOOKUP($E$2,PORTE!$A$3:$Z$45,12,0)*$E860</f>
        <v>59.095300000000002</v>
      </c>
      <c r="Q860" s="43">
        <f>VLOOKUP($D860,PORTE!$A$3:$Z$45,13,0)*$C860+VLOOKUP($E$2,PORTE!$A$3:$Z$45,13,0)*$E860</f>
        <v>61.131299999999996</v>
      </c>
      <c r="R860" s="43">
        <f>VLOOKUP($D860,PORTE!$A$3:$Z$45,14,0)*$C860+VLOOKUP($E$2,PORTE!$A$3:$Z$45,14,0)*$E860</f>
        <v>63.510100000000001</v>
      </c>
    </row>
    <row r="861" spans="1:18" s="1" customFormat="1" ht="13.5" customHeight="1" x14ac:dyDescent="0.25">
      <c r="A861" s="2" t="s">
        <v>1781</v>
      </c>
      <c r="B861" s="3" t="s">
        <v>1782</v>
      </c>
      <c r="C861" s="27">
        <v>1</v>
      </c>
      <c r="D861" s="2" t="s">
        <v>231</v>
      </c>
      <c r="E861" s="5" t="s">
        <v>614</v>
      </c>
      <c r="F861" s="43">
        <f>VLOOKUP($D861,PORTE!$A$3:$Z$45,2,0)*$C861+VLOOKUP($E$2,PORTE!$A$3:$Z$45,2,0)*$E861</f>
        <v>109.491</v>
      </c>
      <c r="G861" s="43">
        <f>VLOOKUP($D861,PORTE!$A$3:$Z$45,3,0)*$C861+VLOOKUP($E$2,PORTE!$A$3:$Z$45,3,0)*$E861</f>
        <v>120.708</v>
      </c>
      <c r="H861" s="43">
        <f>VLOOKUP($D861,PORTE!$A$3:$Z$45,4,0)*$C861+VLOOKUP($E$2,PORTE!$A$3:$Z$45,4,0)*$E861</f>
        <v>127.18878000000001</v>
      </c>
      <c r="I861" s="43">
        <f>VLOOKUP($D861,PORTE!$A$3:$Z$45,5,0)*$C861+VLOOKUP($E$2,PORTE!$A$3:$Z$45,5,0)*$E861</f>
        <v>136.20938000000001</v>
      </c>
      <c r="J861" s="43">
        <f>VLOOKUP($D861,PORTE!$A$3:$Z$45,6,0)*$C861+VLOOKUP($E$2,PORTE!$A$3:$Z$45,6,0)*$E861</f>
        <v>145.10921999999999</v>
      </c>
      <c r="K861" s="43">
        <f>VLOOKUP($D861,PORTE!$A$3:$Z$45,7,0)*$C861+VLOOKUP($E$2,PORTE!$A$3:$Z$45,7,0)*$E861</f>
        <v>153.4051</v>
      </c>
      <c r="L861" s="43">
        <f>VLOOKUP($D861,PORTE!$A$3:$Z$45,8,0)*$C861+VLOOKUP($E$2,PORTE!$A$3:$Z$45,8,0)*$E861</f>
        <v>163.52909999999997</v>
      </c>
      <c r="M861" s="43">
        <f>VLOOKUP($D861,PORTE!$A$3:$Z$45,9,0)*$C861+VLOOKUP($E$2,PORTE!$A$3:$Z$45,9,0)*$E861</f>
        <v>179.64915999999999</v>
      </c>
      <c r="N861" s="43">
        <f>VLOOKUP($D861,PORTE!$A$3:$Z$45,10,0)*$C861+VLOOKUP($E$2,PORTE!$A$3:$Z$45,10,0)*$E861</f>
        <v>196.06223999999997</v>
      </c>
      <c r="O861" s="43">
        <f>VLOOKUP($D861,PORTE!$A$3:$Z$45,11,0)*$C861+VLOOKUP($E$2,PORTE!$A$3:$Z$45,11,0)*$E861</f>
        <v>199.36546000000001</v>
      </c>
      <c r="P861" s="43">
        <f>VLOOKUP($D861,PORTE!$A$3:$Z$45,12,0)*$C861+VLOOKUP($E$2,PORTE!$A$3:$Z$45,12,0)*$E861</f>
        <v>211.70398</v>
      </c>
      <c r="Q861" s="43">
        <f>VLOOKUP($D861,PORTE!$A$3:$Z$45,13,0)*$C861+VLOOKUP($E$2,PORTE!$A$3:$Z$45,13,0)*$E861</f>
        <v>238.84438</v>
      </c>
      <c r="R861" s="43">
        <f>VLOOKUP($D861,PORTE!$A$3:$Z$45,14,0)*$C861+VLOOKUP($E$2,PORTE!$A$3:$Z$45,14,0)*$E861</f>
        <v>259.16025999999999</v>
      </c>
    </row>
    <row r="862" spans="1:18" s="1" customFormat="1" ht="13.5" customHeight="1" x14ac:dyDescent="0.25">
      <c r="A862" s="2" t="s">
        <v>1783</v>
      </c>
      <c r="B862" s="3" t="s">
        <v>1784</v>
      </c>
      <c r="C862" s="24">
        <v>0.04</v>
      </c>
      <c r="D862" s="4" t="s">
        <v>5</v>
      </c>
      <c r="E862" s="5" t="s">
        <v>45</v>
      </c>
      <c r="F862" s="43">
        <f>VLOOKUP($D862,PORTE!$A$3:$Z$45,2,0)*$C862+VLOOKUP($E$2,PORTE!$A$3:$Z$45,2,0)*$E862</f>
        <v>8.2894999999999985</v>
      </c>
      <c r="G862" s="43">
        <f>VLOOKUP($D862,PORTE!$A$3:$Z$45,3,0)*$C862+VLOOKUP($E$2,PORTE!$A$3:$Z$45,3,0)*$E862</f>
        <v>8.7359999999999989</v>
      </c>
      <c r="H862" s="43">
        <f>VLOOKUP($D862,PORTE!$A$3:$Z$45,4,0)*$C862+VLOOKUP($E$2,PORTE!$A$3:$Z$45,4,0)*$E862</f>
        <v>9.2203099999999996</v>
      </c>
      <c r="I862" s="43">
        <f>VLOOKUP($D862,PORTE!$A$3:$Z$45,5,0)*$C862+VLOOKUP($E$2,PORTE!$A$3:$Z$45,5,0)*$E862</f>
        <v>9.8752099999999992</v>
      </c>
      <c r="J862" s="43">
        <f>VLOOKUP($D862,PORTE!$A$3:$Z$45,6,0)*$C862+VLOOKUP($E$2,PORTE!$A$3:$Z$45,6,0)*$E862</f>
        <v>10.445089999999999</v>
      </c>
      <c r="K862" s="43">
        <f>VLOOKUP($D862,PORTE!$A$3:$Z$45,7,0)*$C862+VLOOKUP($E$2,PORTE!$A$3:$Z$45,7,0)*$E862</f>
        <v>11.042549999999999</v>
      </c>
      <c r="L862" s="43">
        <f>VLOOKUP($D862,PORTE!$A$3:$Z$45,8,0)*$C862+VLOOKUP($E$2,PORTE!$A$3:$Z$45,8,0)*$E862</f>
        <v>11.771549999999998</v>
      </c>
      <c r="M862" s="43">
        <f>VLOOKUP($D862,PORTE!$A$3:$Z$45,9,0)*$C862+VLOOKUP($E$2,PORTE!$A$3:$Z$45,9,0)*$E862</f>
        <v>12.930619999999998</v>
      </c>
      <c r="N862" s="43">
        <f>VLOOKUP($D862,PORTE!$A$3:$Z$45,10,0)*$C862+VLOOKUP($E$2,PORTE!$A$3:$Z$45,10,0)*$E862</f>
        <v>14.111679999999998</v>
      </c>
      <c r="O862" s="43">
        <f>VLOOKUP($D862,PORTE!$A$3:$Z$45,11,0)*$C862+VLOOKUP($E$2,PORTE!$A$3:$Z$45,11,0)*$E862</f>
        <v>14.351570000000001</v>
      </c>
      <c r="P862" s="43">
        <f>VLOOKUP($D862,PORTE!$A$3:$Z$45,12,0)*$C862+VLOOKUP($E$2,PORTE!$A$3:$Z$45,12,0)*$E862</f>
        <v>14.979309999999998</v>
      </c>
      <c r="Q862" s="43">
        <f>VLOOKUP($D862,PORTE!$A$3:$Z$45,13,0)*$C862+VLOOKUP($E$2,PORTE!$A$3:$Z$45,13,0)*$E862</f>
        <v>15.539909999999999</v>
      </c>
      <c r="R862" s="43">
        <f>VLOOKUP($D862,PORTE!$A$3:$Z$45,14,0)*$C862+VLOOKUP($E$2,PORTE!$A$3:$Z$45,14,0)*$E862</f>
        <v>16.144570000000002</v>
      </c>
    </row>
    <row r="863" spans="1:18" s="1" customFormat="1" ht="13.5" customHeight="1" x14ac:dyDescent="0.25">
      <c r="A863" s="2" t="s">
        <v>1785</v>
      </c>
      <c r="B863" s="3" t="s">
        <v>1786</v>
      </c>
      <c r="C863" s="24">
        <v>0.04</v>
      </c>
      <c r="D863" s="4" t="s">
        <v>5</v>
      </c>
      <c r="E863" s="5" t="s">
        <v>1787</v>
      </c>
      <c r="F863" s="43">
        <f>VLOOKUP($D863,PORTE!$A$3:$Z$45,2,0)*$C863+VLOOKUP($E$2,PORTE!$A$3:$Z$45,2,0)*$E863</f>
        <v>64.995999999999995</v>
      </c>
      <c r="G863" s="43">
        <f>VLOOKUP($D863,PORTE!$A$3:$Z$45,3,0)*$C863+VLOOKUP($E$2,PORTE!$A$3:$Z$45,3,0)*$E863</f>
        <v>67.908000000000001</v>
      </c>
      <c r="H863" s="43">
        <f>VLOOKUP($D863,PORTE!$A$3:$Z$45,4,0)*$C863+VLOOKUP($E$2,PORTE!$A$3:$Z$45,4,0)*$E863</f>
        <v>71.696079999999995</v>
      </c>
      <c r="I863" s="43">
        <f>VLOOKUP($D863,PORTE!$A$3:$Z$45,5,0)*$C863+VLOOKUP($E$2,PORTE!$A$3:$Z$45,5,0)*$E863</f>
        <v>76.788879999999992</v>
      </c>
      <c r="J863" s="43">
        <f>VLOOKUP($D863,PORTE!$A$3:$Z$45,6,0)*$C863+VLOOKUP($E$2,PORTE!$A$3:$Z$45,6,0)*$E863</f>
        <v>81.106319999999997</v>
      </c>
      <c r="K863" s="43">
        <f>VLOOKUP($D863,PORTE!$A$3:$Z$45,7,0)*$C863+VLOOKUP($E$2,PORTE!$A$3:$Z$45,7,0)*$E863</f>
        <v>85.747199999999992</v>
      </c>
      <c r="L863" s="43">
        <f>VLOOKUP($D863,PORTE!$A$3:$Z$45,8,0)*$C863+VLOOKUP($E$2,PORTE!$A$3:$Z$45,8,0)*$E863</f>
        <v>91.407199999999989</v>
      </c>
      <c r="M863" s="43">
        <f>VLOOKUP($D863,PORTE!$A$3:$Z$45,9,0)*$C863+VLOOKUP($E$2,PORTE!$A$3:$Z$45,9,0)*$E863</f>
        <v>100.40655999999998</v>
      </c>
      <c r="N863" s="43">
        <f>VLOOKUP($D863,PORTE!$A$3:$Z$45,10,0)*$C863+VLOOKUP($E$2,PORTE!$A$3:$Z$45,10,0)*$E863</f>
        <v>109.57583999999999</v>
      </c>
      <c r="O863" s="43">
        <f>VLOOKUP($D863,PORTE!$A$3:$Z$45,11,0)*$C863+VLOOKUP($E$2,PORTE!$A$3:$Z$45,11,0)*$E863</f>
        <v>111.44296</v>
      </c>
      <c r="P863" s="43">
        <f>VLOOKUP($D863,PORTE!$A$3:$Z$45,12,0)*$C863+VLOOKUP($E$2,PORTE!$A$3:$Z$45,12,0)*$E863</f>
        <v>115.91687999999998</v>
      </c>
      <c r="Q863" s="43">
        <f>VLOOKUP($D863,PORTE!$A$3:$Z$45,13,0)*$C863+VLOOKUP($E$2,PORTE!$A$3:$Z$45,13,0)*$E863</f>
        <v>119.43607999999999</v>
      </c>
      <c r="R863" s="43">
        <f>VLOOKUP($D863,PORTE!$A$3:$Z$45,14,0)*$C863+VLOOKUP($E$2,PORTE!$A$3:$Z$45,14,0)*$E863</f>
        <v>124.08416</v>
      </c>
    </row>
    <row r="864" spans="1:18" s="1" customFormat="1" ht="13.5" customHeight="1" x14ac:dyDescent="0.25">
      <c r="A864" s="2" t="s">
        <v>1788</v>
      </c>
      <c r="B864" s="3" t="s">
        <v>1789</v>
      </c>
      <c r="C864" s="24">
        <v>0.04</v>
      </c>
      <c r="D864" s="4" t="s">
        <v>5</v>
      </c>
      <c r="E864" s="5" t="s">
        <v>1790</v>
      </c>
      <c r="F864" s="43">
        <f>VLOOKUP($D864,PORTE!$A$3:$Z$45,2,0)*$C864+VLOOKUP($E$2,PORTE!$A$3:$Z$45,2,0)*$E864</f>
        <v>10.980500000000001</v>
      </c>
      <c r="G864" s="43">
        <f>VLOOKUP($D864,PORTE!$A$3:$Z$45,3,0)*$C864+VLOOKUP($E$2,PORTE!$A$3:$Z$45,3,0)*$E864</f>
        <v>11.544</v>
      </c>
      <c r="H864" s="43">
        <f>VLOOKUP($D864,PORTE!$A$3:$Z$45,4,0)*$C864+VLOOKUP($E$2,PORTE!$A$3:$Z$45,4,0)*$E864</f>
        <v>12.185090000000001</v>
      </c>
      <c r="I864" s="43">
        <f>VLOOKUP($D864,PORTE!$A$3:$Z$45,5,0)*$C864+VLOOKUP($E$2,PORTE!$A$3:$Z$45,5,0)*$E864</f>
        <v>13.05059</v>
      </c>
      <c r="J864" s="43">
        <f>VLOOKUP($D864,PORTE!$A$3:$Z$45,6,0)*$C864+VLOOKUP($E$2,PORTE!$A$3:$Z$45,6,0)*$E864</f>
        <v>13.798310000000001</v>
      </c>
      <c r="K864" s="43">
        <f>VLOOKUP($D864,PORTE!$A$3:$Z$45,7,0)*$C864+VLOOKUP($E$2,PORTE!$A$3:$Z$45,7,0)*$E864</f>
        <v>14.58765</v>
      </c>
      <c r="L864" s="43">
        <f>VLOOKUP($D864,PORTE!$A$3:$Z$45,8,0)*$C864+VLOOKUP($E$2,PORTE!$A$3:$Z$45,8,0)*$E864</f>
        <v>15.550649999999999</v>
      </c>
      <c r="M864" s="43">
        <f>VLOOKUP($D864,PORTE!$A$3:$Z$45,9,0)*$C864+VLOOKUP($E$2,PORTE!$A$3:$Z$45,9,0)*$E864</f>
        <v>17.081780000000002</v>
      </c>
      <c r="N864" s="43">
        <f>VLOOKUP($D864,PORTE!$A$3:$Z$45,10,0)*$C864+VLOOKUP($E$2,PORTE!$A$3:$Z$45,10,0)*$E864</f>
        <v>18.641919999999999</v>
      </c>
      <c r="O864" s="43">
        <f>VLOOKUP($D864,PORTE!$A$3:$Z$45,11,0)*$C864+VLOOKUP($E$2,PORTE!$A$3:$Z$45,11,0)*$E864</f>
        <v>18.959030000000002</v>
      </c>
      <c r="P864" s="43">
        <f>VLOOKUP($D864,PORTE!$A$3:$Z$45,12,0)*$C864+VLOOKUP($E$2,PORTE!$A$3:$Z$45,12,0)*$E864</f>
        <v>19.769290000000002</v>
      </c>
      <c r="Q864" s="43">
        <f>VLOOKUP($D864,PORTE!$A$3:$Z$45,13,0)*$C864+VLOOKUP($E$2,PORTE!$A$3:$Z$45,13,0)*$E864</f>
        <v>20.470290000000002</v>
      </c>
      <c r="R864" s="43">
        <f>VLOOKUP($D864,PORTE!$A$3:$Z$45,14,0)*$C864+VLOOKUP($E$2,PORTE!$A$3:$Z$45,14,0)*$E864</f>
        <v>21.266829999999999</v>
      </c>
    </row>
    <row r="865" spans="1:18" s="1" customFormat="1" ht="13.5" customHeight="1" x14ac:dyDescent="0.25">
      <c r="A865" s="2" t="s">
        <v>1791</v>
      </c>
      <c r="B865" s="3" t="s">
        <v>1792</v>
      </c>
      <c r="C865" s="24">
        <v>0.04</v>
      </c>
      <c r="D865" s="4" t="s">
        <v>5</v>
      </c>
      <c r="E865" s="5" t="s">
        <v>1790</v>
      </c>
      <c r="F865" s="43">
        <f>VLOOKUP($D865,PORTE!$A$3:$Z$45,2,0)*$C865+VLOOKUP($E$2,PORTE!$A$3:$Z$45,2,0)*$E865</f>
        <v>10.980500000000001</v>
      </c>
      <c r="G865" s="43">
        <f>VLOOKUP($D865,PORTE!$A$3:$Z$45,3,0)*$C865+VLOOKUP($E$2,PORTE!$A$3:$Z$45,3,0)*$E865</f>
        <v>11.544</v>
      </c>
      <c r="H865" s="43">
        <f>VLOOKUP($D865,PORTE!$A$3:$Z$45,4,0)*$C865+VLOOKUP($E$2,PORTE!$A$3:$Z$45,4,0)*$E865</f>
        <v>12.185090000000001</v>
      </c>
      <c r="I865" s="43">
        <f>VLOOKUP($D865,PORTE!$A$3:$Z$45,5,0)*$C865+VLOOKUP($E$2,PORTE!$A$3:$Z$45,5,0)*$E865</f>
        <v>13.05059</v>
      </c>
      <c r="J865" s="43">
        <f>VLOOKUP($D865,PORTE!$A$3:$Z$45,6,0)*$C865+VLOOKUP($E$2,PORTE!$A$3:$Z$45,6,0)*$E865</f>
        <v>13.798310000000001</v>
      </c>
      <c r="K865" s="43">
        <f>VLOOKUP($D865,PORTE!$A$3:$Z$45,7,0)*$C865+VLOOKUP($E$2,PORTE!$A$3:$Z$45,7,0)*$E865</f>
        <v>14.58765</v>
      </c>
      <c r="L865" s="43">
        <f>VLOOKUP($D865,PORTE!$A$3:$Z$45,8,0)*$C865+VLOOKUP($E$2,PORTE!$A$3:$Z$45,8,0)*$E865</f>
        <v>15.550649999999999</v>
      </c>
      <c r="M865" s="43">
        <f>VLOOKUP($D865,PORTE!$A$3:$Z$45,9,0)*$C865+VLOOKUP($E$2,PORTE!$A$3:$Z$45,9,0)*$E865</f>
        <v>17.081780000000002</v>
      </c>
      <c r="N865" s="43">
        <f>VLOOKUP($D865,PORTE!$A$3:$Z$45,10,0)*$C865+VLOOKUP($E$2,PORTE!$A$3:$Z$45,10,0)*$E865</f>
        <v>18.641919999999999</v>
      </c>
      <c r="O865" s="43">
        <f>VLOOKUP($D865,PORTE!$A$3:$Z$45,11,0)*$C865+VLOOKUP($E$2,PORTE!$A$3:$Z$45,11,0)*$E865</f>
        <v>18.959030000000002</v>
      </c>
      <c r="P865" s="43">
        <f>VLOOKUP($D865,PORTE!$A$3:$Z$45,12,0)*$C865+VLOOKUP($E$2,PORTE!$A$3:$Z$45,12,0)*$E865</f>
        <v>19.769290000000002</v>
      </c>
      <c r="Q865" s="43">
        <f>VLOOKUP($D865,PORTE!$A$3:$Z$45,13,0)*$C865+VLOOKUP($E$2,PORTE!$A$3:$Z$45,13,0)*$E865</f>
        <v>20.470290000000002</v>
      </c>
      <c r="R865" s="43">
        <f>VLOOKUP($D865,PORTE!$A$3:$Z$45,14,0)*$C865+VLOOKUP($E$2,PORTE!$A$3:$Z$45,14,0)*$E865</f>
        <v>21.266829999999999</v>
      </c>
    </row>
    <row r="866" spans="1:18" s="1" customFormat="1" ht="13.5" customHeight="1" x14ac:dyDescent="0.25">
      <c r="A866" s="2" t="s">
        <v>1793</v>
      </c>
      <c r="B866" s="3" t="s">
        <v>1794</v>
      </c>
      <c r="C866" s="24">
        <v>0.25</v>
      </c>
      <c r="D866" s="4" t="s">
        <v>5</v>
      </c>
      <c r="E866" s="5" t="s">
        <v>326</v>
      </c>
      <c r="F866" s="43">
        <f>VLOOKUP($D866,PORTE!$A$3:$Z$45,2,0)*$C866+VLOOKUP($E$2,PORTE!$A$3:$Z$45,2,0)*$E866</f>
        <v>78.59</v>
      </c>
      <c r="G866" s="43">
        <f>VLOOKUP($D866,PORTE!$A$3:$Z$45,3,0)*$C866+VLOOKUP($E$2,PORTE!$A$3:$Z$45,3,0)*$E866</f>
        <v>82.545000000000002</v>
      </c>
      <c r="H866" s="43">
        <f>VLOOKUP($D866,PORTE!$A$3:$Z$45,4,0)*$C866+VLOOKUP($E$2,PORTE!$A$3:$Z$45,4,0)*$E866</f>
        <v>87.132199999999997</v>
      </c>
      <c r="I866" s="43">
        <f>VLOOKUP($D866,PORTE!$A$3:$Z$45,5,0)*$C866+VLOOKUP($E$2,PORTE!$A$3:$Z$45,5,0)*$E866</f>
        <v>93.32119999999999</v>
      </c>
      <c r="J866" s="43">
        <f>VLOOKUP($D866,PORTE!$A$3:$Z$45,6,0)*$C866+VLOOKUP($E$2,PORTE!$A$3:$Z$45,6,0)*$E866</f>
        <v>98.652799999999999</v>
      </c>
      <c r="K866" s="43">
        <f>VLOOKUP($D866,PORTE!$A$3:$Z$45,7,0)*$C866+VLOOKUP($E$2,PORTE!$A$3:$Z$45,7,0)*$E866</f>
        <v>104.29649999999999</v>
      </c>
      <c r="L866" s="43">
        <f>VLOOKUP($D866,PORTE!$A$3:$Z$45,8,0)*$C866+VLOOKUP($E$2,PORTE!$A$3:$Z$45,8,0)*$E866</f>
        <v>111.1815</v>
      </c>
      <c r="M866" s="43">
        <f>VLOOKUP($D866,PORTE!$A$3:$Z$45,9,0)*$C866+VLOOKUP($E$2,PORTE!$A$3:$Z$45,9,0)*$E866</f>
        <v>122.1284</v>
      </c>
      <c r="N866" s="43">
        <f>VLOOKUP($D866,PORTE!$A$3:$Z$45,10,0)*$C866+VLOOKUP($E$2,PORTE!$A$3:$Z$45,10,0)*$E866</f>
        <v>133.2826</v>
      </c>
      <c r="O866" s="43">
        <f>VLOOKUP($D866,PORTE!$A$3:$Z$45,11,0)*$C866+VLOOKUP($E$2,PORTE!$A$3:$Z$45,11,0)*$E866</f>
        <v>135.5504</v>
      </c>
      <c r="P866" s="43">
        <f>VLOOKUP($D866,PORTE!$A$3:$Z$45,12,0)*$C866+VLOOKUP($E$2,PORTE!$A$3:$Z$45,12,0)*$E866</f>
        <v>141.2902</v>
      </c>
      <c r="Q866" s="43">
        <f>VLOOKUP($D866,PORTE!$A$3:$Z$45,13,0)*$C866+VLOOKUP($E$2,PORTE!$A$3:$Z$45,13,0)*$E866</f>
        <v>146.19120000000001</v>
      </c>
      <c r="R866" s="43">
        <f>VLOOKUP($D866,PORTE!$A$3:$Z$45,14,0)*$C866+VLOOKUP($E$2,PORTE!$A$3:$Z$45,14,0)*$E866</f>
        <v>151.87990000000002</v>
      </c>
    </row>
    <row r="867" spans="1:18" s="1" customFormat="1" ht="13.5" customHeight="1" x14ac:dyDescent="0.25">
      <c r="A867" s="2">
        <v>40317412</v>
      </c>
      <c r="B867" s="3" t="s">
        <v>1795</v>
      </c>
      <c r="C867" s="24">
        <v>0.25</v>
      </c>
      <c r="D867" s="4" t="s">
        <v>5</v>
      </c>
      <c r="E867" s="5">
        <v>27.689</v>
      </c>
      <c r="F867" s="43">
        <f>VLOOKUP($D867,PORTE!$A$3:$Z$45,2,0)*$C867+VLOOKUP($E$2,PORTE!$A$3:$Z$45,2,0)*$E867</f>
        <v>320.42349999999999</v>
      </c>
      <c r="G867" s="43">
        <f>VLOOKUP($D867,PORTE!$A$3:$Z$45,3,0)*$C867+VLOOKUP($E$2,PORTE!$A$3:$Z$45,3,0)*$E867</f>
        <v>334.89300000000003</v>
      </c>
      <c r="H867" s="43">
        <f>VLOOKUP($D867,PORTE!$A$3:$Z$45,4,0)*$C867+VLOOKUP($E$2,PORTE!$A$3:$Z$45,4,0)*$E867</f>
        <v>353.56963000000002</v>
      </c>
      <c r="I867" s="43">
        <f>VLOOKUP($D867,PORTE!$A$3:$Z$45,5,0)*$C867+VLOOKUP($E$2,PORTE!$A$3:$Z$45,5,0)*$E867</f>
        <v>378.68473</v>
      </c>
      <c r="J867" s="43">
        <f>VLOOKUP($D867,PORTE!$A$3:$Z$45,6,0)*$C867+VLOOKUP($E$2,PORTE!$A$3:$Z$45,6,0)*$E867</f>
        <v>399.99836999999997</v>
      </c>
      <c r="K867" s="43">
        <f>VLOOKUP($D867,PORTE!$A$3:$Z$45,7,0)*$C867+VLOOKUP($E$2,PORTE!$A$3:$Z$45,7,0)*$E867</f>
        <v>422.88585</v>
      </c>
      <c r="L867" s="43">
        <f>VLOOKUP($D867,PORTE!$A$3:$Z$45,8,0)*$C867+VLOOKUP($E$2,PORTE!$A$3:$Z$45,8,0)*$E867</f>
        <v>450.79984999999999</v>
      </c>
      <c r="M867" s="43">
        <f>VLOOKUP($D867,PORTE!$A$3:$Z$45,9,0)*$C867+VLOOKUP($E$2,PORTE!$A$3:$Z$45,9,0)*$E867</f>
        <v>495.18285999999995</v>
      </c>
      <c r="N867" s="43">
        <f>VLOOKUP($D867,PORTE!$A$3:$Z$45,10,0)*$C867+VLOOKUP($E$2,PORTE!$A$3:$Z$45,10,0)*$E867</f>
        <v>540.40404000000001</v>
      </c>
      <c r="O867" s="43">
        <f>VLOOKUP($D867,PORTE!$A$3:$Z$45,11,0)*$C867+VLOOKUP($E$2,PORTE!$A$3:$Z$45,11,0)*$E867</f>
        <v>549.61140999999998</v>
      </c>
      <c r="P867" s="43">
        <f>VLOOKUP($D867,PORTE!$A$3:$Z$45,12,0)*$C867+VLOOKUP($E$2,PORTE!$A$3:$Z$45,12,0)*$E867</f>
        <v>571.75382999999999</v>
      </c>
      <c r="Q867" s="43">
        <f>VLOOKUP($D867,PORTE!$A$3:$Z$45,13,0)*$C867+VLOOKUP($E$2,PORTE!$A$3:$Z$45,13,0)*$E867</f>
        <v>589.27223000000004</v>
      </c>
      <c r="R867" s="43">
        <f>VLOOKUP($D867,PORTE!$A$3:$Z$45,14,0)*$C867+VLOOKUP($E$2,PORTE!$A$3:$Z$45,14,0)*$E867</f>
        <v>612.20470999999998</v>
      </c>
    </row>
    <row r="868" spans="1:18" s="1" customFormat="1" ht="13.5" customHeight="1" x14ac:dyDescent="0.25">
      <c r="A868" s="2">
        <v>40321460</v>
      </c>
      <c r="B868" s="9" t="s">
        <v>1796</v>
      </c>
      <c r="C868" s="24">
        <v>0.5</v>
      </c>
      <c r="D868" s="4" t="s">
        <v>5</v>
      </c>
      <c r="E868" s="5">
        <v>45.323999999999998</v>
      </c>
      <c r="F868" s="43">
        <f>VLOOKUP($D868,PORTE!$A$3:$Z$45,2,0)*$C868+VLOOKUP($E$2,PORTE!$A$3:$Z$45,2,0)*$E868</f>
        <v>525.226</v>
      </c>
      <c r="G868" s="43">
        <f>VLOOKUP($D868,PORTE!$A$3:$Z$45,3,0)*$C868+VLOOKUP($E$2,PORTE!$A$3:$Z$45,3,0)*$E868</f>
        <v>549.13799999999992</v>
      </c>
      <c r="H868" s="43">
        <f>VLOOKUP($D868,PORTE!$A$3:$Z$45,4,0)*$C868+VLOOKUP($E$2,PORTE!$A$3:$Z$45,4,0)*$E868</f>
        <v>579.75508000000002</v>
      </c>
      <c r="I868" s="43">
        <f>VLOOKUP($D868,PORTE!$A$3:$Z$45,5,0)*$C868+VLOOKUP($E$2,PORTE!$A$3:$Z$45,5,0)*$E868</f>
        <v>620.93668000000002</v>
      </c>
      <c r="J868" s="43">
        <f>VLOOKUP($D868,PORTE!$A$3:$Z$45,6,0)*$C868+VLOOKUP($E$2,PORTE!$A$3:$Z$45,6,0)*$E868</f>
        <v>655.92291999999998</v>
      </c>
      <c r="K868" s="43">
        <f>VLOOKUP($D868,PORTE!$A$3:$Z$45,7,0)*$C868+VLOOKUP($E$2,PORTE!$A$3:$Z$45,7,0)*$E868</f>
        <v>693.45359999999994</v>
      </c>
      <c r="L868" s="43">
        <f>VLOOKUP($D868,PORTE!$A$3:$Z$45,8,0)*$C868+VLOOKUP($E$2,PORTE!$A$3:$Z$45,8,0)*$E868</f>
        <v>739.22759999999994</v>
      </c>
      <c r="M868" s="43">
        <f>VLOOKUP($D868,PORTE!$A$3:$Z$45,9,0)*$C868+VLOOKUP($E$2,PORTE!$A$3:$Z$45,9,0)*$E868</f>
        <v>812.00775999999996</v>
      </c>
      <c r="N868" s="43">
        <f>VLOOKUP($D868,PORTE!$A$3:$Z$45,10,0)*$C868+VLOOKUP($E$2,PORTE!$A$3:$Z$45,10,0)*$E868</f>
        <v>886.16264000000001</v>
      </c>
      <c r="O868" s="43">
        <f>VLOOKUP($D868,PORTE!$A$3:$Z$45,11,0)*$C868+VLOOKUP($E$2,PORTE!$A$3:$Z$45,11,0)*$E868</f>
        <v>901.25956000000008</v>
      </c>
      <c r="P868" s="43">
        <f>VLOOKUP($D868,PORTE!$A$3:$Z$45,12,0)*$C868+VLOOKUP($E$2,PORTE!$A$3:$Z$45,12,0)*$E868</f>
        <v>937.70227999999986</v>
      </c>
      <c r="Q868" s="43">
        <f>VLOOKUP($D868,PORTE!$A$3:$Z$45,13,0)*$C868+VLOOKUP($E$2,PORTE!$A$3:$Z$45,13,0)*$E868</f>
        <v>966.70668000000001</v>
      </c>
      <c r="R868" s="43">
        <f>VLOOKUP($D868,PORTE!$A$3:$Z$45,14,0)*$C868+VLOOKUP($E$2,PORTE!$A$3:$Z$45,14,0)*$E868</f>
        <v>1004.3273599999999</v>
      </c>
    </row>
    <row r="869" spans="1:18" s="1" customFormat="1" ht="13.5" customHeight="1" x14ac:dyDescent="0.25">
      <c r="A869" s="2" t="s">
        <v>1797</v>
      </c>
      <c r="B869" s="3" t="s">
        <v>1798</v>
      </c>
      <c r="C869" s="24">
        <v>0.25</v>
      </c>
      <c r="D869" s="4" t="s">
        <v>5</v>
      </c>
      <c r="E869" s="5" t="s">
        <v>1799</v>
      </c>
      <c r="F869" s="43">
        <f>VLOOKUP($D869,PORTE!$A$3:$Z$45,2,0)*$C869+VLOOKUP($E$2,PORTE!$A$3:$Z$45,2,0)*$E869</f>
        <v>66.17</v>
      </c>
      <c r="G869" s="43">
        <f>VLOOKUP($D869,PORTE!$A$3:$Z$45,3,0)*$C869+VLOOKUP($E$2,PORTE!$A$3:$Z$45,3,0)*$E869</f>
        <v>69.585000000000008</v>
      </c>
      <c r="H869" s="43">
        <f>VLOOKUP($D869,PORTE!$A$3:$Z$45,4,0)*$C869+VLOOKUP($E$2,PORTE!$A$3:$Z$45,4,0)*$E869</f>
        <v>73.448599999999999</v>
      </c>
      <c r="I869" s="43">
        <f>VLOOKUP($D869,PORTE!$A$3:$Z$45,5,0)*$C869+VLOOKUP($E$2,PORTE!$A$3:$Z$45,5,0)*$E869</f>
        <v>78.665599999999998</v>
      </c>
      <c r="J869" s="43">
        <f>VLOOKUP($D869,PORTE!$A$3:$Z$45,6,0)*$C869+VLOOKUP($E$2,PORTE!$A$3:$Z$45,6,0)*$E869</f>
        <v>83.176400000000001</v>
      </c>
      <c r="K869" s="43">
        <f>VLOOKUP($D869,PORTE!$A$3:$Z$45,7,0)*$C869+VLOOKUP($E$2,PORTE!$A$3:$Z$45,7,0)*$E869</f>
        <v>87.9345</v>
      </c>
      <c r="L869" s="43">
        <f>VLOOKUP($D869,PORTE!$A$3:$Z$45,8,0)*$C869+VLOOKUP($E$2,PORTE!$A$3:$Z$45,8,0)*$E869</f>
        <v>93.739499999999992</v>
      </c>
      <c r="M869" s="43">
        <f>VLOOKUP($D869,PORTE!$A$3:$Z$45,9,0)*$C869+VLOOKUP($E$2,PORTE!$A$3:$Z$45,9,0)*$E869</f>
        <v>102.9692</v>
      </c>
      <c r="N869" s="43">
        <f>VLOOKUP($D869,PORTE!$A$3:$Z$45,10,0)*$C869+VLOOKUP($E$2,PORTE!$A$3:$Z$45,10,0)*$E869</f>
        <v>112.3738</v>
      </c>
      <c r="O869" s="43">
        <f>VLOOKUP($D869,PORTE!$A$3:$Z$45,11,0)*$C869+VLOOKUP($E$2,PORTE!$A$3:$Z$45,11,0)*$E869</f>
        <v>114.28520000000002</v>
      </c>
      <c r="P869" s="43">
        <f>VLOOKUP($D869,PORTE!$A$3:$Z$45,12,0)*$C869+VLOOKUP($E$2,PORTE!$A$3:$Z$45,12,0)*$E869</f>
        <v>119.18259999999999</v>
      </c>
      <c r="Q869" s="43">
        <f>VLOOKUP($D869,PORTE!$A$3:$Z$45,13,0)*$C869+VLOOKUP($E$2,PORTE!$A$3:$Z$45,13,0)*$E869</f>
        <v>123.43559999999999</v>
      </c>
      <c r="R869" s="43">
        <f>VLOOKUP($D869,PORTE!$A$3:$Z$45,14,0)*$C869+VLOOKUP($E$2,PORTE!$A$3:$Z$45,14,0)*$E869</f>
        <v>128.23869999999999</v>
      </c>
    </row>
    <row r="870" spans="1:18" s="1" customFormat="1" ht="13.5" customHeight="1" x14ac:dyDescent="0.25">
      <c r="A870" s="2" t="s">
        <v>1800</v>
      </c>
      <c r="B870" s="3" t="s">
        <v>1801</v>
      </c>
      <c r="C870" s="24">
        <v>0.5</v>
      </c>
      <c r="D870" s="4" t="s">
        <v>5</v>
      </c>
      <c r="E870" s="5" t="s">
        <v>1802</v>
      </c>
      <c r="F870" s="43">
        <f>VLOOKUP($D870,PORTE!$A$3:$Z$45,2,0)*$C870+VLOOKUP($E$2,PORTE!$A$3:$Z$45,2,0)*$E870</f>
        <v>423.48549999999994</v>
      </c>
      <c r="G870" s="43">
        <f>VLOOKUP($D870,PORTE!$A$3:$Z$45,3,0)*$C870+VLOOKUP($E$2,PORTE!$A$3:$Z$45,3,0)*$E870</f>
        <v>442.97399999999993</v>
      </c>
      <c r="H870" s="43">
        <f>VLOOKUP($D870,PORTE!$A$3:$Z$45,4,0)*$C870+VLOOKUP($E$2,PORTE!$A$3:$Z$45,4,0)*$E870</f>
        <v>467.66358999999994</v>
      </c>
      <c r="I870" s="43">
        <f>VLOOKUP($D870,PORTE!$A$3:$Z$45,5,0)*$C870+VLOOKUP($E$2,PORTE!$A$3:$Z$45,5,0)*$E870</f>
        <v>500.88288999999997</v>
      </c>
      <c r="J870" s="43">
        <f>VLOOKUP($D870,PORTE!$A$3:$Z$45,6,0)*$C870+VLOOKUP($E$2,PORTE!$A$3:$Z$45,6,0)*$E870</f>
        <v>529.14540999999986</v>
      </c>
      <c r="K870" s="43">
        <f>VLOOKUP($D870,PORTE!$A$3:$Z$45,7,0)*$C870+VLOOKUP($E$2,PORTE!$A$3:$Z$45,7,0)*$E870</f>
        <v>559.42154999999991</v>
      </c>
      <c r="L870" s="43">
        <f>VLOOKUP($D870,PORTE!$A$3:$Z$45,8,0)*$C870+VLOOKUP($E$2,PORTE!$A$3:$Z$45,8,0)*$E870</f>
        <v>596.34854999999993</v>
      </c>
      <c r="M870" s="43">
        <f>VLOOKUP($D870,PORTE!$A$3:$Z$45,9,0)*$C870+VLOOKUP($E$2,PORTE!$A$3:$Z$45,9,0)*$E870</f>
        <v>655.06197999999995</v>
      </c>
      <c r="N870" s="43">
        <f>VLOOKUP($D870,PORTE!$A$3:$Z$45,10,0)*$C870+VLOOKUP($E$2,PORTE!$A$3:$Z$45,10,0)*$E870</f>
        <v>714.88472000000002</v>
      </c>
      <c r="O870" s="43">
        <f>VLOOKUP($D870,PORTE!$A$3:$Z$45,11,0)*$C870+VLOOKUP($E$2,PORTE!$A$3:$Z$45,11,0)*$E870</f>
        <v>727.06213000000002</v>
      </c>
      <c r="P870" s="43">
        <f>VLOOKUP($D870,PORTE!$A$3:$Z$45,12,0)*$C870+VLOOKUP($E$2,PORTE!$A$3:$Z$45,12,0)*$E870</f>
        <v>756.6041899999999</v>
      </c>
      <c r="Q870" s="43">
        <f>VLOOKUP($D870,PORTE!$A$3:$Z$45,13,0)*$C870+VLOOKUP($E$2,PORTE!$A$3:$Z$45,13,0)*$E870</f>
        <v>780.30038999999999</v>
      </c>
      <c r="R870" s="43">
        <f>VLOOKUP($D870,PORTE!$A$3:$Z$45,14,0)*$C870+VLOOKUP($E$2,PORTE!$A$3:$Z$45,14,0)*$E870</f>
        <v>810.66652999999985</v>
      </c>
    </row>
    <row r="871" spans="1:18" s="1" customFormat="1" ht="13.5" customHeight="1" x14ac:dyDescent="0.25">
      <c r="A871" s="2" t="s">
        <v>1803</v>
      </c>
      <c r="B871" s="3" t="s">
        <v>1804</v>
      </c>
      <c r="C871" s="24">
        <v>0.25</v>
      </c>
      <c r="D871" s="4" t="s">
        <v>5</v>
      </c>
      <c r="E871" s="5" t="s">
        <v>399</v>
      </c>
      <c r="F871" s="43">
        <f>VLOOKUP($D871,PORTE!$A$3:$Z$45,2,0)*$C871+VLOOKUP($E$2,PORTE!$A$3:$Z$45,2,0)*$E871</f>
        <v>292.3175</v>
      </c>
      <c r="G871" s="43">
        <f>VLOOKUP($D871,PORTE!$A$3:$Z$45,3,0)*$C871+VLOOKUP($E$2,PORTE!$A$3:$Z$45,3,0)*$E871</f>
        <v>305.565</v>
      </c>
      <c r="H871" s="43">
        <f>VLOOKUP($D871,PORTE!$A$3:$Z$45,4,0)*$C871+VLOOKUP($E$2,PORTE!$A$3:$Z$45,4,0)*$E871</f>
        <v>322.60415</v>
      </c>
      <c r="I871" s="43">
        <f>VLOOKUP($D871,PORTE!$A$3:$Z$45,5,0)*$C871+VLOOKUP($E$2,PORTE!$A$3:$Z$45,5,0)*$E871</f>
        <v>345.51965000000001</v>
      </c>
      <c r="J871" s="43">
        <f>VLOOKUP($D871,PORTE!$A$3:$Z$45,6,0)*$C871+VLOOKUP($E$2,PORTE!$A$3:$Z$45,6,0)*$E871</f>
        <v>364.97584999999998</v>
      </c>
      <c r="K871" s="43">
        <f>VLOOKUP($D871,PORTE!$A$3:$Z$45,7,0)*$C871+VLOOKUP($E$2,PORTE!$A$3:$Z$45,7,0)*$E871</f>
        <v>385.85925000000003</v>
      </c>
      <c r="L871" s="43">
        <f>VLOOKUP($D871,PORTE!$A$3:$Z$45,8,0)*$C871+VLOOKUP($E$2,PORTE!$A$3:$Z$45,8,0)*$E871</f>
        <v>411.32925</v>
      </c>
      <c r="M871" s="43">
        <f>VLOOKUP($D871,PORTE!$A$3:$Z$45,9,0)*$C871+VLOOKUP($E$2,PORTE!$A$3:$Z$45,9,0)*$E871</f>
        <v>451.8263</v>
      </c>
      <c r="N871" s="43">
        <f>VLOOKUP($D871,PORTE!$A$3:$Z$45,10,0)*$C871+VLOOKUP($E$2,PORTE!$A$3:$Z$45,10,0)*$E871</f>
        <v>493.08820000000003</v>
      </c>
      <c r="O871" s="43">
        <f>VLOOKUP($D871,PORTE!$A$3:$Z$45,11,0)*$C871+VLOOKUP($E$2,PORTE!$A$3:$Z$45,11,0)*$E871</f>
        <v>501.48905000000008</v>
      </c>
      <c r="P871" s="43">
        <f>VLOOKUP($D871,PORTE!$A$3:$Z$45,12,0)*$C871+VLOOKUP($E$2,PORTE!$A$3:$Z$45,12,0)*$E871</f>
        <v>521.72514999999999</v>
      </c>
      <c r="Q871" s="43">
        <f>VLOOKUP($D871,PORTE!$A$3:$Z$45,13,0)*$C871+VLOOKUP($E$2,PORTE!$A$3:$Z$45,13,0)*$E871</f>
        <v>537.77715000000001</v>
      </c>
      <c r="R871" s="43">
        <f>VLOOKUP($D871,PORTE!$A$3:$Z$45,14,0)*$C871+VLOOKUP($E$2,PORTE!$A$3:$Z$45,14,0)*$E871</f>
        <v>558.70555000000002</v>
      </c>
    </row>
    <row r="872" spans="1:18" s="1" customFormat="1" ht="13.5" customHeight="1" x14ac:dyDescent="0.25">
      <c r="A872" s="2" t="s">
        <v>1805</v>
      </c>
      <c r="B872" s="3" t="s">
        <v>1806</v>
      </c>
      <c r="C872" s="24">
        <v>0.25</v>
      </c>
      <c r="D872" s="4" t="s">
        <v>5</v>
      </c>
      <c r="E872" s="5" t="s">
        <v>399</v>
      </c>
      <c r="F872" s="43">
        <f>VLOOKUP($D872,PORTE!$A$3:$Z$45,2,0)*$C872+VLOOKUP($E$2,PORTE!$A$3:$Z$45,2,0)*$E872</f>
        <v>292.3175</v>
      </c>
      <c r="G872" s="43">
        <f>VLOOKUP($D872,PORTE!$A$3:$Z$45,3,0)*$C872+VLOOKUP($E$2,PORTE!$A$3:$Z$45,3,0)*$E872</f>
        <v>305.565</v>
      </c>
      <c r="H872" s="43">
        <f>VLOOKUP($D872,PORTE!$A$3:$Z$45,4,0)*$C872+VLOOKUP($E$2,PORTE!$A$3:$Z$45,4,0)*$E872</f>
        <v>322.60415</v>
      </c>
      <c r="I872" s="43">
        <f>VLOOKUP($D872,PORTE!$A$3:$Z$45,5,0)*$C872+VLOOKUP($E$2,PORTE!$A$3:$Z$45,5,0)*$E872</f>
        <v>345.51965000000001</v>
      </c>
      <c r="J872" s="43">
        <f>VLOOKUP($D872,PORTE!$A$3:$Z$45,6,0)*$C872+VLOOKUP($E$2,PORTE!$A$3:$Z$45,6,0)*$E872</f>
        <v>364.97584999999998</v>
      </c>
      <c r="K872" s="43">
        <f>VLOOKUP($D872,PORTE!$A$3:$Z$45,7,0)*$C872+VLOOKUP($E$2,PORTE!$A$3:$Z$45,7,0)*$E872</f>
        <v>385.85925000000003</v>
      </c>
      <c r="L872" s="43">
        <f>VLOOKUP($D872,PORTE!$A$3:$Z$45,8,0)*$C872+VLOOKUP($E$2,PORTE!$A$3:$Z$45,8,0)*$E872</f>
        <v>411.32925</v>
      </c>
      <c r="M872" s="43">
        <f>VLOOKUP($D872,PORTE!$A$3:$Z$45,9,0)*$C872+VLOOKUP($E$2,PORTE!$A$3:$Z$45,9,0)*$E872</f>
        <v>451.8263</v>
      </c>
      <c r="N872" s="43">
        <f>VLOOKUP($D872,PORTE!$A$3:$Z$45,10,0)*$C872+VLOOKUP($E$2,PORTE!$A$3:$Z$45,10,0)*$E872</f>
        <v>493.08820000000003</v>
      </c>
      <c r="O872" s="43">
        <f>VLOOKUP($D872,PORTE!$A$3:$Z$45,11,0)*$C872+VLOOKUP($E$2,PORTE!$A$3:$Z$45,11,0)*$E872</f>
        <v>501.48905000000008</v>
      </c>
      <c r="P872" s="43">
        <f>VLOOKUP($D872,PORTE!$A$3:$Z$45,12,0)*$C872+VLOOKUP($E$2,PORTE!$A$3:$Z$45,12,0)*$E872</f>
        <v>521.72514999999999</v>
      </c>
      <c r="Q872" s="43">
        <f>VLOOKUP($D872,PORTE!$A$3:$Z$45,13,0)*$C872+VLOOKUP($E$2,PORTE!$A$3:$Z$45,13,0)*$E872</f>
        <v>537.77715000000001</v>
      </c>
      <c r="R872" s="43">
        <f>VLOOKUP($D872,PORTE!$A$3:$Z$45,14,0)*$C872+VLOOKUP($E$2,PORTE!$A$3:$Z$45,14,0)*$E872</f>
        <v>558.70555000000002</v>
      </c>
    </row>
    <row r="873" spans="1:18" s="1" customFormat="1" ht="13.5" customHeight="1" x14ac:dyDescent="0.25">
      <c r="A873" s="2" t="s">
        <v>1807</v>
      </c>
      <c r="B873" s="3" t="s">
        <v>1808</v>
      </c>
      <c r="C873" s="24">
        <v>0.25</v>
      </c>
      <c r="D873" s="4" t="s">
        <v>5</v>
      </c>
      <c r="E873" s="5" t="s">
        <v>399</v>
      </c>
      <c r="F873" s="43">
        <f>VLOOKUP($D873,PORTE!$A$3:$Z$45,2,0)*$C873+VLOOKUP($E$2,PORTE!$A$3:$Z$45,2,0)*$E873</f>
        <v>292.3175</v>
      </c>
      <c r="G873" s="43">
        <f>VLOOKUP($D873,PORTE!$A$3:$Z$45,3,0)*$C873+VLOOKUP($E$2,PORTE!$A$3:$Z$45,3,0)*$E873</f>
        <v>305.565</v>
      </c>
      <c r="H873" s="43">
        <f>VLOOKUP($D873,PORTE!$A$3:$Z$45,4,0)*$C873+VLOOKUP($E$2,PORTE!$A$3:$Z$45,4,0)*$E873</f>
        <v>322.60415</v>
      </c>
      <c r="I873" s="43">
        <f>VLOOKUP($D873,PORTE!$A$3:$Z$45,5,0)*$C873+VLOOKUP($E$2,PORTE!$A$3:$Z$45,5,0)*$E873</f>
        <v>345.51965000000001</v>
      </c>
      <c r="J873" s="43">
        <f>VLOOKUP($D873,PORTE!$A$3:$Z$45,6,0)*$C873+VLOOKUP($E$2,PORTE!$A$3:$Z$45,6,0)*$E873</f>
        <v>364.97584999999998</v>
      </c>
      <c r="K873" s="43">
        <f>VLOOKUP($D873,PORTE!$A$3:$Z$45,7,0)*$C873+VLOOKUP($E$2,PORTE!$A$3:$Z$45,7,0)*$E873</f>
        <v>385.85925000000003</v>
      </c>
      <c r="L873" s="43">
        <f>VLOOKUP($D873,PORTE!$A$3:$Z$45,8,0)*$C873+VLOOKUP($E$2,PORTE!$A$3:$Z$45,8,0)*$E873</f>
        <v>411.32925</v>
      </c>
      <c r="M873" s="43">
        <f>VLOOKUP($D873,PORTE!$A$3:$Z$45,9,0)*$C873+VLOOKUP($E$2,PORTE!$A$3:$Z$45,9,0)*$E873</f>
        <v>451.8263</v>
      </c>
      <c r="N873" s="43">
        <f>VLOOKUP($D873,PORTE!$A$3:$Z$45,10,0)*$C873+VLOOKUP($E$2,PORTE!$A$3:$Z$45,10,0)*$E873</f>
        <v>493.08820000000003</v>
      </c>
      <c r="O873" s="43">
        <f>VLOOKUP($D873,PORTE!$A$3:$Z$45,11,0)*$C873+VLOOKUP($E$2,PORTE!$A$3:$Z$45,11,0)*$E873</f>
        <v>501.48905000000008</v>
      </c>
      <c r="P873" s="43">
        <f>VLOOKUP($D873,PORTE!$A$3:$Z$45,12,0)*$C873+VLOOKUP($E$2,PORTE!$A$3:$Z$45,12,0)*$E873</f>
        <v>521.72514999999999</v>
      </c>
      <c r="Q873" s="43">
        <f>VLOOKUP($D873,PORTE!$A$3:$Z$45,13,0)*$C873+VLOOKUP($E$2,PORTE!$A$3:$Z$45,13,0)*$E873</f>
        <v>537.77715000000001</v>
      </c>
      <c r="R873" s="43">
        <f>VLOOKUP($D873,PORTE!$A$3:$Z$45,14,0)*$C873+VLOOKUP($E$2,PORTE!$A$3:$Z$45,14,0)*$E873</f>
        <v>558.70555000000002</v>
      </c>
    </row>
    <row r="874" spans="1:18" s="1" customFormat="1" ht="13.5" customHeight="1" x14ac:dyDescent="0.25">
      <c r="A874" s="2" t="s">
        <v>1809</v>
      </c>
      <c r="B874" s="3" t="s">
        <v>1810</v>
      </c>
      <c r="C874" s="24">
        <v>0.25</v>
      </c>
      <c r="D874" s="4" t="s">
        <v>5</v>
      </c>
      <c r="E874" s="5" t="s">
        <v>399</v>
      </c>
      <c r="F874" s="43">
        <f>VLOOKUP($D874,PORTE!$A$3:$Z$45,2,0)*$C874+VLOOKUP($E$2,PORTE!$A$3:$Z$45,2,0)*$E874</f>
        <v>292.3175</v>
      </c>
      <c r="G874" s="43">
        <f>VLOOKUP($D874,PORTE!$A$3:$Z$45,3,0)*$C874+VLOOKUP($E$2,PORTE!$A$3:$Z$45,3,0)*$E874</f>
        <v>305.565</v>
      </c>
      <c r="H874" s="43">
        <f>VLOOKUP($D874,PORTE!$A$3:$Z$45,4,0)*$C874+VLOOKUP($E$2,PORTE!$A$3:$Z$45,4,0)*$E874</f>
        <v>322.60415</v>
      </c>
      <c r="I874" s="43">
        <f>VLOOKUP($D874,PORTE!$A$3:$Z$45,5,0)*$C874+VLOOKUP($E$2,PORTE!$A$3:$Z$45,5,0)*$E874</f>
        <v>345.51965000000001</v>
      </c>
      <c r="J874" s="43">
        <f>VLOOKUP($D874,PORTE!$A$3:$Z$45,6,0)*$C874+VLOOKUP($E$2,PORTE!$A$3:$Z$45,6,0)*$E874</f>
        <v>364.97584999999998</v>
      </c>
      <c r="K874" s="43">
        <f>VLOOKUP($D874,PORTE!$A$3:$Z$45,7,0)*$C874+VLOOKUP($E$2,PORTE!$A$3:$Z$45,7,0)*$E874</f>
        <v>385.85925000000003</v>
      </c>
      <c r="L874" s="43">
        <f>VLOOKUP($D874,PORTE!$A$3:$Z$45,8,0)*$C874+VLOOKUP($E$2,PORTE!$A$3:$Z$45,8,0)*$E874</f>
        <v>411.32925</v>
      </c>
      <c r="M874" s="43">
        <f>VLOOKUP($D874,PORTE!$A$3:$Z$45,9,0)*$C874+VLOOKUP($E$2,PORTE!$A$3:$Z$45,9,0)*$E874</f>
        <v>451.8263</v>
      </c>
      <c r="N874" s="43">
        <f>VLOOKUP($D874,PORTE!$A$3:$Z$45,10,0)*$C874+VLOOKUP($E$2,PORTE!$A$3:$Z$45,10,0)*$E874</f>
        <v>493.08820000000003</v>
      </c>
      <c r="O874" s="43">
        <f>VLOOKUP($D874,PORTE!$A$3:$Z$45,11,0)*$C874+VLOOKUP($E$2,PORTE!$A$3:$Z$45,11,0)*$E874</f>
        <v>501.48905000000008</v>
      </c>
      <c r="P874" s="43">
        <f>VLOOKUP($D874,PORTE!$A$3:$Z$45,12,0)*$C874+VLOOKUP($E$2,PORTE!$A$3:$Z$45,12,0)*$E874</f>
        <v>521.72514999999999</v>
      </c>
      <c r="Q874" s="43">
        <f>VLOOKUP($D874,PORTE!$A$3:$Z$45,13,0)*$C874+VLOOKUP($E$2,PORTE!$A$3:$Z$45,13,0)*$E874</f>
        <v>537.77715000000001</v>
      </c>
      <c r="R874" s="43">
        <f>VLOOKUP($D874,PORTE!$A$3:$Z$45,14,0)*$C874+VLOOKUP($E$2,PORTE!$A$3:$Z$45,14,0)*$E874</f>
        <v>558.70555000000002</v>
      </c>
    </row>
    <row r="875" spans="1:18" s="1" customFormat="1" ht="13.5" customHeight="1" x14ac:dyDescent="0.25">
      <c r="A875" s="2" t="s">
        <v>1811</v>
      </c>
      <c r="B875" s="3" t="s">
        <v>1812</v>
      </c>
      <c r="C875" s="24">
        <v>0.25</v>
      </c>
      <c r="D875" s="4" t="s">
        <v>5</v>
      </c>
      <c r="E875" s="5" t="s">
        <v>399</v>
      </c>
      <c r="F875" s="43">
        <f>VLOOKUP($D875,PORTE!$A$3:$Z$45,2,0)*$C875+VLOOKUP($E$2,PORTE!$A$3:$Z$45,2,0)*$E875</f>
        <v>292.3175</v>
      </c>
      <c r="G875" s="43">
        <f>VLOOKUP($D875,PORTE!$A$3:$Z$45,3,0)*$C875+VLOOKUP($E$2,PORTE!$A$3:$Z$45,3,0)*$E875</f>
        <v>305.565</v>
      </c>
      <c r="H875" s="43">
        <f>VLOOKUP($D875,PORTE!$A$3:$Z$45,4,0)*$C875+VLOOKUP($E$2,PORTE!$A$3:$Z$45,4,0)*$E875</f>
        <v>322.60415</v>
      </c>
      <c r="I875" s="43">
        <f>VLOOKUP($D875,PORTE!$A$3:$Z$45,5,0)*$C875+VLOOKUP($E$2,PORTE!$A$3:$Z$45,5,0)*$E875</f>
        <v>345.51965000000001</v>
      </c>
      <c r="J875" s="43">
        <f>VLOOKUP($D875,PORTE!$A$3:$Z$45,6,0)*$C875+VLOOKUP($E$2,PORTE!$A$3:$Z$45,6,0)*$E875</f>
        <v>364.97584999999998</v>
      </c>
      <c r="K875" s="43">
        <f>VLOOKUP($D875,PORTE!$A$3:$Z$45,7,0)*$C875+VLOOKUP($E$2,PORTE!$A$3:$Z$45,7,0)*$E875</f>
        <v>385.85925000000003</v>
      </c>
      <c r="L875" s="43">
        <f>VLOOKUP($D875,PORTE!$A$3:$Z$45,8,0)*$C875+VLOOKUP($E$2,PORTE!$A$3:$Z$45,8,0)*$E875</f>
        <v>411.32925</v>
      </c>
      <c r="M875" s="43">
        <f>VLOOKUP($D875,PORTE!$A$3:$Z$45,9,0)*$C875+VLOOKUP($E$2,PORTE!$A$3:$Z$45,9,0)*$E875</f>
        <v>451.8263</v>
      </c>
      <c r="N875" s="43">
        <f>VLOOKUP($D875,PORTE!$A$3:$Z$45,10,0)*$C875+VLOOKUP($E$2,PORTE!$A$3:$Z$45,10,0)*$E875</f>
        <v>493.08820000000003</v>
      </c>
      <c r="O875" s="43">
        <f>VLOOKUP($D875,PORTE!$A$3:$Z$45,11,0)*$C875+VLOOKUP($E$2,PORTE!$A$3:$Z$45,11,0)*$E875</f>
        <v>501.48905000000008</v>
      </c>
      <c r="P875" s="43">
        <f>VLOOKUP($D875,PORTE!$A$3:$Z$45,12,0)*$C875+VLOOKUP($E$2,PORTE!$A$3:$Z$45,12,0)*$E875</f>
        <v>521.72514999999999</v>
      </c>
      <c r="Q875" s="43">
        <f>VLOOKUP($D875,PORTE!$A$3:$Z$45,13,0)*$C875+VLOOKUP($E$2,PORTE!$A$3:$Z$45,13,0)*$E875</f>
        <v>537.77715000000001</v>
      </c>
      <c r="R875" s="43">
        <f>VLOOKUP($D875,PORTE!$A$3:$Z$45,14,0)*$C875+VLOOKUP($E$2,PORTE!$A$3:$Z$45,14,0)*$E875</f>
        <v>558.70555000000002</v>
      </c>
    </row>
    <row r="876" spans="1:18" s="1" customFormat="1" ht="13.5" customHeight="1" x14ac:dyDescent="0.25">
      <c r="A876" s="2">
        <v>40314626</v>
      </c>
      <c r="B876" s="3" t="s">
        <v>1813</v>
      </c>
      <c r="C876" s="27">
        <v>1</v>
      </c>
      <c r="D876" s="4" t="s">
        <v>5</v>
      </c>
      <c r="E876" s="5">
        <v>38.75</v>
      </c>
      <c r="F876" s="43">
        <f>VLOOKUP($D876,PORTE!$A$3:$Z$45,2,0)*$C876+VLOOKUP($E$2,PORTE!$A$3:$Z$45,2,0)*$E876</f>
        <v>453.625</v>
      </c>
      <c r="G876" s="43">
        <f>VLOOKUP($D876,PORTE!$A$3:$Z$45,3,0)*$C876+VLOOKUP($E$2,PORTE!$A$3:$Z$45,3,0)*$E876</f>
        <v>475.5</v>
      </c>
      <c r="H876" s="43">
        <f>VLOOKUP($D876,PORTE!$A$3:$Z$45,4,0)*$C876+VLOOKUP($E$2,PORTE!$A$3:$Z$45,4,0)*$E876</f>
        <v>501.96249999999998</v>
      </c>
      <c r="I876" s="43">
        <f>VLOOKUP($D876,PORTE!$A$3:$Z$45,5,0)*$C876+VLOOKUP($E$2,PORTE!$A$3:$Z$45,5,0)*$E876</f>
        <v>537.61749999999995</v>
      </c>
      <c r="J876" s="43">
        <f>VLOOKUP($D876,PORTE!$A$3:$Z$45,6,0)*$C876+VLOOKUP($E$2,PORTE!$A$3:$Z$45,6,0)*$E876</f>
        <v>568.14750000000004</v>
      </c>
      <c r="K876" s="43">
        <f>VLOOKUP($D876,PORTE!$A$3:$Z$45,7,0)*$C876+VLOOKUP($E$2,PORTE!$A$3:$Z$45,7,0)*$E876</f>
        <v>600.65250000000003</v>
      </c>
      <c r="L876" s="43">
        <f>VLOOKUP($D876,PORTE!$A$3:$Z$45,8,0)*$C876+VLOOKUP($E$2,PORTE!$A$3:$Z$45,8,0)*$E876</f>
        <v>640.30250000000001</v>
      </c>
      <c r="M876" s="43">
        <f>VLOOKUP($D876,PORTE!$A$3:$Z$45,9,0)*$C876+VLOOKUP($E$2,PORTE!$A$3:$Z$45,9,0)*$E876</f>
        <v>703.34499999999991</v>
      </c>
      <c r="N876" s="43">
        <f>VLOOKUP($D876,PORTE!$A$3:$Z$45,10,0)*$C876+VLOOKUP($E$2,PORTE!$A$3:$Z$45,10,0)*$E876</f>
        <v>767.57999999999993</v>
      </c>
      <c r="O876" s="43">
        <f>VLOOKUP($D876,PORTE!$A$3:$Z$45,11,0)*$C876+VLOOKUP($E$2,PORTE!$A$3:$Z$45,11,0)*$E876</f>
        <v>780.64750000000004</v>
      </c>
      <c r="P876" s="43">
        <f>VLOOKUP($D876,PORTE!$A$3:$Z$45,12,0)*$C876+VLOOKUP($E$2,PORTE!$A$3:$Z$45,12,0)*$E876</f>
        <v>813.05250000000001</v>
      </c>
      <c r="Q876" s="43">
        <f>VLOOKUP($D876,PORTE!$A$3:$Z$45,13,0)*$C876+VLOOKUP($E$2,PORTE!$A$3:$Z$45,13,0)*$E876</f>
        <v>839.92250000000001</v>
      </c>
      <c r="R876" s="43">
        <f>VLOOKUP($D876,PORTE!$A$3:$Z$45,14,0)*$C876+VLOOKUP($E$2,PORTE!$A$3:$Z$45,14,0)*$E876</f>
        <v>872.60750000000007</v>
      </c>
    </row>
    <row r="877" spans="1:18" s="1" customFormat="1" ht="13.5" customHeight="1" x14ac:dyDescent="0.25">
      <c r="A877" s="2" t="s">
        <v>1814</v>
      </c>
      <c r="B877" s="3" t="s">
        <v>1815</v>
      </c>
      <c r="C877" s="24">
        <v>0.25</v>
      </c>
      <c r="D877" s="4" t="s">
        <v>5</v>
      </c>
      <c r="E877" s="5" t="s">
        <v>399</v>
      </c>
      <c r="F877" s="43">
        <f>VLOOKUP($D877,PORTE!$A$3:$Z$45,2,0)*$C877+VLOOKUP($E$2,PORTE!$A$3:$Z$45,2,0)*$E877</f>
        <v>292.3175</v>
      </c>
      <c r="G877" s="43">
        <f>VLOOKUP($D877,PORTE!$A$3:$Z$45,3,0)*$C877+VLOOKUP($E$2,PORTE!$A$3:$Z$45,3,0)*$E877</f>
        <v>305.565</v>
      </c>
      <c r="H877" s="43">
        <f>VLOOKUP($D877,PORTE!$A$3:$Z$45,4,0)*$C877+VLOOKUP($E$2,PORTE!$A$3:$Z$45,4,0)*$E877</f>
        <v>322.60415</v>
      </c>
      <c r="I877" s="43">
        <f>VLOOKUP($D877,PORTE!$A$3:$Z$45,5,0)*$C877+VLOOKUP($E$2,PORTE!$A$3:$Z$45,5,0)*$E877</f>
        <v>345.51965000000001</v>
      </c>
      <c r="J877" s="43">
        <f>VLOOKUP($D877,PORTE!$A$3:$Z$45,6,0)*$C877+VLOOKUP($E$2,PORTE!$A$3:$Z$45,6,0)*$E877</f>
        <v>364.97584999999998</v>
      </c>
      <c r="K877" s="43">
        <f>VLOOKUP($D877,PORTE!$A$3:$Z$45,7,0)*$C877+VLOOKUP($E$2,PORTE!$A$3:$Z$45,7,0)*$E877</f>
        <v>385.85925000000003</v>
      </c>
      <c r="L877" s="43">
        <f>VLOOKUP($D877,PORTE!$A$3:$Z$45,8,0)*$C877+VLOOKUP($E$2,PORTE!$A$3:$Z$45,8,0)*$E877</f>
        <v>411.32925</v>
      </c>
      <c r="M877" s="43">
        <f>VLOOKUP($D877,PORTE!$A$3:$Z$45,9,0)*$C877+VLOOKUP($E$2,PORTE!$A$3:$Z$45,9,0)*$E877</f>
        <v>451.8263</v>
      </c>
      <c r="N877" s="43">
        <f>VLOOKUP($D877,PORTE!$A$3:$Z$45,10,0)*$C877+VLOOKUP($E$2,PORTE!$A$3:$Z$45,10,0)*$E877</f>
        <v>493.08820000000003</v>
      </c>
      <c r="O877" s="43">
        <f>VLOOKUP($D877,PORTE!$A$3:$Z$45,11,0)*$C877+VLOOKUP($E$2,PORTE!$A$3:$Z$45,11,0)*$E877</f>
        <v>501.48905000000008</v>
      </c>
      <c r="P877" s="43">
        <f>VLOOKUP($D877,PORTE!$A$3:$Z$45,12,0)*$C877+VLOOKUP($E$2,PORTE!$A$3:$Z$45,12,0)*$E877</f>
        <v>521.72514999999999</v>
      </c>
      <c r="Q877" s="43">
        <f>VLOOKUP($D877,PORTE!$A$3:$Z$45,13,0)*$C877+VLOOKUP($E$2,PORTE!$A$3:$Z$45,13,0)*$E877</f>
        <v>537.77715000000001</v>
      </c>
      <c r="R877" s="43">
        <f>VLOOKUP($D877,PORTE!$A$3:$Z$45,14,0)*$C877+VLOOKUP($E$2,PORTE!$A$3:$Z$45,14,0)*$E877</f>
        <v>558.70555000000002</v>
      </c>
    </row>
    <row r="878" spans="1:18" s="1" customFormat="1" ht="13.5" customHeight="1" x14ac:dyDescent="0.25">
      <c r="A878" s="2">
        <v>40314634</v>
      </c>
      <c r="B878" s="3" t="s">
        <v>1816</v>
      </c>
      <c r="C878" s="27">
        <v>1</v>
      </c>
      <c r="D878" s="4" t="s">
        <v>5</v>
      </c>
      <c r="E878" s="5">
        <v>25.245000000000001</v>
      </c>
      <c r="F878" s="43">
        <f>VLOOKUP($D878,PORTE!$A$3:$Z$45,2,0)*$C878+VLOOKUP($E$2,PORTE!$A$3:$Z$45,2,0)*$E878</f>
        <v>298.3175</v>
      </c>
      <c r="G878" s="43">
        <f>VLOOKUP($D878,PORTE!$A$3:$Z$45,3,0)*$C878+VLOOKUP($E$2,PORTE!$A$3:$Z$45,3,0)*$E878</f>
        <v>313.44</v>
      </c>
      <c r="H878" s="43">
        <f>VLOOKUP($D878,PORTE!$A$3:$Z$45,4,0)*$C878+VLOOKUP($E$2,PORTE!$A$3:$Z$45,4,0)*$E878</f>
        <v>330.85415</v>
      </c>
      <c r="I878" s="43">
        <f>VLOOKUP($D878,PORTE!$A$3:$Z$45,5,0)*$C878+VLOOKUP($E$2,PORTE!$A$3:$Z$45,5,0)*$E878</f>
        <v>354.35464999999999</v>
      </c>
      <c r="J878" s="43">
        <f>VLOOKUP($D878,PORTE!$A$3:$Z$45,6,0)*$C878+VLOOKUP($E$2,PORTE!$A$3:$Z$45,6,0)*$E878</f>
        <v>374.62085000000002</v>
      </c>
      <c r="K878" s="43">
        <f>VLOOKUP($D878,PORTE!$A$3:$Z$45,7,0)*$C878+VLOOKUP($E$2,PORTE!$A$3:$Z$45,7,0)*$E878</f>
        <v>396.05175000000003</v>
      </c>
      <c r="L878" s="43">
        <f>VLOOKUP($D878,PORTE!$A$3:$Z$45,8,0)*$C878+VLOOKUP($E$2,PORTE!$A$3:$Z$45,8,0)*$E878</f>
        <v>422.19675000000001</v>
      </c>
      <c r="M878" s="43">
        <f>VLOOKUP($D878,PORTE!$A$3:$Z$45,9,0)*$C878+VLOOKUP($E$2,PORTE!$A$3:$Z$45,9,0)*$E878</f>
        <v>463.7663</v>
      </c>
      <c r="N878" s="43">
        <f>VLOOKUP($D878,PORTE!$A$3:$Z$45,10,0)*$C878+VLOOKUP($E$2,PORTE!$A$3:$Z$45,10,0)*$E878</f>
        <v>506.1232</v>
      </c>
      <c r="O878" s="43">
        <f>VLOOKUP($D878,PORTE!$A$3:$Z$45,11,0)*$C878+VLOOKUP($E$2,PORTE!$A$3:$Z$45,11,0)*$E878</f>
        <v>514.73405000000002</v>
      </c>
      <c r="P878" s="43">
        <f>VLOOKUP($D878,PORTE!$A$3:$Z$45,12,0)*$C878+VLOOKUP($E$2,PORTE!$A$3:$Z$45,12,0)*$E878</f>
        <v>536.60514999999998</v>
      </c>
      <c r="Q878" s="43">
        <f>VLOOKUP($D878,PORTE!$A$3:$Z$45,13,0)*$C878+VLOOKUP($E$2,PORTE!$A$3:$Z$45,13,0)*$E878</f>
        <v>555.37215000000003</v>
      </c>
      <c r="R878" s="43">
        <f>VLOOKUP($D878,PORTE!$A$3:$Z$45,14,0)*$C878+VLOOKUP($E$2,PORTE!$A$3:$Z$45,14,0)*$E878</f>
        <v>576.98305000000005</v>
      </c>
    </row>
    <row r="879" spans="1:18" s="1" customFormat="1" ht="13.5" customHeight="1" x14ac:dyDescent="0.25">
      <c r="A879" s="2">
        <v>40322220</v>
      </c>
      <c r="B879" s="9" t="s">
        <v>1817</v>
      </c>
      <c r="C879" s="24">
        <v>0.1</v>
      </c>
      <c r="D879" s="4" t="s">
        <v>5</v>
      </c>
      <c r="E879" s="5">
        <v>10.148999999999999</v>
      </c>
      <c r="F879" s="43">
        <f>VLOOKUP($D879,PORTE!$A$3:$Z$45,2,0)*$C879+VLOOKUP($E$2,PORTE!$A$3:$Z$45,2,0)*$E879</f>
        <v>117.51349999999999</v>
      </c>
      <c r="G879" s="43">
        <f>VLOOKUP($D879,PORTE!$A$3:$Z$45,3,0)*$C879+VLOOKUP($E$2,PORTE!$A$3:$Z$45,3,0)*$E879</f>
        <v>122.83799999999998</v>
      </c>
      <c r="H879" s="43">
        <f>VLOOKUP($D879,PORTE!$A$3:$Z$45,4,0)*$C879+VLOOKUP($E$2,PORTE!$A$3:$Z$45,4,0)*$E879</f>
        <v>129.68782999999999</v>
      </c>
      <c r="I879" s="43">
        <f>VLOOKUP($D879,PORTE!$A$3:$Z$45,5,0)*$C879+VLOOKUP($E$2,PORTE!$A$3:$Z$45,5,0)*$E879</f>
        <v>138.89992999999998</v>
      </c>
      <c r="J879" s="43">
        <f>VLOOKUP($D879,PORTE!$A$3:$Z$45,6,0)*$C879+VLOOKUP($E$2,PORTE!$A$3:$Z$45,6,0)*$E879</f>
        <v>146.72117</v>
      </c>
      <c r="K879" s="43">
        <f>VLOOKUP($D879,PORTE!$A$3:$Z$45,7,0)*$C879+VLOOKUP($E$2,PORTE!$A$3:$Z$45,7,0)*$E879</f>
        <v>155.11635000000001</v>
      </c>
      <c r="L879" s="43">
        <f>VLOOKUP($D879,PORTE!$A$3:$Z$45,8,0)*$C879+VLOOKUP($E$2,PORTE!$A$3:$Z$45,8,0)*$E879</f>
        <v>165.35534999999999</v>
      </c>
      <c r="M879" s="43">
        <f>VLOOKUP($D879,PORTE!$A$3:$Z$45,9,0)*$C879+VLOOKUP($E$2,PORTE!$A$3:$Z$45,9,0)*$E879</f>
        <v>181.63525999999999</v>
      </c>
      <c r="N879" s="43">
        <f>VLOOKUP($D879,PORTE!$A$3:$Z$45,10,0)*$C879+VLOOKUP($E$2,PORTE!$A$3:$Z$45,10,0)*$E879</f>
        <v>198.22263999999998</v>
      </c>
      <c r="O879" s="43">
        <f>VLOOKUP($D879,PORTE!$A$3:$Z$45,11,0)*$C879+VLOOKUP($E$2,PORTE!$A$3:$Z$45,11,0)*$E879</f>
        <v>201.59980999999999</v>
      </c>
      <c r="P879" s="43">
        <f>VLOOKUP($D879,PORTE!$A$3:$Z$45,12,0)*$C879+VLOOKUP($E$2,PORTE!$A$3:$Z$45,12,0)*$E879</f>
        <v>209.73402999999999</v>
      </c>
      <c r="Q879" s="43">
        <f>VLOOKUP($D879,PORTE!$A$3:$Z$45,13,0)*$C879+VLOOKUP($E$2,PORTE!$A$3:$Z$45,13,0)*$E879</f>
        <v>216.18543</v>
      </c>
      <c r="R879" s="43">
        <f>VLOOKUP($D879,PORTE!$A$3:$Z$45,14,0)*$C879+VLOOKUP($E$2,PORTE!$A$3:$Z$45,14,0)*$E879</f>
        <v>224.59861000000001</v>
      </c>
    </row>
    <row r="880" spans="1:18" s="1" customFormat="1" ht="13.5" customHeight="1" x14ac:dyDescent="0.25">
      <c r="A880" s="2" t="s">
        <v>1818</v>
      </c>
      <c r="B880" s="3" t="s">
        <v>1819</v>
      </c>
      <c r="C880" s="24">
        <v>0.04</v>
      </c>
      <c r="D880" s="4" t="s">
        <v>5</v>
      </c>
      <c r="E880" s="5" t="s">
        <v>19</v>
      </c>
      <c r="F880" s="43">
        <f>VLOOKUP($D880,PORTE!$A$3:$Z$45,2,0)*$C880+VLOOKUP($E$2,PORTE!$A$3:$Z$45,2,0)*$E880</f>
        <v>27.115000000000002</v>
      </c>
      <c r="G880" s="43">
        <f>VLOOKUP($D880,PORTE!$A$3:$Z$45,3,0)*$C880+VLOOKUP($E$2,PORTE!$A$3:$Z$45,3,0)*$E880</f>
        <v>28.380000000000003</v>
      </c>
      <c r="H880" s="43">
        <f>VLOOKUP($D880,PORTE!$A$3:$Z$45,4,0)*$C880+VLOOKUP($E$2,PORTE!$A$3:$Z$45,4,0)*$E880</f>
        <v>29.961100000000002</v>
      </c>
      <c r="I880" s="43">
        <f>VLOOKUP($D880,PORTE!$A$3:$Z$45,5,0)*$C880+VLOOKUP($E$2,PORTE!$A$3:$Z$45,5,0)*$E880</f>
        <v>32.089300000000001</v>
      </c>
      <c r="J880" s="43">
        <f>VLOOKUP($D880,PORTE!$A$3:$Z$45,6,0)*$C880+VLOOKUP($E$2,PORTE!$A$3:$Z$45,6,0)*$E880</f>
        <v>33.903300000000002</v>
      </c>
      <c r="K880" s="43">
        <f>VLOOKUP($D880,PORTE!$A$3:$Z$45,7,0)*$C880+VLOOKUP($E$2,PORTE!$A$3:$Z$45,7,0)*$E880</f>
        <v>35.8431</v>
      </c>
      <c r="L880" s="43">
        <f>VLOOKUP($D880,PORTE!$A$3:$Z$45,8,0)*$C880+VLOOKUP($E$2,PORTE!$A$3:$Z$45,8,0)*$E880</f>
        <v>38.209099999999999</v>
      </c>
      <c r="M880" s="43">
        <f>VLOOKUP($D880,PORTE!$A$3:$Z$45,9,0)*$C880+VLOOKUP($E$2,PORTE!$A$3:$Z$45,9,0)*$E880</f>
        <v>41.970999999999997</v>
      </c>
      <c r="N880" s="43">
        <f>VLOOKUP($D880,PORTE!$A$3:$Z$45,10,0)*$C880+VLOOKUP($E$2,PORTE!$A$3:$Z$45,10,0)*$E880</f>
        <v>45.804000000000002</v>
      </c>
      <c r="O880" s="43">
        <f>VLOOKUP($D880,PORTE!$A$3:$Z$45,11,0)*$C880+VLOOKUP($E$2,PORTE!$A$3:$Z$45,11,0)*$E880</f>
        <v>46.584100000000007</v>
      </c>
      <c r="P880" s="43">
        <f>VLOOKUP($D880,PORTE!$A$3:$Z$45,12,0)*$C880+VLOOKUP($E$2,PORTE!$A$3:$Z$45,12,0)*$E880</f>
        <v>48.488699999999994</v>
      </c>
      <c r="Q880" s="43">
        <f>VLOOKUP($D880,PORTE!$A$3:$Z$45,13,0)*$C880+VLOOKUP($E$2,PORTE!$A$3:$Z$45,13,0)*$E880</f>
        <v>50.031500000000001</v>
      </c>
      <c r="R880" s="43">
        <f>VLOOKUP($D880,PORTE!$A$3:$Z$45,14,0)*$C880+VLOOKUP($E$2,PORTE!$A$3:$Z$45,14,0)*$E880</f>
        <v>51.978500000000004</v>
      </c>
    </row>
    <row r="881" spans="1:18" s="1" customFormat="1" ht="13.5" customHeight="1" x14ac:dyDescent="0.25">
      <c r="A881" s="2" t="s">
        <v>1820</v>
      </c>
      <c r="B881" s="3" t="s">
        <v>1821</v>
      </c>
      <c r="C881" s="24">
        <v>0.1</v>
      </c>
      <c r="D881" s="4" t="s">
        <v>5</v>
      </c>
      <c r="E881" s="5" t="s">
        <v>933</v>
      </c>
      <c r="F881" s="43">
        <f>VLOOKUP($D881,PORTE!$A$3:$Z$45,2,0)*$C881+VLOOKUP($E$2,PORTE!$A$3:$Z$45,2,0)*$E881</f>
        <v>93.846499999999992</v>
      </c>
      <c r="G881" s="43">
        <f>VLOOKUP($D881,PORTE!$A$3:$Z$45,3,0)*$C881+VLOOKUP($E$2,PORTE!$A$3:$Z$45,3,0)*$E881</f>
        <v>98.141999999999982</v>
      </c>
      <c r="H881" s="43">
        <f>VLOOKUP($D881,PORTE!$A$3:$Z$45,4,0)*$C881+VLOOKUP($E$2,PORTE!$A$3:$Z$45,4,0)*$E881</f>
        <v>103.61296999999999</v>
      </c>
      <c r="I881" s="43">
        <f>VLOOKUP($D881,PORTE!$A$3:$Z$45,5,0)*$C881+VLOOKUP($E$2,PORTE!$A$3:$Z$45,5,0)*$E881</f>
        <v>110.97286999999999</v>
      </c>
      <c r="J881" s="43">
        <f>VLOOKUP($D881,PORTE!$A$3:$Z$45,6,0)*$C881+VLOOKUP($E$2,PORTE!$A$3:$Z$45,6,0)*$E881</f>
        <v>117.23002999999999</v>
      </c>
      <c r="K881" s="43">
        <f>VLOOKUP($D881,PORTE!$A$3:$Z$45,7,0)*$C881+VLOOKUP($E$2,PORTE!$A$3:$Z$45,7,0)*$E881</f>
        <v>123.93764999999999</v>
      </c>
      <c r="L881" s="43">
        <f>VLOOKUP($D881,PORTE!$A$3:$Z$45,8,0)*$C881+VLOOKUP($E$2,PORTE!$A$3:$Z$45,8,0)*$E881</f>
        <v>132.11865</v>
      </c>
      <c r="M881" s="43">
        <f>VLOOKUP($D881,PORTE!$A$3:$Z$45,9,0)*$C881+VLOOKUP($E$2,PORTE!$A$3:$Z$45,9,0)*$E881</f>
        <v>145.12634</v>
      </c>
      <c r="N881" s="43">
        <f>VLOOKUP($D881,PORTE!$A$3:$Z$45,10,0)*$C881+VLOOKUP($E$2,PORTE!$A$3:$Z$45,10,0)*$E881</f>
        <v>158.37975999999998</v>
      </c>
      <c r="O881" s="43">
        <f>VLOOKUP($D881,PORTE!$A$3:$Z$45,11,0)*$C881+VLOOKUP($E$2,PORTE!$A$3:$Z$45,11,0)*$E881</f>
        <v>161.07778999999999</v>
      </c>
      <c r="P881" s="43">
        <f>VLOOKUP($D881,PORTE!$A$3:$Z$45,12,0)*$C881+VLOOKUP($E$2,PORTE!$A$3:$Z$45,12,0)*$E881</f>
        <v>167.60676999999998</v>
      </c>
      <c r="Q881" s="43">
        <f>VLOOKUP($D881,PORTE!$A$3:$Z$45,13,0)*$C881+VLOOKUP($E$2,PORTE!$A$3:$Z$45,13,0)*$E881</f>
        <v>172.82336999999998</v>
      </c>
      <c r="R881" s="43">
        <f>VLOOKUP($D881,PORTE!$A$3:$Z$45,14,0)*$C881+VLOOKUP($E$2,PORTE!$A$3:$Z$45,14,0)*$E881</f>
        <v>179.54899</v>
      </c>
    </row>
    <row r="882" spans="1:18" s="1" customFormat="1" ht="13.5" customHeight="1" x14ac:dyDescent="0.25">
      <c r="A882" s="2" t="s">
        <v>1822</v>
      </c>
      <c r="B882" s="3" t="s">
        <v>1823</v>
      </c>
      <c r="C882" s="24">
        <v>0.75</v>
      </c>
      <c r="D882" s="4" t="s">
        <v>5</v>
      </c>
      <c r="E882" s="5" t="s">
        <v>1824</v>
      </c>
      <c r="F882" s="43">
        <f>VLOOKUP($D882,PORTE!$A$3:$Z$45,2,0)*$C882+VLOOKUP($E$2,PORTE!$A$3:$Z$45,2,0)*$E882</f>
        <v>454.05149999999998</v>
      </c>
      <c r="G882" s="43">
        <f>VLOOKUP($D882,PORTE!$A$3:$Z$45,3,0)*$C882+VLOOKUP($E$2,PORTE!$A$3:$Z$45,3,0)*$E882</f>
        <v>475.40699999999998</v>
      </c>
      <c r="H882" s="43">
        <f>VLOOKUP($D882,PORTE!$A$3:$Z$45,4,0)*$C882+VLOOKUP($E$2,PORTE!$A$3:$Z$45,4,0)*$E882</f>
        <v>501.88586999999995</v>
      </c>
      <c r="I882" s="43">
        <f>VLOOKUP($D882,PORTE!$A$3:$Z$45,5,0)*$C882+VLOOKUP($E$2,PORTE!$A$3:$Z$45,5,0)*$E882</f>
        <v>537.53577000000007</v>
      </c>
      <c r="J882" s="43">
        <f>VLOOKUP($D882,PORTE!$A$3:$Z$45,6,0)*$C882+VLOOKUP($E$2,PORTE!$A$3:$Z$45,6,0)*$E882</f>
        <v>567.95612999999992</v>
      </c>
      <c r="K882" s="43">
        <f>VLOOKUP($D882,PORTE!$A$3:$Z$45,7,0)*$C882+VLOOKUP($E$2,PORTE!$A$3:$Z$45,7,0)*$E882</f>
        <v>600.45164999999997</v>
      </c>
      <c r="L882" s="43">
        <f>VLOOKUP($D882,PORTE!$A$3:$Z$45,8,0)*$C882+VLOOKUP($E$2,PORTE!$A$3:$Z$45,8,0)*$E882</f>
        <v>640.08764999999983</v>
      </c>
      <c r="M882" s="43">
        <f>VLOOKUP($D882,PORTE!$A$3:$Z$45,9,0)*$C882+VLOOKUP($E$2,PORTE!$A$3:$Z$45,9,0)*$E882</f>
        <v>703.10813999999993</v>
      </c>
      <c r="N882" s="43">
        <f>VLOOKUP($D882,PORTE!$A$3:$Z$45,10,0)*$C882+VLOOKUP($E$2,PORTE!$A$3:$Z$45,10,0)*$E882</f>
        <v>767.31995999999992</v>
      </c>
      <c r="O882" s="43">
        <f>VLOOKUP($D882,PORTE!$A$3:$Z$45,11,0)*$C882+VLOOKUP($E$2,PORTE!$A$3:$Z$45,11,0)*$E882</f>
        <v>780.38709000000006</v>
      </c>
      <c r="P882" s="43">
        <f>VLOOKUP($D882,PORTE!$A$3:$Z$45,12,0)*$C882+VLOOKUP($E$2,PORTE!$A$3:$Z$45,12,0)*$E882</f>
        <v>812.41166999999996</v>
      </c>
      <c r="Q882" s="43">
        <f>VLOOKUP($D882,PORTE!$A$3:$Z$45,13,0)*$C882+VLOOKUP($E$2,PORTE!$A$3:$Z$45,13,0)*$E882</f>
        <v>838.50327000000004</v>
      </c>
      <c r="R882" s="43">
        <f>VLOOKUP($D882,PORTE!$A$3:$Z$45,14,0)*$C882+VLOOKUP($E$2,PORTE!$A$3:$Z$45,14,0)*$E882</f>
        <v>871.13378999999998</v>
      </c>
    </row>
    <row r="883" spans="1:18" s="1" customFormat="1" ht="13.5" customHeight="1" x14ac:dyDescent="0.25">
      <c r="A883" s="2" t="s">
        <v>1825</v>
      </c>
      <c r="B883" s="3" t="s">
        <v>1826</v>
      </c>
      <c r="C883" s="24">
        <v>0.75</v>
      </c>
      <c r="D883" s="4" t="s">
        <v>5</v>
      </c>
      <c r="E883" s="5" t="s">
        <v>1772</v>
      </c>
      <c r="F883" s="43">
        <f>VLOOKUP($D883,PORTE!$A$3:$Z$45,2,0)*$C883+VLOOKUP($E$2,PORTE!$A$3:$Z$45,2,0)*$E883</f>
        <v>78.346500000000006</v>
      </c>
      <c r="G883" s="43">
        <f>VLOOKUP($D883,PORTE!$A$3:$Z$45,3,0)*$C883+VLOOKUP($E$2,PORTE!$A$3:$Z$45,3,0)*$E883</f>
        <v>83.367000000000004</v>
      </c>
      <c r="H883" s="43">
        <f>VLOOKUP($D883,PORTE!$A$3:$Z$45,4,0)*$C883+VLOOKUP($E$2,PORTE!$A$3:$Z$45,4,0)*$E883</f>
        <v>87.956969999999998</v>
      </c>
      <c r="I883" s="43">
        <f>VLOOKUP($D883,PORTE!$A$3:$Z$45,5,0)*$C883+VLOOKUP($E$2,PORTE!$A$3:$Z$45,5,0)*$E883</f>
        <v>94.203869999999995</v>
      </c>
      <c r="J883" s="43">
        <f>VLOOKUP($D883,PORTE!$A$3:$Z$45,6,0)*$C883+VLOOKUP($E$2,PORTE!$A$3:$Z$45,6,0)*$E883</f>
        <v>99.795029999999997</v>
      </c>
      <c r="K883" s="43">
        <f>VLOOKUP($D883,PORTE!$A$3:$Z$45,7,0)*$C883+VLOOKUP($E$2,PORTE!$A$3:$Z$45,7,0)*$E883</f>
        <v>105.50115000000001</v>
      </c>
      <c r="L883" s="43">
        <f>VLOOKUP($D883,PORTE!$A$3:$Z$45,8,0)*$C883+VLOOKUP($E$2,PORTE!$A$3:$Z$45,8,0)*$E883</f>
        <v>112.46715</v>
      </c>
      <c r="M883" s="43">
        <f>VLOOKUP($D883,PORTE!$A$3:$Z$45,9,0)*$C883+VLOOKUP($E$2,PORTE!$A$3:$Z$45,9,0)*$E883</f>
        <v>123.54234</v>
      </c>
      <c r="N883" s="43">
        <f>VLOOKUP($D883,PORTE!$A$3:$Z$45,10,0)*$C883+VLOOKUP($E$2,PORTE!$A$3:$Z$45,10,0)*$E883</f>
        <v>134.82876000000002</v>
      </c>
      <c r="O883" s="43">
        <f>VLOOKUP($D883,PORTE!$A$3:$Z$45,11,0)*$C883+VLOOKUP($E$2,PORTE!$A$3:$Z$45,11,0)*$E883</f>
        <v>137.11479</v>
      </c>
      <c r="P883" s="43">
        <f>VLOOKUP($D883,PORTE!$A$3:$Z$45,12,0)*$C883+VLOOKUP($E$2,PORTE!$A$3:$Z$45,12,0)*$E883</f>
        <v>143.65676999999999</v>
      </c>
      <c r="Q883" s="43">
        <f>VLOOKUP($D883,PORTE!$A$3:$Z$45,13,0)*$C883+VLOOKUP($E$2,PORTE!$A$3:$Z$45,13,0)*$E883</f>
        <v>150.14637000000002</v>
      </c>
      <c r="R883" s="43">
        <f>VLOOKUP($D883,PORTE!$A$3:$Z$45,14,0)*$C883+VLOOKUP($E$2,PORTE!$A$3:$Z$45,14,0)*$E883</f>
        <v>155.98749000000001</v>
      </c>
    </row>
    <row r="884" spans="1:18" s="1" customFormat="1" ht="13.5" customHeight="1" x14ac:dyDescent="0.25">
      <c r="A884" s="2" t="s">
        <v>1827</v>
      </c>
      <c r="B884" s="3" t="s">
        <v>1828</v>
      </c>
      <c r="C884" s="24">
        <v>0.1</v>
      </c>
      <c r="D884" s="4" t="s">
        <v>5</v>
      </c>
      <c r="E884" s="5" t="s">
        <v>39</v>
      </c>
      <c r="F884" s="43">
        <f>VLOOKUP($D884,PORTE!$A$3:$Z$45,2,0)*$C884+VLOOKUP($E$2,PORTE!$A$3:$Z$45,2,0)*$E884</f>
        <v>38.370499999999993</v>
      </c>
      <c r="G884" s="43">
        <f>VLOOKUP($D884,PORTE!$A$3:$Z$45,3,0)*$C884+VLOOKUP($E$2,PORTE!$A$3:$Z$45,3,0)*$E884</f>
        <v>40.253999999999998</v>
      </c>
      <c r="H884" s="43">
        <f>VLOOKUP($D884,PORTE!$A$3:$Z$45,4,0)*$C884+VLOOKUP($E$2,PORTE!$A$3:$Z$45,4,0)*$E884</f>
        <v>42.492890000000003</v>
      </c>
      <c r="I884" s="43">
        <f>VLOOKUP($D884,PORTE!$A$3:$Z$45,5,0)*$C884+VLOOKUP($E$2,PORTE!$A$3:$Z$45,5,0)*$E884</f>
        <v>45.511189999999999</v>
      </c>
      <c r="J884" s="43">
        <f>VLOOKUP($D884,PORTE!$A$3:$Z$45,6,0)*$C884+VLOOKUP($E$2,PORTE!$A$3:$Z$45,6,0)*$E884</f>
        <v>48.102110000000003</v>
      </c>
      <c r="K884" s="43">
        <f>VLOOKUP($D884,PORTE!$A$3:$Z$45,7,0)*$C884+VLOOKUP($E$2,PORTE!$A$3:$Z$45,7,0)*$E884</f>
        <v>50.854050000000001</v>
      </c>
      <c r="L884" s="43">
        <f>VLOOKUP($D884,PORTE!$A$3:$Z$45,8,0)*$C884+VLOOKUP($E$2,PORTE!$A$3:$Z$45,8,0)*$E884</f>
        <v>54.211049999999993</v>
      </c>
      <c r="M884" s="43">
        <f>VLOOKUP($D884,PORTE!$A$3:$Z$45,9,0)*$C884+VLOOKUP($E$2,PORTE!$A$3:$Z$45,9,0)*$E884</f>
        <v>59.548579999999994</v>
      </c>
      <c r="N884" s="43">
        <f>VLOOKUP($D884,PORTE!$A$3:$Z$45,10,0)*$C884+VLOOKUP($E$2,PORTE!$A$3:$Z$45,10,0)*$E884</f>
        <v>64.987120000000004</v>
      </c>
      <c r="O884" s="43">
        <f>VLOOKUP($D884,PORTE!$A$3:$Z$45,11,0)*$C884+VLOOKUP($E$2,PORTE!$A$3:$Z$45,11,0)*$E884</f>
        <v>66.093230000000005</v>
      </c>
      <c r="P884" s="43">
        <f>VLOOKUP($D884,PORTE!$A$3:$Z$45,12,0)*$C884+VLOOKUP($E$2,PORTE!$A$3:$Z$45,12,0)*$E884</f>
        <v>68.859489999999994</v>
      </c>
      <c r="Q884" s="43">
        <f>VLOOKUP($D884,PORTE!$A$3:$Z$45,13,0)*$C884+VLOOKUP($E$2,PORTE!$A$3:$Z$45,13,0)*$E884</f>
        <v>71.181690000000003</v>
      </c>
      <c r="R884" s="43">
        <f>VLOOKUP($D884,PORTE!$A$3:$Z$45,14,0)*$C884+VLOOKUP($E$2,PORTE!$A$3:$Z$45,14,0)*$E884</f>
        <v>73.951629999999994</v>
      </c>
    </row>
    <row r="885" spans="1:18" s="1" customFormat="1" ht="13.5" customHeight="1" x14ac:dyDescent="0.25">
      <c r="A885" s="2" t="s">
        <v>1829</v>
      </c>
      <c r="B885" s="3" t="s">
        <v>1830</v>
      </c>
      <c r="C885" s="24">
        <v>0.1</v>
      </c>
      <c r="D885" s="4" t="s">
        <v>5</v>
      </c>
      <c r="E885" s="5" t="s">
        <v>1831</v>
      </c>
      <c r="F885" s="43">
        <f>VLOOKUP($D885,PORTE!$A$3:$Z$45,2,0)*$C885+VLOOKUP($E$2,PORTE!$A$3:$Z$45,2,0)*$E885</f>
        <v>87.636499999999998</v>
      </c>
      <c r="G885" s="43">
        <f>VLOOKUP($D885,PORTE!$A$3:$Z$45,3,0)*$C885+VLOOKUP($E$2,PORTE!$A$3:$Z$45,3,0)*$E885</f>
        <v>91.661999999999992</v>
      </c>
      <c r="H885" s="43">
        <f>VLOOKUP($D885,PORTE!$A$3:$Z$45,4,0)*$C885+VLOOKUP($E$2,PORTE!$A$3:$Z$45,4,0)*$E885</f>
        <v>96.771169999999998</v>
      </c>
      <c r="I885" s="43">
        <f>VLOOKUP($D885,PORTE!$A$3:$Z$45,5,0)*$C885+VLOOKUP($E$2,PORTE!$A$3:$Z$45,5,0)*$E885</f>
        <v>103.64507</v>
      </c>
      <c r="J885" s="43">
        <f>VLOOKUP($D885,PORTE!$A$3:$Z$45,6,0)*$C885+VLOOKUP($E$2,PORTE!$A$3:$Z$45,6,0)*$E885</f>
        <v>109.49183000000001</v>
      </c>
      <c r="K885" s="43">
        <f>VLOOKUP($D885,PORTE!$A$3:$Z$45,7,0)*$C885+VLOOKUP($E$2,PORTE!$A$3:$Z$45,7,0)*$E885</f>
        <v>115.75664999999999</v>
      </c>
      <c r="L885" s="43">
        <f>VLOOKUP($D885,PORTE!$A$3:$Z$45,8,0)*$C885+VLOOKUP($E$2,PORTE!$A$3:$Z$45,8,0)*$E885</f>
        <v>123.39764999999998</v>
      </c>
      <c r="M885" s="43">
        <f>VLOOKUP($D885,PORTE!$A$3:$Z$45,9,0)*$C885+VLOOKUP($E$2,PORTE!$A$3:$Z$45,9,0)*$E885</f>
        <v>135.54674</v>
      </c>
      <c r="N885" s="43">
        <f>VLOOKUP($D885,PORTE!$A$3:$Z$45,10,0)*$C885+VLOOKUP($E$2,PORTE!$A$3:$Z$45,10,0)*$E885</f>
        <v>147.92536000000001</v>
      </c>
      <c r="O885" s="43">
        <f>VLOOKUP($D885,PORTE!$A$3:$Z$45,11,0)*$C885+VLOOKUP($E$2,PORTE!$A$3:$Z$45,11,0)*$E885</f>
        <v>150.44519</v>
      </c>
      <c r="P885" s="43">
        <f>VLOOKUP($D885,PORTE!$A$3:$Z$45,12,0)*$C885+VLOOKUP($E$2,PORTE!$A$3:$Z$45,12,0)*$E885</f>
        <v>156.55297000000002</v>
      </c>
      <c r="Q885" s="43">
        <f>VLOOKUP($D885,PORTE!$A$3:$Z$45,13,0)*$C885+VLOOKUP($E$2,PORTE!$A$3:$Z$45,13,0)*$E885</f>
        <v>161.44557</v>
      </c>
      <c r="R885" s="43">
        <f>VLOOKUP($D885,PORTE!$A$3:$Z$45,14,0)*$C885+VLOOKUP($E$2,PORTE!$A$3:$Z$45,14,0)*$E885</f>
        <v>167.72839000000002</v>
      </c>
    </row>
    <row r="886" spans="1:18" s="1" customFormat="1" ht="13.5" customHeight="1" x14ac:dyDescent="0.25">
      <c r="A886" s="2">
        <v>40323595</v>
      </c>
      <c r="B886" s="9" t="s">
        <v>1832</v>
      </c>
      <c r="C886" s="27">
        <v>0.1</v>
      </c>
      <c r="D886" s="2" t="s">
        <v>5</v>
      </c>
      <c r="E886" s="5">
        <v>7.3620000000000001</v>
      </c>
      <c r="F886" s="43">
        <f>VLOOKUP($D886,PORTE!$A$3:$Z$45,2,0)*$C886+VLOOKUP($E$2,PORTE!$A$3:$Z$45,2,0)*$E886</f>
        <v>85.462999999999994</v>
      </c>
      <c r="G886" s="43">
        <f>VLOOKUP($D886,PORTE!$A$3:$Z$45,3,0)*$C886+VLOOKUP($E$2,PORTE!$A$3:$Z$45,3,0)*$E886</f>
        <v>89.393999999999991</v>
      </c>
      <c r="H886" s="43">
        <f>VLOOKUP($D886,PORTE!$A$3:$Z$45,4,0)*$C886+VLOOKUP($E$2,PORTE!$A$3:$Z$45,4,0)*$E886</f>
        <v>94.376539999999991</v>
      </c>
      <c r="I886" s="43">
        <f>VLOOKUP($D886,PORTE!$A$3:$Z$45,5,0)*$C886+VLOOKUP($E$2,PORTE!$A$3:$Z$45,5,0)*$E886</f>
        <v>101.08034000000001</v>
      </c>
      <c r="J886" s="43">
        <f>VLOOKUP($D886,PORTE!$A$3:$Z$45,6,0)*$C886+VLOOKUP($E$2,PORTE!$A$3:$Z$45,6,0)*$E886</f>
        <v>106.78346000000001</v>
      </c>
      <c r="K886" s="43">
        <f>VLOOKUP($D886,PORTE!$A$3:$Z$45,7,0)*$C886+VLOOKUP($E$2,PORTE!$A$3:$Z$45,7,0)*$E886</f>
        <v>112.8933</v>
      </c>
      <c r="L886" s="43">
        <f>VLOOKUP($D886,PORTE!$A$3:$Z$45,8,0)*$C886+VLOOKUP($E$2,PORTE!$A$3:$Z$45,8,0)*$E886</f>
        <v>120.34529999999999</v>
      </c>
      <c r="M886" s="43">
        <f>VLOOKUP($D886,PORTE!$A$3:$Z$45,9,0)*$C886+VLOOKUP($E$2,PORTE!$A$3:$Z$45,9,0)*$E886</f>
        <v>132.19388000000001</v>
      </c>
      <c r="N886" s="43">
        <f>VLOOKUP($D886,PORTE!$A$3:$Z$45,10,0)*$C886+VLOOKUP($E$2,PORTE!$A$3:$Z$45,10,0)*$E886</f>
        <v>144.26632000000001</v>
      </c>
      <c r="O886" s="43">
        <f>VLOOKUP($D886,PORTE!$A$3:$Z$45,11,0)*$C886+VLOOKUP($E$2,PORTE!$A$3:$Z$45,11,0)*$E886</f>
        <v>146.72378</v>
      </c>
      <c r="P886" s="43">
        <f>VLOOKUP($D886,PORTE!$A$3:$Z$45,12,0)*$C886+VLOOKUP($E$2,PORTE!$A$3:$Z$45,12,0)*$E886</f>
        <v>152.68414000000001</v>
      </c>
      <c r="Q886" s="43">
        <f>VLOOKUP($D886,PORTE!$A$3:$Z$45,13,0)*$C886+VLOOKUP($E$2,PORTE!$A$3:$Z$45,13,0)*$E886</f>
        <v>157.46334000000002</v>
      </c>
      <c r="R886" s="43">
        <f>VLOOKUP($D886,PORTE!$A$3:$Z$45,14,0)*$C886+VLOOKUP($E$2,PORTE!$A$3:$Z$45,14,0)*$E886</f>
        <v>163.59118000000001</v>
      </c>
    </row>
    <row r="887" spans="1:18" s="1" customFormat="1" ht="13.5" customHeight="1" x14ac:dyDescent="0.25">
      <c r="A887" s="2" t="s">
        <v>1833</v>
      </c>
      <c r="B887" s="3" t="s">
        <v>1834</v>
      </c>
      <c r="C887" s="24">
        <v>0.1</v>
      </c>
      <c r="D887" s="4" t="s">
        <v>5</v>
      </c>
      <c r="E887" s="5">
        <v>1.2090000000000001</v>
      </c>
      <c r="F887" s="43">
        <f>VLOOKUP($D887,PORTE!$A$3:$Z$45,2,0)*$C887+VLOOKUP($E$2,PORTE!$A$3:$Z$45,2,0)*$E887</f>
        <v>14.703500000000002</v>
      </c>
      <c r="G887" s="43">
        <f>VLOOKUP($D887,PORTE!$A$3:$Z$45,3,0)*$C887+VLOOKUP($E$2,PORTE!$A$3:$Z$45,3,0)*$E887</f>
        <v>15.558000000000002</v>
      </c>
      <c r="H887" s="43">
        <f>VLOOKUP($D887,PORTE!$A$3:$Z$45,4,0)*$C887+VLOOKUP($E$2,PORTE!$A$3:$Z$45,4,0)*$E887</f>
        <v>16.418030000000002</v>
      </c>
      <c r="I887" s="43">
        <f>VLOOKUP($D887,PORTE!$A$3:$Z$45,5,0)*$C887+VLOOKUP($E$2,PORTE!$A$3:$Z$45,5,0)*$E887</f>
        <v>17.584130000000002</v>
      </c>
      <c r="J887" s="43">
        <f>VLOOKUP($D887,PORTE!$A$3:$Z$45,6,0)*$C887+VLOOKUP($E$2,PORTE!$A$3:$Z$45,6,0)*$E887</f>
        <v>18.610970000000002</v>
      </c>
      <c r="K887" s="43">
        <f>VLOOKUP($D887,PORTE!$A$3:$Z$45,7,0)*$C887+VLOOKUP($E$2,PORTE!$A$3:$Z$45,7,0)*$E887</f>
        <v>19.675350000000002</v>
      </c>
      <c r="L887" s="43">
        <f>VLOOKUP($D887,PORTE!$A$3:$Z$45,8,0)*$C887+VLOOKUP($E$2,PORTE!$A$3:$Z$45,8,0)*$E887</f>
        <v>20.974350000000001</v>
      </c>
      <c r="M887" s="43">
        <f>VLOOKUP($D887,PORTE!$A$3:$Z$45,9,0)*$C887+VLOOKUP($E$2,PORTE!$A$3:$Z$45,9,0)*$E887</f>
        <v>23.039659999999998</v>
      </c>
      <c r="N887" s="43">
        <f>VLOOKUP($D887,PORTE!$A$3:$Z$45,10,0)*$C887+VLOOKUP($E$2,PORTE!$A$3:$Z$45,10,0)*$E887</f>
        <v>25.14424</v>
      </c>
      <c r="O887" s="43">
        <f>VLOOKUP($D887,PORTE!$A$3:$Z$45,11,0)*$C887+VLOOKUP($E$2,PORTE!$A$3:$Z$45,11,0)*$E887</f>
        <v>25.571210000000001</v>
      </c>
      <c r="P887" s="43">
        <f>VLOOKUP($D887,PORTE!$A$3:$Z$45,12,0)*$C887+VLOOKUP($E$2,PORTE!$A$3:$Z$45,12,0)*$E887</f>
        <v>26.732230000000001</v>
      </c>
      <c r="Q887" s="43">
        <f>VLOOKUP($D887,PORTE!$A$3:$Z$45,13,0)*$C887+VLOOKUP($E$2,PORTE!$A$3:$Z$45,13,0)*$E887</f>
        <v>27.819630000000004</v>
      </c>
      <c r="R887" s="43">
        <f>VLOOKUP($D887,PORTE!$A$3:$Z$45,14,0)*$C887+VLOOKUP($E$2,PORTE!$A$3:$Z$45,14,0)*$E887</f>
        <v>28.902010000000004</v>
      </c>
    </row>
    <row r="888" spans="1:18" s="1" customFormat="1" ht="13.5" customHeight="1" x14ac:dyDescent="0.25">
      <c r="A888" s="2" t="s">
        <v>1835</v>
      </c>
      <c r="B888" s="3" t="s">
        <v>1836</v>
      </c>
      <c r="C888" s="24">
        <v>0.1</v>
      </c>
      <c r="D888" s="4" t="s">
        <v>5</v>
      </c>
      <c r="E888" s="5">
        <v>2.4700000000000002</v>
      </c>
      <c r="F888" s="43">
        <f>VLOOKUP($D888,PORTE!$A$3:$Z$45,2,0)*$C888+VLOOKUP($E$2,PORTE!$A$3:$Z$45,2,0)*$E888</f>
        <v>29.205000000000002</v>
      </c>
      <c r="G888" s="43">
        <f>VLOOKUP($D888,PORTE!$A$3:$Z$45,3,0)*$C888+VLOOKUP($E$2,PORTE!$A$3:$Z$45,3,0)*$E888</f>
        <v>30.69</v>
      </c>
      <c r="H888" s="43">
        <f>VLOOKUP($D888,PORTE!$A$3:$Z$45,4,0)*$C888+VLOOKUP($E$2,PORTE!$A$3:$Z$45,4,0)*$E888</f>
        <v>32.3949</v>
      </c>
      <c r="I888" s="43">
        <f>VLOOKUP($D888,PORTE!$A$3:$Z$45,5,0)*$C888+VLOOKUP($E$2,PORTE!$A$3:$Z$45,5,0)*$E888</f>
        <v>34.695900000000002</v>
      </c>
      <c r="J888" s="43">
        <f>VLOOKUP($D888,PORTE!$A$3:$Z$45,6,0)*$C888+VLOOKUP($E$2,PORTE!$A$3:$Z$45,6,0)*$E888</f>
        <v>36.681100000000008</v>
      </c>
      <c r="K888" s="43">
        <f>VLOOKUP($D888,PORTE!$A$3:$Z$45,7,0)*$C888+VLOOKUP($E$2,PORTE!$A$3:$Z$45,7,0)*$E888</f>
        <v>38.779500000000006</v>
      </c>
      <c r="L888" s="43">
        <f>VLOOKUP($D888,PORTE!$A$3:$Z$45,8,0)*$C888+VLOOKUP($E$2,PORTE!$A$3:$Z$45,8,0)*$E888</f>
        <v>41.339500000000001</v>
      </c>
      <c r="M888" s="43">
        <f>VLOOKUP($D888,PORTE!$A$3:$Z$45,9,0)*$C888+VLOOKUP($E$2,PORTE!$A$3:$Z$45,9,0)*$E888</f>
        <v>45.409799999999997</v>
      </c>
      <c r="N888" s="43">
        <f>VLOOKUP($D888,PORTE!$A$3:$Z$45,10,0)*$C888+VLOOKUP($E$2,PORTE!$A$3:$Z$45,10,0)*$E888</f>
        <v>49.557200000000002</v>
      </c>
      <c r="O888" s="43">
        <f>VLOOKUP($D888,PORTE!$A$3:$Z$45,11,0)*$C888+VLOOKUP($E$2,PORTE!$A$3:$Z$45,11,0)*$E888</f>
        <v>50.400300000000009</v>
      </c>
      <c r="P888" s="43">
        <f>VLOOKUP($D888,PORTE!$A$3:$Z$45,12,0)*$C888+VLOOKUP($E$2,PORTE!$A$3:$Z$45,12,0)*$E888</f>
        <v>52.544900000000005</v>
      </c>
      <c r="Q888" s="43">
        <f>VLOOKUP($D888,PORTE!$A$3:$Z$45,13,0)*$C888+VLOOKUP($E$2,PORTE!$A$3:$Z$45,13,0)*$E888</f>
        <v>54.388900000000007</v>
      </c>
      <c r="R888" s="43">
        <f>VLOOKUP($D888,PORTE!$A$3:$Z$45,14,0)*$C888+VLOOKUP($E$2,PORTE!$A$3:$Z$45,14,0)*$E888</f>
        <v>56.505300000000005</v>
      </c>
    </row>
    <row r="889" spans="1:18" s="1" customFormat="1" ht="13.5" customHeight="1" x14ac:dyDescent="0.25">
      <c r="A889" s="2" t="s">
        <v>1837</v>
      </c>
      <c r="B889" s="3" t="s">
        <v>1838</v>
      </c>
      <c r="C889" s="24">
        <v>0.1</v>
      </c>
      <c r="D889" s="4" t="s">
        <v>5</v>
      </c>
      <c r="E889" s="5">
        <v>1.2090000000000001</v>
      </c>
      <c r="F889" s="43">
        <f>VLOOKUP($D889,PORTE!$A$3:$Z$45,2,0)*$C889+VLOOKUP($E$2,PORTE!$A$3:$Z$45,2,0)*$E889</f>
        <v>14.703500000000002</v>
      </c>
      <c r="G889" s="43">
        <f>VLOOKUP($D889,PORTE!$A$3:$Z$45,3,0)*$C889+VLOOKUP($E$2,PORTE!$A$3:$Z$45,3,0)*$E889</f>
        <v>15.558000000000002</v>
      </c>
      <c r="H889" s="43">
        <f>VLOOKUP($D889,PORTE!$A$3:$Z$45,4,0)*$C889+VLOOKUP($E$2,PORTE!$A$3:$Z$45,4,0)*$E889</f>
        <v>16.418030000000002</v>
      </c>
      <c r="I889" s="43">
        <f>VLOOKUP($D889,PORTE!$A$3:$Z$45,5,0)*$C889+VLOOKUP($E$2,PORTE!$A$3:$Z$45,5,0)*$E889</f>
        <v>17.584130000000002</v>
      </c>
      <c r="J889" s="43">
        <f>VLOOKUP($D889,PORTE!$A$3:$Z$45,6,0)*$C889+VLOOKUP($E$2,PORTE!$A$3:$Z$45,6,0)*$E889</f>
        <v>18.610970000000002</v>
      </c>
      <c r="K889" s="43">
        <f>VLOOKUP($D889,PORTE!$A$3:$Z$45,7,0)*$C889+VLOOKUP($E$2,PORTE!$A$3:$Z$45,7,0)*$E889</f>
        <v>19.675350000000002</v>
      </c>
      <c r="L889" s="43">
        <f>VLOOKUP($D889,PORTE!$A$3:$Z$45,8,0)*$C889+VLOOKUP($E$2,PORTE!$A$3:$Z$45,8,0)*$E889</f>
        <v>20.974350000000001</v>
      </c>
      <c r="M889" s="43">
        <f>VLOOKUP($D889,PORTE!$A$3:$Z$45,9,0)*$C889+VLOOKUP($E$2,PORTE!$A$3:$Z$45,9,0)*$E889</f>
        <v>23.039659999999998</v>
      </c>
      <c r="N889" s="43">
        <f>VLOOKUP($D889,PORTE!$A$3:$Z$45,10,0)*$C889+VLOOKUP($E$2,PORTE!$A$3:$Z$45,10,0)*$E889</f>
        <v>25.14424</v>
      </c>
      <c r="O889" s="43">
        <f>VLOOKUP($D889,PORTE!$A$3:$Z$45,11,0)*$C889+VLOOKUP($E$2,PORTE!$A$3:$Z$45,11,0)*$E889</f>
        <v>25.571210000000001</v>
      </c>
      <c r="P889" s="43">
        <f>VLOOKUP($D889,PORTE!$A$3:$Z$45,12,0)*$C889+VLOOKUP($E$2,PORTE!$A$3:$Z$45,12,0)*$E889</f>
        <v>26.732230000000001</v>
      </c>
      <c r="Q889" s="43">
        <f>VLOOKUP($D889,PORTE!$A$3:$Z$45,13,0)*$C889+VLOOKUP($E$2,PORTE!$A$3:$Z$45,13,0)*$E889</f>
        <v>27.819630000000004</v>
      </c>
      <c r="R889" s="43">
        <f>VLOOKUP($D889,PORTE!$A$3:$Z$45,14,0)*$C889+VLOOKUP($E$2,PORTE!$A$3:$Z$45,14,0)*$E889</f>
        <v>28.902010000000004</v>
      </c>
    </row>
    <row r="890" spans="1:18" s="1" customFormat="1" ht="13.5" customHeight="1" x14ac:dyDescent="0.25">
      <c r="A890" s="2" t="s">
        <v>1839</v>
      </c>
      <c r="B890" s="3" t="s">
        <v>1840</v>
      </c>
      <c r="C890" s="24">
        <v>0.1</v>
      </c>
      <c r="D890" s="4" t="s">
        <v>5</v>
      </c>
      <c r="E890" s="5">
        <v>2.4700000000000002</v>
      </c>
      <c r="F890" s="43">
        <f>VLOOKUP($D890,PORTE!$A$3:$Z$45,2,0)*$C890+VLOOKUP($E$2,PORTE!$A$3:$Z$45,2,0)*$E890</f>
        <v>29.205000000000002</v>
      </c>
      <c r="G890" s="43">
        <f>VLOOKUP($D890,PORTE!$A$3:$Z$45,3,0)*$C890+VLOOKUP($E$2,PORTE!$A$3:$Z$45,3,0)*$E890</f>
        <v>30.69</v>
      </c>
      <c r="H890" s="43">
        <f>VLOOKUP($D890,PORTE!$A$3:$Z$45,4,0)*$C890+VLOOKUP($E$2,PORTE!$A$3:$Z$45,4,0)*$E890</f>
        <v>32.3949</v>
      </c>
      <c r="I890" s="43">
        <f>VLOOKUP($D890,PORTE!$A$3:$Z$45,5,0)*$C890+VLOOKUP($E$2,PORTE!$A$3:$Z$45,5,0)*$E890</f>
        <v>34.695900000000002</v>
      </c>
      <c r="J890" s="43">
        <f>VLOOKUP($D890,PORTE!$A$3:$Z$45,6,0)*$C890+VLOOKUP($E$2,PORTE!$A$3:$Z$45,6,0)*$E890</f>
        <v>36.681100000000008</v>
      </c>
      <c r="K890" s="43">
        <f>VLOOKUP($D890,PORTE!$A$3:$Z$45,7,0)*$C890+VLOOKUP($E$2,PORTE!$A$3:$Z$45,7,0)*$E890</f>
        <v>38.779500000000006</v>
      </c>
      <c r="L890" s="43">
        <f>VLOOKUP($D890,PORTE!$A$3:$Z$45,8,0)*$C890+VLOOKUP($E$2,PORTE!$A$3:$Z$45,8,0)*$E890</f>
        <v>41.339500000000001</v>
      </c>
      <c r="M890" s="43">
        <f>VLOOKUP($D890,PORTE!$A$3:$Z$45,9,0)*$C890+VLOOKUP($E$2,PORTE!$A$3:$Z$45,9,0)*$E890</f>
        <v>45.409799999999997</v>
      </c>
      <c r="N890" s="43">
        <f>VLOOKUP($D890,PORTE!$A$3:$Z$45,10,0)*$C890+VLOOKUP($E$2,PORTE!$A$3:$Z$45,10,0)*$E890</f>
        <v>49.557200000000002</v>
      </c>
      <c r="O890" s="43">
        <f>VLOOKUP($D890,PORTE!$A$3:$Z$45,11,0)*$C890+VLOOKUP($E$2,PORTE!$A$3:$Z$45,11,0)*$E890</f>
        <v>50.400300000000009</v>
      </c>
      <c r="P890" s="43">
        <f>VLOOKUP($D890,PORTE!$A$3:$Z$45,12,0)*$C890+VLOOKUP($E$2,PORTE!$A$3:$Z$45,12,0)*$E890</f>
        <v>52.544900000000005</v>
      </c>
      <c r="Q890" s="43">
        <f>VLOOKUP($D890,PORTE!$A$3:$Z$45,13,0)*$C890+VLOOKUP($E$2,PORTE!$A$3:$Z$45,13,0)*$E890</f>
        <v>54.388900000000007</v>
      </c>
      <c r="R890" s="43">
        <f>VLOOKUP($D890,PORTE!$A$3:$Z$45,14,0)*$C890+VLOOKUP($E$2,PORTE!$A$3:$Z$45,14,0)*$E890</f>
        <v>56.505300000000005</v>
      </c>
    </row>
    <row r="891" spans="1:18" s="1" customFormat="1" ht="13.5" customHeight="1" x14ac:dyDescent="0.25">
      <c r="A891" s="2" t="s">
        <v>1841</v>
      </c>
      <c r="B891" s="3" t="s">
        <v>1842</v>
      </c>
      <c r="C891" s="24">
        <v>0.1</v>
      </c>
      <c r="D891" s="4" t="s">
        <v>5</v>
      </c>
      <c r="E891" s="5">
        <v>1.2090000000000001</v>
      </c>
      <c r="F891" s="43">
        <f>VLOOKUP($D891,PORTE!$A$3:$Z$45,2,0)*$C891+VLOOKUP($E$2,PORTE!$A$3:$Z$45,2,0)*$E891</f>
        <v>14.703500000000002</v>
      </c>
      <c r="G891" s="43">
        <f>VLOOKUP($D891,PORTE!$A$3:$Z$45,3,0)*$C891+VLOOKUP($E$2,PORTE!$A$3:$Z$45,3,0)*$E891</f>
        <v>15.558000000000002</v>
      </c>
      <c r="H891" s="43">
        <f>VLOOKUP($D891,PORTE!$A$3:$Z$45,4,0)*$C891+VLOOKUP($E$2,PORTE!$A$3:$Z$45,4,0)*$E891</f>
        <v>16.418030000000002</v>
      </c>
      <c r="I891" s="43">
        <f>VLOOKUP($D891,PORTE!$A$3:$Z$45,5,0)*$C891+VLOOKUP($E$2,PORTE!$A$3:$Z$45,5,0)*$E891</f>
        <v>17.584130000000002</v>
      </c>
      <c r="J891" s="43">
        <f>VLOOKUP($D891,PORTE!$A$3:$Z$45,6,0)*$C891+VLOOKUP($E$2,PORTE!$A$3:$Z$45,6,0)*$E891</f>
        <v>18.610970000000002</v>
      </c>
      <c r="K891" s="43">
        <f>VLOOKUP($D891,PORTE!$A$3:$Z$45,7,0)*$C891+VLOOKUP($E$2,PORTE!$A$3:$Z$45,7,0)*$E891</f>
        <v>19.675350000000002</v>
      </c>
      <c r="L891" s="43">
        <f>VLOOKUP($D891,PORTE!$A$3:$Z$45,8,0)*$C891+VLOOKUP($E$2,PORTE!$A$3:$Z$45,8,0)*$E891</f>
        <v>20.974350000000001</v>
      </c>
      <c r="M891" s="43">
        <f>VLOOKUP($D891,PORTE!$A$3:$Z$45,9,0)*$C891+VLOOKUP($E$2,PORTE!$A$3:$Z$45,9,0)*$E891</f>
        <v>23.039659999999998</v>
      </c>
      <c r="N891" s="43">
        <f>VLOOKUP($D891,PORTE!$A$3:$Z$45,10,0)*$C891+VLOOKUP($E$2,PORTE!$A$3:$Z$45,10,0)*$E891</f>
        <v>25.14424</v>
      </c>
      <c r="O891" s="43">
        <f>VLOOKUP($D891,PORTE!$A$3:$Z$45,11,0)*$C891+VLOOKUP($E$2,PORTE!$A$3:$Z$45,11,0)*$E891</f>
        <v>25.571210000000001</v>
      </c>
      <c r="P891" s="43">
        <f>VLOOKUP($D891,PORTE!$A$3:$Z$45,12,0)*$C891+VLOOKUP($E$2,PORTE!$A$3:$Z$45,12,0)*$E891</f>
        <v>26.732230000000001</v>
      </c>
      <c r="Q891" s="43">
        <f>VLOOKUP($D891,PORTE!$A$3:$Z$45,13,0)*$C891+VLOOKUP($E$2,PORTE!$A$3:$Z$45,13,0)*$E891</f>
        <v>27.819630000000004</v>
      </c>
      <c r="R891" s="43">
        <f>VLOOKUP($D891,PORTE!$A$3:$Z$45,14,0)*$C891+VLOOKUP($E$2,PORTE!$A$3:$Z$45,14,0)*$E891</f>
        <v>28.902010000000004</v>
      </c>
    </row>
    <row r="892" spans="1:18" s="1" customFormat="1" ht="13.5" customHeight="1" x14ac:dyDescent="0.25">
      <c r="A892" s="2">
        <v>40404560</v>
      </c>
      <c r="B892" s="3" t="s">
        <v>1843</v>
      </c>
      <c r="C892" s="24">
        <v>0.1</v>
      </c>
      <c r="D892" s="4" t="s">
        <v>5</v>
      </c>
      <c r="E892" s="5">
        <v>2.4700000000000002</v>
      </c>
      <c r="F892" s="43">
        <f>VLOOKUP($D892,PORTE!$A$3:$Z$45,2,0)*$C892+VLOOKUP($E$2,PORTE!$A$3:$Z$45,2,0)*$E892</f>
        <v>29.205000000000002</v>
      </c>
      <c r="G892" s="43">
        <f>VLOOKUP($D892,PORTE!$A$3:$Z$45,3,0)*$C892+VLOOKUP($E$2,PORTE!$A$3:$Z$45,3,0)*$E892</f>
        <v>30.69</v>
      </c>
      <c r="H892" s="43">
        <f>VLOOKUP($D892,PORTE!$A$3:$Z$45,4,0)*$C892+VLOOKUP($E$2,PORTE!$A$3:$Z$45,4,0)*$E892</f>
        <v>32.3949</v>
      </c>
      <c r="I892" s="43">
        <f>VLOOKUP($D892,PORTE!$A$3:$Z$45,5,0)*$C892+VLOOKUP($E$2,PORTE!$A$3:$Z$45,5,0)*$E892</f>
        <v>34.695900000000002</v>
      </c>
      <c r="J892" s="43">
        <f>VLOOKUP($D892,PORTE!$A$3:$Z$45,6,0)*$C892+VLOOKUP($E$2,PORTE!$A$3:$Z$45,6,0)*$E892</f>
        <v>36.681100000000008</v>
      </c>
      <c r="K892" s="43">
        <f>VLOOKUP($D892,PORTE!$A$3:$Z$45,7,0)*$C892+VLOOKUP($E$2,PORTE!$A$3:$Z$45,7,0)*$E892</f>
        <v>38.779500000000006</v>
      </c>
      <c r="L892" s="43">
        <f>VLOOKUP($D892,PORTE!$A$3:$Z$45,8,0)*$C892+VLOOKUP($E$2,PORTE!$A$3:$Z$45,8,0)*$E892</f>
        <v>41.339500000000001</v>
      </c>
      <c r="M892" s="43">
        <f>VLOOKUP($D892,PORTE!$A$3:$Z$45,9,0)*$C892+VLOOKUP($E$2,PORTE!$A$3:$Z$45,9,0)*$E892</f>
        <v>45.409799999999997</v>
      </c>
      <c r="N892" s="43">
        <f>VLOOKUP($D892,PORTE!$A$3:$Z$45,10,0)*$C892+VLOOKUP($E$2,PORTE!$A$3:$Z$45,10,0)*$E892</f>
        <v>49.557200000000002</v>
      </c>
      <c r="O892" s="43">
        <f>VLOOKUP($D892,PORTE!$A$3:$Z$45,11,0)*$C892+VLOOKUP($E$2,PORTE!$A$3:$Z$45,11,0)*$E892</f>
        <v>50.400300000000009</v>
      </c>
      <c r="P892" s="43">
        <f>VLOOKUP($D892,PORTE!$A$3:$Z$45,12,0)*$C892+VLOOKUP($E$2,PORTE!$A$3:$Z$45,12,0)*$E892</f>
        <v>52.544900000000005</v>
      </c>
      <c r="Q892" s="43">
        <f>VLOOKUP($D892,PORTE!$A$3:$Z$45,13,0)*$C892+VLOOKUP($E$2,PORTE!$A$3:$Z$45,13,0)*$E892</f>
        <v>54.388900000000007</v>
      </c>
      <c r="R892" s="43">
        <f>VLOOKUP($D892,PORTE!$A$3:$Z$45,14,0)*$C892+VLOOKUP($E$2,PORTE!$A$3:$Z$45,14,0)*$E892</f>
        <v>56.505300000000005</v>
      </c>
    </row>
    <row r="893" spans="1:18" s="1" customFormat="1" ht="13.5" customHeight="1" x14ac:dyDescent="0.25">
      <c r="A893" s="2" t="s">
        <v>1844</v>
      </c>
      <c r="B893" s="3" t="s">
        <v>1845</v>
      </c>
      <c r="C893" s="24">
        <v>0.1</v>
      </c>
      <c r="D893" s="4" t="s">
        <v>5</v>
      </c>
      <c r="E893" s="5">
        <v>1.2090000000000001</v>
      </c>
      <c r="F893" s="43">
        <f>VLOOKUP($D893,PORTE!$A$3:$Z$45,2,0)*$C893+VLOOKUP($E$2,PORTE!$A$3:$Z$45,2,0)*$E893</f>
        <v>14.703500000000002</v>
      </c>
      <c r="G893" s="43">
        <f>VLOOKUP($D893,PORTE!$A$3:$Z$45,3,0)*$C893+VLOOKUP($E$2,PORTE!$A$3:$Z$45,3,0)*$E893</f>
        <v>15.558000000000002</v>
      </c>
      <c r="H893" s="43">
        <f>VLOOKUP($D893,PORTE!$A$3:$Z$45,4,0)*$C893+VLOOKUP($E$2,PORTE!$A$3:$Z$45,4,0)*$E893</f>
        <v>16.418030000000002</v>
      </c>
      <c r="I893" s="43">
        <f>VLOOKUP($D893,PORTE!$A$3:$Z$45,5,0)*$C893+VLOOKUP($E$2,PORTE!$A$3:$Z$45,5,0)*$E893</f>
        <v>17.584130000000002</v>
      </c>
      <c r="J893" s="43">
        <f>VLOOKUP($D893,PORTE!$A$3:$Z$45,6,0)*$C893+VLOOKUP($E$2,PORTE!$A$3:$Z$45,6,0)*$E893</f>
        <v>18.610970000000002</v>
      </c>
      <c r="K893" s="43">
        <f>VLOOKUP($D893,PORTE!$A$3:$Z$45,7,0)*$C893+VLOOKUP($E$2,PORTE!$A$3:$Z$45,7,0)*$E893</f>
        <v>19.675350000000002</v>
      </c>
      <c r="L893" s="43">
        <f>VLOOKUP($D893,PORTE!$A$3:$Z$45,8,0)*$C893+VLOOKUP($E$2,PORTE!$A$3:$Z$45,8,0)*$E893</f>
        <v>20.974350000000001</v>
      </c>
      <c r="M893" s="43">
        <f>VLOOKUP($D893,PORTE!$A$3:$Z$45,9,0)*$C893+VLOOKUP($E$2,PORTE!$A$3:$Z$45,9,0)*$E893</f>
        <v>23.039659999999998</v>
      </c>
      <c r="N893" s="43">
        <f>VLOOKUP($D893,PORTE!$A$3:$Z$45,10,0)*$C893+VLOOKUP($E$2,PORTE!$A$3:$Z$45,10,0)*$E893</f>
        <v>25.14424</v>
      </c>
      <c r="O893" s="43">
        <f>VLOOKUP($D893,PORTE!$A$3:$Z$45,11,0)*$C893+VLOOKUP($E$2,PORTE!$A$3:$Z$45,11,0)*$E893</f>
        <v>25.571210000000001</v>
      </c>
      <c r="P893" s="43">
        <f>VLOOKUP($D893,PORTE!$A$3:$Z$45,12,0)*$C893+VLOOKUP($E$2,PORTE!$A$3:$Z$45,12,0)*$E893</f>
        <v>26.732230000000001</v>
      </c>
      <c r="Q893" s="43">
        <f>VLOOKUP($D893,PORTE!$A$3:$Z$45,13,0)*$C893+VLOOKUP($E$2,PORTE!$A$3:$Z$45,13,0)*$E893</f>
        <v>27.819630000000004</v>
      </c>
      <c r="R893" s="43">
        <f>VLOOKUP($D893,PORTE!$A$3:$Z$45,14,0)*$C893+VLOOKUP($E$2,PORTE!$A$3:$Z$45,14,0)*$E893</f>
        <v>28.902010000000004</v>
      </c>
    </row>
    <row r="894" spans="1:18" s="1" customFormat="1" ht="13.5" customHeight="1" x14ac:dyDescent="0.25">
      <c r="A894" s="2">
        <v>40310515</v>
      </c>
      <c r="B894" s="3" t="s">
        <v>1846</v>
      </c>
      <c r="C894" s="24">
        <v>0.01</v>
      </c>
      <c r="D894" s="4" t="s">
        <v>5</v>
      </c>
      <c r="E894" s="5">
        <v>13.675000000000001</v>
      </c>
      <c r="F894" s="43">
        <f>VLOOKUP($D894,PORTE!$A$3:$Z$45,2,0)*$C894+VLOOKUP($E$2,PORTE!$A$3:$Z$45,2,0)*$E894</f>
        <v>157.34250000000003</v>
      </c>
      <c r="G894" s="43">
        <f>VLOOKUP($D894,PORTE!$A$3:$Z$45,3,0)*$C894+VLOOKUP($E$2,PORTE!$A$3:$Z$45,3,0)*$E894</f>
        <v>164.20500000000001</v>
      </c>
      <c r="H894" s="43">
        <f>VLOOKUP($D894,PORTE!$A$3:$Z$45,4,0)*$C894+VLOOKUP($E$2,PORTE!$A$3:$Z$45,4,0)*$E894</f>
        <v>173.37225000000001</v>
      </c>
      <c r="I894" s="43">
        <f>VLOOKUP($D894,PORTE!$A$3:$Z$45,5,0)*$C894+VLOOKUP($E$2,PORTE!$A$3:$Z$45,5,0)*$E894</f>
        <v>185.68755000000002</v>
      </c>
      <c r="J894" s="43">
        <f>VLOOKUP($D894,PORTE!$A$3:$Z$45,6,0)*$C894+VLOOKUP($E$2,PORTE!$A$3:$Z$45,6,0)*$E894</f>
        <v>196.09135000000001</v>
      </c>
      <c r="K894" s="43">
        <f>VLOOKUP($D894,PORTE!$A$3:$Z$45,7,0)*$C894+VLOOKUP($E$2,PORTE!$A$3:$Z$45,7,0)*$E894</f>
        <v>207.31215</v>
      </c>
      <c r="L894" s="43">
        <f>VLOOKUP($D894,PORTE!$A$3:$Z$45,8,0)*$C894+VLOOKUP($E$2,PORTE!$A$3:$Z$45,8,0)*$E894</f>
        <v>220.99615</v>
      </c>
      <c r="M894" s="43">
        <f>VLOOKUP($D894,PORTE!$A$3:$Z$45,9,0)*$C894+VLOOKUP($E$2,PORTE!$A$3:$Z$45,9,0)*$E894</f>
        <v>242.75369999999998</v>
      </c>
      <c r="N894" s="43">
        <f>VLOOKUP($D894,PORTE!$A$3:$Z$45,10,0)*$C894+VLOOKUP($E$2,PORTE!$A$3:$Z$45,10,0)*$E894</f>
        <v>264.92180000000002</v>
      </c>
      <c r="O894" s="43">
        <f>VLOOKUP($D894,PORTE!$A$3:$Z$45,11,0)*$C894+VLOOKUP($E$2,PORTE!$A$3:$Z$45,11,0)*$E894</f>
        <v>269.43735000000004</v>
      </c>
      <c r="P894" s="43">
        <f>VLOOKUP($D894,PORTE!$A$3:$Z$45,12,0)*$C894+VLOOKUP($E$2,PORTE!$A$3:$Z$45,12,0)*$E894</f>
        <v>280.12565000000001</v>
      </c>
      <c r="Q894" s="43">
        <f>VLOOKUP($D894,PORTE!$A$3:$Z$45,13,0)*$C894+VLOOKUP($E$2,PORTE!$A$3:$Z$45,13,0)*$E894</f>
        <v>288.36685</v>
      </c>
      <c r="R894" s="43">
        <f>VLOOKUP($D894,PORTE!$A$3:$Z$45,14,0)*$C894+VLOOKUP($E$2,PORTE!$A$3:$Z$45,14,0)*$E894</f>
        <v>299.58945</v>
      </c>
    </row>
    <row r="895" spans="1:18" s="1" customFormat="1" ht="13.5" customHeight="1" x14ac:dyDescent="0.25">
      <c r="A895" s="2">
        <v>40310523</v>
      </c>
      <c r="B895" s="3" t="s">
        <v>1847</v>
      </c>
      <c r="C895" s="24">
        <v>0.01</v>
      </c>
      <c r="D895" s="4" t="s">
        <v>5</v>
      </c>
      <c r="E895" s="5">
        <v>10.462</v>
      </c>
      <c r="F895" s="43">
        <f>VLOOKUP($D895,PORTE!$A$3:$Z$45,2,0)*$C895+VLOOKUP($E$2,PORTE!$A$3:$Z$45,2,0)*$E895</f>
        <v>120.393</v>
      </c>
      <c r="G895" s="43">
        <f>VLOOKUP($D895,PORTE!$A$3:$Z$45,3,0)*$C895+VLOOKUP($E$2,PORTE!$A$3:$Z$45,3,0)*$E895</f>
        <v>125.649</v>
      </c>
      <c r="H895" s="43">
        <f>VLOOKUP($D895,PORTE!$A$3:$Z$45,4,0)*$C895+VLOOKUP($E$2,PORTE!$A$3:$Z$45,4,0)*$E895</f>
        <v>132.66354000000001</v>
      </c>
      <c r="I895" s="43">
        <f>VLOOKUP($D895,PORTE!$A$3:$Z$45,5,0)*$C895+VLOOKUP($E$2,PORTE!$A$3:$Z$45,5,0)*$E895</f>
        <v>142.08713999999998</v>
      </c>
      <c r="J895" s="43">
        <f>VLOOKUP($D895,PORTE!$A$3:$Z$45,6,0)*$C895+VLOOKUP($E$2,PORTE!$A$3:$Z$45,6,0)*$E895</f>
        <v>150.04906</v>
      </c>
      <c r="K895" s="43">
        <f>VLOOKUP($D895,PORTE!$A$3:$Z$45,7,0)*$C895+VLOOKUP($E$2,PORTE!$A$3:$Z$45,7,0)*$E895</f>
        <v>158.6352</v>
      </c>
      <c r="L895" s="43">
        <f>VLOOKUP($D895,PORTE!$A$3:$Z$45,8,0)*$C895+VLOOKUP($E$2,PORTE!$A$3:$Z$45,8,0)*$E895</f>
        <v>169.1062</v>
      </c>
      <c r="M895" s="43">
        <f>VLOOKUP($D895,PORTE!$A$3:$Z$45,9,0)*$C895+VLOOKUP($E$2,PORTE!$A$3:$Z$45,9,0)*$E895</f>
        <v>185.75507999999996</v>
      </c>
      <c r="N895" s="43">
        <f>VLOOKUP($D895,PORTE!$A$3:$Z$45,10,0)*$C895+VLOOKUP($E$2,PORTE!$A$3:$Z$45,10,0)*$E895</f>
        <v>202.71812</v>
      </c>
      <c r="O895" s="43">
        <f>VLOOKUP($D895,PORTE!$A$3:$Z$45,11,0)*$C895+VLOOKUP($E$2,PORTE!$A$3:$Z$45,11,0)*$E895</f>
        <v>206.17338000000001</v>
      </c>
      <c r="P895" s="43">
        <f>VLOOKUP($D895,PORTE!$A$3:$Z$45,12,0)*$C895+VLOOKUP($E$2,PORTE!$A$3:$Z$45,12,0)*$E895</f>
        <v>214.35553999999996</v>
      </c>
      <c r="Q895" s="43">
        <f>VLOOKUP($D895,PORTE!$A$3:$Z$45,13,0)*$C895+VLOOKUP($E$2,PORTE!$A$3:$Z$45,13,0)*$E895</f>
        <v>220.66893999999999</v>
      </c>
      <c r="R895" s="43">
        <f>VLOOKUP($D895,PORTE!$A$3:$Z$45,14,0)*$C895+VLOOKUP($E$2,PORTE!$A$3:$Z$45,14,0)*$E895</f>
        <v>229.25688</v>
      </c>
    </row>
    <row r="896" spans="1:18" s="1" customFormat="1" ht="13.5" customHeight="1" x14ac:dyDescent="0.25">
      <c r="A896" s="2" t="s">
        <v>1848</v>
      </c>
      <c r="B896" s="3" t="s">
        <v>1849</v>
      </c>
      <c r="C896" s="24">
        <v>0.5</v>
      </c>
      <c r="D896" s="4" t="s">
        <v>5</v>
      </c>
      <c r="E896" s="5" t="s">
        <v>1850</v>
      </c>
      <c r="F896" s="43">
        <f>VLOOKUP($D896,PORTE!$A$3:$Z$45,2,0)*$C896+VLOOKUP($E$2,PORTE!$A$3:$Z$45,2,0)*$E896</f>
        <v>186.67750000000001</v>
      </c>
      <c r="G896" s="43">
        <f>VLOOKUP($D896,PORTE!$A$3:$Z$45,3,0)*$C896+VLOOKUP($E$2,PORTE!$A$3:$Z$45,3,0)*$E896</f>
        <v>195.87</v>
      </c>
      <c r="H896" s="43">
        <f>VLOOKUP($D896,PORTE!$A$3:$Z$45,4,0)*$C896+VLOOKUP($E$2,PORTE!$A$3:$Z$45,4,0)*$E896</f>
        <v>206.76294999999999</v>
      </c>
      <c r="I896" s="43">
        <f>VLOOKUP($D896,PORTE!$A$3:$Z$45,5,0)*$C896+VLOOKUP($E$2,PORTE!$A$3:$Z$45,5,0)*$E896</f>
        <v>221.44944999999998</v>
      </c>
      <c r="J896" s="43">
        <f>VLOOKUP($D896,PORTE!$A$3:$Z$45,6,0)*$C896+VLOOKUP($E$2,PORTE!$A$3:$Z$45,6,0)*$E896</f>
        <v>234.06205</v>
      </c>
      <c r="K896" s="43">
        <f>VLOOKUP($D896,PORTE!$A$3:$Z$45,7,0)*$C896+VLOOKUP($E$2,PORTE!$A$3:$Z$45,7,0)*$E896</f>
        <v>247.45274999999998</v>
      </c>
      <c r="L896" s="43">
        <f>VLOOKUP($D896,PORTE!$A$3:$Z$45,8,0)*$C896+VLOOKUP($E$2,PORTE!$A$3:$Z$45,8,0)*$E896</f>
        <v>263.78774999999996</v>
      </c>
      <c r="M896" s="43">
        <f>VLOOKUP($D896,PORTE!$A$3:$Z$45,9,0)*$C896+VLOOKUP($E$2,PORTE!$A$3:$Z$45,9,0)*$E896</f>
        <v>289.75989999999996</v>
      </c>
      <c r="N896" s="43">
        <f>VLOOKUP($D896,PORTE!$A$3:$Z$45,10,0)*$C896+VLOOKUP($E$2,PORTE!$A$3:$Z$45,10,0)*$E896</f>
        <v>316.22359999999998</v>
      </c>
      <c r="O896" s="43">
        <f>VLOOKUP($D896,PORTE!$A$3:$Z$45,11,0)*$C896+VLOOKUP($E$2,PORTE!$A$3:$Z$45,11,0)*$E896</f>
        <v>321.60565000000003</v>
      </c>
      <c r="P896" s="43">
        <f>VLOOKUP($D896,PORTE!$A$3:$Z$45,12,0)*$C896+VLOOKUP($E$2,PORTE!$A$3:$Z$45,12,0)*$E896</f>
        <v>335.08594999999997</v>
      </c>
      <c r="Q896" s="43">
        <f>VLOOKUP($D896,PORTE!$A$3:$Z$45,13,0)*$C896+VLOOKUP($E$2,PORTE!$A$3:$Z$45,13,0)*$E896</f>
        <v>346.42695000000003</v>
      </c>
      <c r="R896" s="43">
        <f>VLOOKUP($D896,PORTE!$A$3:$Z$45,14,0)*$C896+VLOOKUP($E$2,PORTE!$A$3:$Z$45,14,0)*$E896</f>
        <v>359.90764999999999</v>
      </c>
    </row>
    <row r="897" spans="1:18" s="1" customFormat="1" ht="13.5" customHeight="1" x14ac:dyDescent="0.25">
      <c r="A897" s="2" t="s">
        <v>1851</v>
      </c>
      <c r="B897" s="3" t="s">
        <v>1852</v>
      </c>
      <c r="C897" s="24">
        <v>0.1</v>
      </c>
      <c r="D897" s="4" t="s">
        <v>5</v>
      </c>
      <c r="E897" s="5" t="s">
        <v>1853</v>
      </c>
      <c r="F897" s="43">
        <f>VLOOKUP($D897,PORTE!$A$3:$Z$45,2,0)*$C897+VLOOKUP($E$2,PORTE!$A$3:$Z$45,2,0)*$E897</f>
        <v>28.4</v>
      </c>
      <c r="G897" s="43">
        <f>VLOOKUP($D897,PORTE!$A$3:$Z$45,3,0)*$C897+VLOOKUP($E$2,PORTE!$A$3:$Z$45,3,0)*$E897</f>
        <v>29.849999999999998</v>
      </c>
      <c r="H897" s="43">
        <f>VLOOKUP($D897,PORTE!$A$3:$Z$45,4,0)*$C897+VLOOKUP($E$2,PORTE!$A$3:$Z$45,4,0)*$E897</f>
        <v>31.507999999999999</v>
      </c>
      <c r="I897" s="43">
        <f>VLOOKUP($D897,PORTE!$A$3:$Z$45,5,0)*$C897+VLOOKUP($E$2,PORTE!$A$3:$Z$45,5,0)*$E897</f>
        <v>33.745999999999995</v>
      </c>
      <c r="J897" s="43">
        <f>VLOOKUP($D897,PORTE!$A$3:$Z$45,6,0)*$C897+VLOOKUP($E$2,PORTE!$A$3:$Z$45,6,0)*$E897</f>
        <v>35.677999999999997</v>
      </c>
      <c r="K897" s="43">
        <f>VLOOKUP($D897,PORTE!$A$3:$Z$45,7,0)*$C897+VLOOKUP($E$2,PORTE!$A$3:$Z$45,7,0)*$E897</f>
        <v>37.719000000000001</v>
      </c>
      <c r="L897" s="43">
        <f>VLOOKUP($D897,PORTE!$A$3:$Z$45,8,0)*$C897+VLOOKUP($E$2,PORTE!$A$3:$Z$45,8,0)*$E897</f>
        <v>40.208999999999996</v>
      </c>
      <c r="M897" s="43">
        <f>VLOOKUP($D897,PORTE!$A$3:$Z$45,9,0)*$C897+VLOOKUP($E$2,PORTE!$A$3:$Z$45,9,0)*$E897</f>
        <v>44.167999999999992</v>
      </c>
      <c r="N897" s="43">
        <f>VLOOKUP($D897,PORTE!$A$3:$Z$45,10,0)*$C897+VLOOKUP($E$2,PORTE!$A$3:$Z$45,10,0)*$E897</f>
        <v>48.201999999999998</v>
      </c>
      <c r="O897" s="43">
        <f>VLOOKUP($D897,PORTE!$A$3:$Z$45,11,0)*$C897+VLOOKUP($E$2,PORTE!$A$3:$Z$45,11,0)*$E897</f>
        <v>49.021999999999998</v>
      </c>
      <c r="P897" s="43">
        <f>VLOOKUP($D897,PORTE!$A$3:$Z$45,12,0)*$C897+VLOOKUP($E$2,PORTE!$A$3:$Z$45,12,0)*$E897</f>
        <v>51.111999999999995</v>
      </c>
      <c r="Q897" s="43">
        <f>VLOOKUP($D897,PORTE!$A$3:$Z$45,13,0)*$C897+VLOOKUP($E$2,PORTE!$A$3:$Z$45,13,0)*$E897</f>
        <v>52.914000000000001</v>
      </c>
      <c r="R897" s="43">
        <f>VLOOKUP($D897,PORTE!$A$3:$Z$45,14,0)*$C897+VLOOKUP($E$2,PORTE!$A$3:$Z$45,14,0)*$E897</f>
        <v>54.972999999999999</v>
      </c>
    </row>
    <row r="898" spans="1:18" s="1" customFormat="1" ht="13.5" customHeight="1" x14ac:dyDescent="0.25">
      <c r="A898" s="2" t="s">
        <v>1854</v>
      </c>
      <c r="B898" s="3" t="s">
        <v>1855</v>
      </c>
      <c r="C898" s="24">
        <v>0.25</v>
      </c>
      <c r="D898" s="4" t="s">
        <v>5</v>
      </c>
      <c r="E898" s="5" t="s">
        <v>222</v>
      </c>
      <c r="F898" s="43">
        <f>VLOOKUP($D898,PORTE!$A$3:$Z$45,2,0)*$C898+VLOOKUP($E$2,PORTE!$A$3:$Z$45,2,0)*$E898</f>
        <v>125.06150000000001</v>
      </c>
      <c r="G898" s="43">
        <f>VLOOKUP($D898,PORTE!$A$3:$Z$45,3,0)*$C898+VLOOKUP($E$2,PORTE!$A$3:$Z$45,3,0)*$E898</f>
        <v>131.03700000000001</v>
      </c>
      <c r="H898" s="43">
        <f>VLOOKUP($D898,PORTE!$A$3:$Z$45,4,0)*$C898+VLOOKUP($E$2,PORTE!$A$3:$Z$45,4,0)*$E898</f>
        <v>138.33167</v>
      </c>
      <c r="I898" s="43">
        <f>VLOOKUP($D898,PORTE!$A$3:$Z$45,5,0)*$C898+VLOOKUP($E$2,PORTE!$A$3:$Z$45,5,0)*$E898</f>
        <v>148.15756999999999</v>
      </c>
      <c r="J898" s="43">
        <f>VLOOKUP($D898,PORTE!$A$3:$Z$45,6,0)*$C898+VLOOKUP($E$2,PORTE!$A$3:$Z$45,6,0)*$E898</f>
        <v>156.56033000000002</v>
      </c>
      <c r="K898" s="43">
        <f>VLOOKUP($D898,PORTE!$A$3:$Z$45,7,0)*$C898+VLOOKUP($E$2,PORTE!$A$3:$Z$45,7,0)*$E898</f>
        <v>165.51765000000003</v>
      </c>
      <c r="L898" s="43">
        <f>VLOOKUP($D898,PORTE!$A$3:$Z$45,8,0)*$C898+VLOOKUP($E$2,PORTE!$A$3:$Z$45,8,0)*$E898</f>
        <v>176.44364999999999</v>
      </c>
      <c r="M898" s="43">
        <f>VLOOKUP($D898,PORTE!$A$3:$Z$45,9,0)*$C898+VLOOKUP($E$2,PORTE!$A$3:$Z$45,9,0)*$E898</f>
        <v>193.81573999999998</v>
      </c>
      <c r="N898" s="43">
        <f>VLOOKUP($D898,PORTE!$A$3:$Z$45,10,0)*$C898+VLOOKUP($E$2,PORTE!$A$3:$Z$45,10,0)*$E898</f>
        <v>211.51635999999999</v>
      </c>
      <c r="O898" s="43">
        <f>VLOOKUP($D898,PORTE!$A$3:$Z$45,11,0)*$C898+VLOOKUP($E$2,PORTE!$A$3:$Z$45,11,0)*$E898</f>
        <v>215.11769000000001</v>
      </c>
      <c r="P898" s="43">
        <f>VLOOKUP($D898,PORTE!$A$3:$Z$45,12,0)*$C898+VLOOKUP($E$2,PORTE!$A$3:$Z$45,12,0)*$E898</f>
        <v>224.00946999999999</v>
      </c>
      <c r="Q898" s="43">
        <f>VLOOKUP($D898,PORTE!$A$3:$Z$45,13,0)*$C898+VLOOKUP($E$2,PORTE!$A$3:$Z$45,13,0)*$E898</f>
        <v>231.33507000000003</v>
      </c>
      <c r="R898" s="43">
        <f>VLOOKUP($D898,PORTE!$A$3:$Z$45,14,0)*$C898+VLOOKUP($E$2,PORTE!$A$3:$Z$45,14,0)*$E898</f>
        <v>240.33739000000003</v>
      </c>
    </row>
    <row r="899" spans="1:18" s="1" customFormat="1" ht="13.5" customHeight="1" x14ac:dyDescent="0.25">
      <c r="A899" s="2" t="s">
        <v>1856</v>
      </c>
      <c r="B899" s="3" t="s">
        <v>1857</v>
      </c>
      <c r="C899" s="24">
        <v>0.25</v>
      </c>
      <c r="D899" s="4" t="s">
        <v>5</v>
      </c>
      <c r="E899" s="5" t="s">
        <v>222</v>
      </c>
      <c r="F899" s="43">
        <f>VLOOKUP($D899,PORTE!$A$3:$Z$45,2,0)*$C899+VLOOKUP($E$2,PORTE!$A$3:$Z$45,2,0)*$E899</f>
        <v>125.06150000000001</v>
      </c>
      <c r="G899" s="43">
        <f>VLOOKUP($D899,PORTE!$A$3:$Z$45,3,0)*$C899+VLOOKUP($E$2,PORTE!$A$3:$Z$45,3,0)*$E899</f>
        <v>131.03700000000001</v>
      </c>
      <c r="H899" s="43">
        <f>VLOOKUP($D899,PORTE!$A$3:$Z$45,4,0)*$C899+VLOOKUP($E$2,PORTE!$A$3:$Z$45,4,0)*$E899</f>
        <v>138.33167</v>
      </c>
      <c r="I899" s="43">
        <f>VLOOKUP($D899,PORTE!$A$3:$Z$45,5,0)*$C899+VLOOKUP($E$2,PORTE!$A$3:$Z$45,5,0)*$E899</f>
        <v>148.15756999999999</v>
      </c>
      <c r="J899" s="43">
        <f>VLOOKUP($D899,PORTE!$A$3:$Z$45,6,0)*$C899+VLOOKUP($E$2,PORTE!$A$3:$Z$45,6,0)*$E899</f>
        <v>156.56033000000002</v>
      </c>
      <c r="K899" s="43">
        <f>VLOOKUP($D899,PORTE!$A$3:$Z$45,7,0)*$C899+VLOOKUP($E$2,PORTE!$A$3:$Z$45,7,0)*$E899</f>
        <v>165.51765000000003</v>
      </c>
      <c r="L899" s="43">
        <f>VLOOKUP($D899,PORTE!$A$3:$Z$45,8,0)*$C899+VLOOKUP($E$2,PORTE!$A$3:$Z$45,8,0)*$E899</f>
        <v>176.44364999999999</v>
      </c>
      <c r="M899" s="43">
        <f>VLOOKUP($D899,PORTE!$A$3:$Z$45,9,0)*$C899+VLOOKUP($E$2,PORTE!$A$3:$Z$45,9,0)*$E899</f>
        <v>193.81573999999998</v>
      </c>
      <c r="N899" s="43">
        <f>VLOOKUP($D899,PORTE!$A$3:$Z$45,10,0)*$C899+VLOOKUP($E$2,PORTE!$A$3:$Z$45,10,0)*$E899</f>
        <v>211.51635999999999</v>
      </c>
      <c r="O899" s="43">
        <f>VLOOKUP($D899,PORTE!$A$3:$Z$45,11,0)*$C899+VLOOKUP($E$2,PORTE!$A$3:$Z$45,11,0)*$E899</f>
        <v>215.11769000000001</v>
      </c>
      <c r="P899" s="43">
        <f>VLOOKUP($D899,PORTE!$A$3:$Z$45,12,0)*$C899+VLOOKUP($E$2,PORTE!$A$3:$Z$45,12,0)*$E899</f>
        <v>224.00946999999999</v>
      </c>
      <c r="Q899" s="43">
        <f>VLOOKUP($D899,PORTE!$A$3:$Z$45,13,0)*$C899+VLOOKUP($E$2,PORTE!$A$3:$Z$45,13,0)*$E899</f>
        <v>231.33507000000003</v>
      </c>
      <c r="R899" s="43">
        <f>VLOOKUP($D899,PORTE!$A$3:$Z$45,14,0)*$C899+VLOOKUP($E$2,PORTE!$A$3:$Z$45,14,0)*$E899</f>
        <v>240.33739000000003</v>
      </c>
    </row>
    <row r="900" spans="1:18" s="1" customFormat="1" ht="13.5" customHeight="1" x14ac:dyDescent="0.25">
      <c r="A900" s="2" t="s">
        <v>1858</v>
      </c>
      <c r="B900" s="3" t="s">
        <v>1859</v>
      </c>
      <c r="C900" s="24">
        <v>0.5</v>
      </c>
      <c r="D900" s="4" t="s">
        <v>5</v>
      </c>
      <c r="E900" s="5" t="s">
        <v>13</v>
      </c>
      <c r="F900" s="43">
        <f>VLOOKUP($D900,PORTE!$A$3:$Z$45,2,0)*$C900+VLOOKUP($E$2,PORTE!$A$3:$Z$45,2,0)*$E900</f>
        <v>38.5</v>
      </c>
      <c r="G900" s="43">
        <f>VLOOKUP($D900,PORTE!$A$3:$Z$45,3,0)*$C900+VLOOKUP($E$2,PORTE!$A$3:$Z$45,3,0)*$E900</f>
        <v>41.25</v>
      </c>
      <c r="H900" s="43">
        <f>VLOOKUP($D900,PORTE!$A$3:$Z$45,4,0)*$C900+VLOOKUP($E$2,PORTE!$A$3:$Z$45,4,0)*$E900</f>
        <v>43.51</v>
      </c>
      <c r="I900" s="43">
        <f>VLOOKUP($D900,PORTE!$A$3:$Z$45,5,0)*$C900+VLOOKUP($E$2,PORTE!$A$3:$Z$45,5,0)*$E900</f>
        <v>46.6</v>
      </c>
      <c r="J900" s="43">
        <f>VLOOKUP($D900,PORTE!$A$3:$Z$45,6,0)*$C900+VLOOKUP($E$2,PORTE!$A$3:$Z$45,6,0)*$E900</f>
        <v>49.42</v>
      </c>
      <c r="K900" s="43">
        <f>VLOOKUP($D900,PORTE!$A$3:$Z$45,7,0)*$C900+VLOOKUP($E$2,PORTE!$A$3:$Z$45,7,0)*$E900</f>
        <v>52.245000000000005</v>
      </c>
      <c r="L900" s="43">
        <f>VLOOKUP($D900,PORTE!$A$3:$Z$45,8,0)*$C900+VLOOKUP($E$2,PORTE!$A$3:$Z$45,8,0)*$E900</f>
        <v>55.694999999999993</v>
      </c>
      <c r="M900" s="43">
        <f>VLOOKUP($D900,PORTE!$A$3:$Z$45,9,0)*$C900+VLOOKUP($E$2,PORTE!$A$3:$Z$45,9,0)*$E900</f>
        <v>61.18</v>
      </c>
      <c r="N900" s="43">
        <f>VLOOKUP($D900,PORTE!$A$3:$Z$45,10,0)*$C900+VLOOKUP($E$2,PORTE!$A$3:$Z$45,10,0)*$E900</f>
        <v>66.77</v>
      </c>
      <c r="O900" s="43">
        <f>VLOOKUP($D900,PORTE!$A$3:$Z$45,11,0)*$C900+VLOOKUP($E$2,PORTE!$A$3:$Z$45,11,0)*$E900</f>
        <v>67.900000000000006</v>
      </c>
      <c r="P900" s="43">
        <f>VLOOKUP($D900,PORTE!$A$3:$Z$45,12,0)*$C900+VLOOKUP($E$2,PORTE!$A$3:$Z$45,12,0)*$E900</f>
        <v>71.33</v>
      </c>
      <c r="Q900" s="43">
        <f>VLOOKUP($D900,PORTE!$A$3:$Z$45,13,0)*$C900+VLOOKUP($E$2,PORTE!$A$3:$Z$45,13,0)*$E900</f>
        <v>74.94</v>
      </c>
      <c r="R900" s="43">
        <f>VLOOKUP($D900,PORTE!$A$3:$Z$45,14,0)*$C900+VLOOKUP($E$2,PORTE!$A$3:$Z$45,14,0)*$E900</f>
        <v>77.855000000000004</v>
      </c>
    </row>
    <row r="901" spans="1:18" s="1" customFormat="1" ht="13.5" customHeight="1" x14ac:dyDescent="0.25">
      <c r="A901" s="2" t="s">
        <v>1860</v>
      </c>
      <c r="B901" s="3" t="s">
        <v>1861</v>
      </c>
      <c r="C901" s="27">
        <v>1</v>
      </c>
      <c r="D901" s="2" t="s">
        <v>231</v>
      </c>
      <c r="E901" s="5" t="s">
        <v>1062</v>
      </c>
      <c r="F901" s="43">
        <f>VLOOKUP($D901,PORTE!$A$3:$Z$45,2,0)*$C901+VLOOKUP($E$2,PORTE!$A$3:$Z$45,2,0)*$E901</f>
        <v>244.11</v>
      </c>
      <c r="G901" s="43">
        <f>VLOOKUP($D901,PORTE!$A$3:$Z$45,3,0)*$C901+VLOOKUP($E$2,PORTE!$A$3:$Z$45,3,0)*$E901</f>
        <v>261.18</v>
      </c>
      <c r="H901" s="43">
        <f>VLOOKUP($D901,PORTE!$A$3:$Z$45,4,0)*$C901+VLOOKUP($E$2,PORTE!$A$3:$Z$45,4,0)*$E901</f>
        <v>275.50380000000001</v>
      </c>
      <c r="I901" s="43">
        <f>VLOOKUP($D901,PORTE!$A$3:$Z$45,5,0)*$C901+VLOOKUP($E$2,PORTE!$A$3:$Z$45,5,0)*$E901</f>
        <v>295.0598</v>
      </c>
      <c r="J901" s="43">
        <f>VLOOKUP($D901,PORTE!$A$3:$Z$45,6,0)*$C901+VLOOKUP($E$2,PORTE!$A$3:$Z$45,6,0)*$E901</f>
        <v>312.8562</v>
      </c>
      <c r="K901" s="43">
        <f>VLOOKUP($D901,PORTE!$A$3:$Z$45,7,0)*$C901+VLOOKUP($E$2,PORTE!$A$3:$Z$45,7,0)*$E901</f>
        <v>330.75099999999998</v>
      </c>
      <c r="L901" s="43">
        <f>VLOOKUP($D901,PORTE!$A$3:$Z$45,8,0)*$C901+VLOOKUP($E$2,PORTE!$A$3:$Z$45,8,0)*$E901</f>
        <v>352.58100000000002</v>
      </c>
      <c r="M901" s="43">
        <f>VLOOKUP($D901,PORTE!$A$3:$Z$45,9,0)*$C901+VLOOKUP($E$2,PORTE!$A$3:$Z$45,9,0)*$E901</f>
        <v>387.31359999999995</v>
      </c>
      <c r="N901" s="43">
        <f>VLOOKUP($D901,PORTE!$A$3:$Z$45,10,0)*$C901+VLOOKUP($E$2,PORTE!$A$3:$Z$45,10,0)*$E901</f>
        <v>422.69040000000001</v>
      </c>
      <c r="O901" s="43">
        <f>VLOOKUP($D901,PORTE!$A$3:$Z$45,11,0)*$C901+VLOOKUP($E$2,PORTE!$A$3:$Z$45,11,0)*$E901</f>
        <v>429.85660000000007</v>
      </c>
      <c r="P901" s="43">
        <f>VLOOKUP($D901,PORTE!$A$3:$Z$45,12,0)*$C901+VLOOKUP($E$2,PORTE!$A$3:$Z$45,12,0)*$E901</f>
        <v>451.32579999999996</v>
      </c>
      <c r="Q901" s="43">
        <f>VLOOKUP($D901,PORTE!$A$3:$Z$45,13,0)*$C901+VLOOKUP($E$2,PORTE!$A$3:$Z$45,13,0)*$E901</f>
        <v>485.4898</v>
      </c>
      <c r="R901" s="43">
        <f>VLOOKUP($D901,PORTE!$A$3:$Z$45,14,0)*$C901+VLOOKUP($E$2,PORTE!$A$3:$Z$45,14,0)*$E901</f>
        <v>515.40460000000007</v>
      </c>
    </row>
    <row r="902" spans="1:18" s="1" customFormat="1" ht="13.5" customHeight="1" x14ac:dyDescent="0.25">
      <c r="A902" s="2" t="s">
        <v>1862</v>
      </c>
      <c r="B902" s="3" t="s">
        <v>1863</v>
      </c>
      <c r="C902" s="24">
        <v>0.04</v>
      </c>
      <c r="D902" s="4" t="s">
        <v>5</v>
      </c>
      <c r="E902" s="5" t="s">
        <v>772</v>
      </c>
      <c r="F902" s="43">
        <f>VLOOKUP($D902,PORTE!$A$3:$Z$45,2,0)*$C902+VLOOKUP($E$2,PORTE!$A$3:$Z$45,2,0)*$E902</f>
        <v>5.4950000000000001</v>
      </c>
      <c r="G902" s="43">
        <f>VLOOKUP($D902,PORTE!$A$3:$Z$45,3,0)*$C902+VLOOKUP($E$2,PORTE!$A$3:$Z$45,3,0)*$E902</f>
        <v>5.82</v>
      </c>
      <c r="H902" s="43">
        <f>VLOOKUP($D902,PORTE!$A$3:$Z$45,4,0)*$C902+VLOOKUP($E$2,PORTE!$A$3:$Z$45,4,0)*$E902</f>
        <v>6.1415000000000006</v>
      </c>
      <c r="I902" s="43">
        <f>VLOOKUP($D902,PORTE!$A$3:$Z$45,5,0)*$C902+VLOOKUP($E$2,PORTE!$A$3:$Z$45,5,0)*$E902</f>
        <v>6.5777000000000001</v>
      </c>
      <c r="J902" s="43">
        <f>VLOOKUP($D902,PORTE!$A$3:$Z$45,6,0)*$C902+VLOOKUP($E$2,PORTE!$A$3:$Z$45,6,0)*$E902</f>
        <v>6.9629000000000003</v>
      </c>
      <c r="K902" s="43">
        <f>VLOOKUP($D902,PORTE!$A$3:$Z$45,7,0)*$C902+VLOOKUP($E$2,PORTE!$A$3:$Z$45,7,0)*$E902</f>
        <v>7.3610999999999995</v>
      </c>
      <c r="L902" s="43">
        <f>VLOOKUP($D902,PORTE!$A$3:$Z$45,8,0)*$C902+VLOOKUP($E$2,PORTE!$A$3:$Z$45,8,0)*$E902</f>
        <v>7.8470999999999993</v>
      </c>
      <c r="M902" s="43">
        <f>VLOOKUP($D902,PORTE!$A$3:$Z$45,9,0)*$C902+VLOOKUP($E$2,PORTE!$A$3:$Z$45,9,0)*$E902</f>
        <v>8.6197999999999997</v>
      </c>
      <c r="N902" s="43">
        <f>VLOOKUP($D902,PORTE!$A$3:$Z$45,10,0)*$C902+VLOOKUP($E$2,PORTE!$A$3:$Z$45,10,0)*$E902</f>
        <v>9.4071999999999996</v>
      </c>
      <c r="O902" s="43">
        <f>VLOOKUP($D902,PORTE!$A$3:$Z$45,11,0)*$C902+VLOOKUP($E$2,PORTE!$A$3:$Z$45,11,0)*$E902</f>
        <v>9.5669000000000004</v>
      </c>
      <c r="P902" s="43">
        <f>VLOOKUP($D902,PORTE!$A$3:$Z$45,12,0)*$C902+VLOOKUP($E$2,PORTE!$A$3:$Z$45,12,0)*$E902</f>
        <v>10.005099999999999</v>
      </c>
      <c r="Q902" s="43">
        <f>VLOOKUP($D902,PORTE!$A$3:$Z$45,13,0)*$C902+VLOOKUP($E$2,PORTE!$A$3:$Z$45,13,0)*$E902</f>
        <v>10.4199</v>
      </c>
      <c r="R902" s="43">
        <f>VLOOKUP($D902,PORTE!$A$3:$Z$45,14,0)*$C902+VLOOKUP($E$2,PORTE!$A$3:$Z$45,14,0)*$E902</f>
        <v>10.8253</v>
      </c>
    </row>
    <row r="903" spans="1:18" s="1" customFormat="1" ht="13.5" customHeight="1" x14ac:dyDescent="0.25">
      <c r="A903" s="2">
        <v>40323676</v>
      </c>
      <c r="B903" s="3" t="s">
        <v>1864</v>
      </c>
      <c r="C903" s="27">
        <v>1</v>
      </c>
      <c r="D903" s="4" t="s">
        <v>5</v>
      </c>
      <c r="E903" s="5">
        <v>19.309999999999999</v>
      </c>
      <c r="F903" s="43">
        <f>VLOOKUP($D903,PORTE!$A$3:$Z$45,2,0)*$C903+VLOOKUP($E$2,PORTE!$A$3:$Z$45,2,0)*$E903</f>
        <v>230.065</v>
      </c>
      <c r="G903" s="43">
        <f>VLOOKUP($D903,PORTE!$A$3:$Z$45,3,0)*$C903+VLOOKUP($E$2,PORTE!$A$3:$Z$45,3,0)*$E903</f>
        <v>242.21999999999997</v>
      </c>
      <c r="H903" s="43">
        <f>VLOOKUP($D903,PORTE!$A$3:$Z$45,4,0)*$C903+VLOOKUP($E$2,PORTE!$A$3:$Z$45,4,0)*$E903</f>
        <v>255.65769999999998</v>
      </c>
      <c r="I903" s="43">
        <f>VLOOKUP($D903,PORTE!$A$3:$Z$45,5,0)*$C903+VLOOKUP($E$2,PORTE!$A$3:$Z$45,5,0)*$E903</f>
        <v>273.81669999999997</v>
      </c>
      <c r="J903" s="43">
        <f>VLOOKUP($D903,PORTE!$A$3:$Z$45,6,0)*$C903+VLOOKUP($E$2,PORTE!$A$3:$Z$45,6,0)*$E903</f>
        <v>289.57229999999998</v>
      </c>
      <c r="K903" s="43">
        <f>VLOOKUP($D903,PORTE!$A$3:$Z$45,7,0)*$C903+VLOOKUP($E$2,PORTE!$A$3:$Z$45,7,0)*$E903</f>
        <v>306.13649999999996</v>
      </c>
      <c r="L903" s="43">
        <f>VLOOKUP($D903,PORTE!$A$3:$Z$45,8,0)*$C903+VLOOKUP($E$2,PORTE!$A$3:$Z$45,8,0)*$E903</f>
        <v>326.34649999999993</v>
      </c>
      <c r="M903" s="43">
        <f>VLOOKUP($D903,PORTE!$A$3:$Z$45,9,0)*$C903+VLOOKUP($E$2,PORTE!$A$3:$Z$45,9,0)*$E903</f>
        <v>358.47939999999994</v>
      </c>
      <c r="N903" s="43">
        <f>VLOOKUP($D903,PORTE!$A$3:$Z$45,10,0)*$C903+VLOOKUP($E$2,PORTE!$A$3:$Z$45,10,0)*$E903</f>
        <v>391.22159999999997</v>
      </c>
      <c r="O903" s="43">
        <f>VLOOKUP($D903,PORTE!$A$3:$Z$45,11,0)*$C903+VLOOKUP($E$2,PORTE!$A$3:$Z$45,11,0)*$E903</f>
        <v>397.87390000000005</v>
      </c>
      <c r="P903" s="43">
        <f>VLOOKUP($D903,PORTE!$A$3:$Z$45,12,0)*$C903+VLOOKUP($E$2,PORTE!$A$3:$Z$45,12,0)*$E903</f>
        <v>415.11569999999995</v>
      </c>
      <c r="Q903" s="43">
        <f>VLOOKUP($D903,PORTE!$A$3:$Z$45,13,0)*$C903+VLOOKUP($E$2,PORTE!$A$3:$Z$45,13,0)*$E903</f>
        <v>430.32169999999996</v>
      </c>
      <c r="R903" s="43">
        <f>VLOOKUP($D903,PORTE!$A$3:$Z$45,14,0)*$C903+VLOOKUP($E$2,PORTE!$A$3:$Z$45,14,0)*$E903</f>
        <v>447.0659</v>
      </c>
    </row>
    <row r="904" spans="1:18" s="1" customFormat="1" ht="13.5" customHeight="1" x14ac:dyDescent="0.25">
      <c r="A904" s="2">
        <v>40323684</v>
      </c>
      <c r="B904" s="3" t="s">
        <v>1865</v>
      </c>
      <c r="C904" s="27">
        <v>1</v>
      </c>
      <c r="D904" s="4" t="s">
        <v>5</v>
      </c>
      <c r="E904" s="5">
        <v>25.245000000000001</v>
      </c>
      <c r="F904" s="43">
        <f>VLOOKUP($D904,PORTE!$A$3:$Z$45,2,0)*$C904+VLOOKUP($E$2,PORTE!$A$3:$Z$45,2,0)*$E904</f>
        <v>298.3175</v>
      </c>
      <c r="G904" s="43">
        <f>VLOOKUP($D904,PORTE!$A$3:$Z$45,3,0)*$C904+VLOOKUP($E$2,PORTE!$A$3:$Z$45,3,0)*$E904</f>
        <v>313.44</v>
      </c>
      <c r="H904" s="43">
        <f>VLOOKUP($D904,PORTE!$A$3:$Z$45,4,0)*$C904+VLOOKUP($E$2,PORTE!$A$3:$Z$45,4,0)*$E904</f>
        <v>330.85415</v>
      </c>
      <c r="I904" s="43">
        <f>VLOOKUP($D904,PORTE!$A$3:$Z$45,5,0)*$C904+VLOOKUP($E$2,PORTE!$A$3:$Z$45,5,0)*$E904</f>
        <v>354.35464999999999</v>
      </c>
      <c r="J904" s="43">
        <f>VLOOKUP($D904,PORTE!$A$3:$Z$45,6,0)*$C904+VLOOKUP($E$2,PORTE!$A$3:$Z$45,6,0)*$E904</f>
        <v>374.62085000000002</v>
      </c>
      <c r="K904" s="43">
        <f>VLOOKUP($D904,PORTE!$A$3:$Z$45,7,0)*$C904+VLOOKUP($E$2,PORTE!$A$3:$Z$45,7,0)*$E904</f>
        <v>396.05175000000003</v>
      </c>
      <c r="L904" s="43">
        <f>VLOOKUP($D904,PORTE!$A$3:$Z$45,8,0)*$C904+VLOOKUP($E$2,PORTE!$A$3:$Z$45,8,0)*$E904</f>
        <v>422.19675000000001</v>
      </c>
      <c r="M904" s="43">
        <f>VLOOKUP($D904,PORTE!$A$3:$Z$45,9,0)*$C904+VLOOKUP($E$2,PORTE!$A$3:$Z$45,9,0)*$E904</f>
        <v>463.7663</v>
      </c>
      <c r="N904" s="43">
        <f>VLOOKUP($D904,PORTE!$A$3:$Z$45,10,0)*$C904+VLOOKUP($E$2,PORTE!$A$3:$Z$45,10,0)*$E904</f>
        <v>506.1232</v>
      </c>
      <c r="O904" s="43">
        <f>VLOOKUP($D904,PORTE!$A$3:$Z$45,11,0)*$C904+VLOOKUP($E$2,PORTE!$A$3:$Z$45,11,0)*$E904</f>
        <v>514.73405000000002</v>
      </c>
      <c r="P904" s="43">
        <f>VLOOKUP($D904,PORTE!$A$3:$Z$45,12,0)*$C904+VLOOKUP($E$2,PORTE!$A$3:$Z$45,12,0)*$E904</f>
        <v>536.60514999999998</v>
      </c>
      <c r="Q904" s="43">
        <f>VLOOKUP($D904,PORTE!$A$3:$Z$45,13,0)*$C904+VLOOKUP($E$2,PORTE!$A$3:$Z$45,13,0)*$E904</f>
        <v>555.37215000000003</v>
      </c>
      <c r="R904" s="43">
        <f>VLOOKUP($D904,PORTE!$A$3:$Z$45,14,0)*$C904+VLOOKUP($E$2,PORTE!$A$3:$Z$45,14,0)*$E904</f>
        <v>576.98305000000005</v>
      </c>
    </row>
    <row r="905" spans="1:18" s="1" customFormat="1" ht="13.5" customHeight="1" x14ac:dyDescent="0.25">
      <c r="A905" s="2" t="s">
        <v>1866</v>
      </c>
      <c r="B905" s="3" t="s">
        <v>1867</v>
      </c>
      <c r="C905" s="24">
        <v>0.01</v>
      </c>
      <c r="D905" s="4" t="s">
        <v>5</v>
      </c>
      <c r="E905" s="5" t="s">
        <v>1765</v>
      </c>
      <c r="F905" s="43">
        <f>VLOOKUP($D905,PORTE!$A$3:$Z$45,2,0)*$C905+VLOOKUP($E$2,PORTE!$A$3:$Z$45,2,0)*$E905</f>
        <v>12.155000000000001</v>
      </c>
      <c r="G905" s="43">
        <f>VLOOKUP($D905,PORTE!$A$3:$Z$45,3,0)*$C905+VLOOKUP($E$2,PORTE!$A$3:$Z$45,3,0)*$E905</f>
        <v>12.705000000000002</v>
      </c>
      <c r="H905" s="43">
        <f>VLOOKUP($D905,PORTE!$A$3:$Z$45,4,0)*$C905+VLOOKUP($E$2,PORTE!$A$3:$Z$45,4,0)*$E905</f>
        <v>13.413499999999999</v>
      </c>
      <c r="I905" s="43">
        <f>VLOOKUP($D905,PORTE!$A$3:$Z$45,5,0)*$C905+VLOOKUP($E$2,PORTE!$A$3:$Z$45,5,0)*$E905</f>
        <v>14.366300000000003</v>
      </c>
      <c r="J905" s="43">
        <f>VLOOKUP($D905,PORTE!$A$3:$Z$45,6,0)*$C905+VLOOKUP($E$2,PORTE!$A$3:$Z$45,6,0)*$E905</f>
        <v>15.1751</v>
      </c>
      <c r="K905" s="43">
        <f>VLOOKUP($D905,PORTE!$A$3:$Z$45,7,0)*$C905+VLOOKUP($E$2,PORTE!$A$3:$Z$45,7,0)*$E905</f>
        <v>16.043400000000002</v>
      </c>
      <c r="L905" s="43">
        <f>VLOOKUP($D905,PORTE!$A$3:$Z$45,8,0)*$C905+VLOOKUP($E$2,PORTE!$A$3:$Z$45,8,0)*$E905</f>
        <v>17.102399999999999</v>
      </c>
      <c r="M905" s="43">
        <f>VLOOKUP($D905,PORTE!$A$3:$Z$45,9,0)*$C905+VLOOKUP($E$2,PORTE!$A$3:$Z$45,9,0)*$E905</f>
        <v>18.786199999999997</v>
      </c>
      <c r="N905" s="43">
        <f>VLOOKUP($D905,PORTE!$A$3:$Z$45,10,0)*$C905+VLOOKUP($E$2,PORTE!$A$3:$Z$45,10,0)*$E905</f>
        <v>20.501799999999999</v>
      </c>
      <c r="O905" s="43">
        <f>VLOOKUP($D905,PORTE!$A$3:$Z$45,11,0)*$C905+VLOOKUP($E$2,PORTE!$A$3:$Z$45,11,0)*$E905</f>
        <v>20.851100000000002</v>
      </c>
      <c r="P905" s="43">
        <f>VLOOKUP($D905,PORTE!$A$3:$Z$45,12,0)*$C905+VLOOKUP($E$2,PORTE!$A$3:$Z$45,12,0)*$E905</f>
        <v>21.6919</v>
      </c>
      <c r="Q905" s="43">
        <f>VLOOKUP($D905,PORTE!$A$3:$Z$45,13,0)*$C905+VLOOKUP($E$2,PORTE!$A$3:$Z$45,13,0)*$E905</f>
        <v>22.3581</v>
      </c>
      <c r="R905" s="43">
        <f>VLOOKUP($D905,PORTE!$A$3:$Z$45,14,0)*$C905+VLOOKUP($E$2,PORTE!$A$3:$Z$45,14,0)*$E905</f>
        <v>23.228200000000001</v>
      </c>
    </row>
    <row r="906" spans="1:18" s="1" customFormat="1" ht="13.5" customHeight="1" x14ac:dyDescent="0.25">
      <c r="A906" s="2" t="s">
        <v>1868</v>
      </c>
      <c r="B906" s="3" t="s">
        <v>1869</v>
      </c>
      <c r="C906" s="24">
        <v>0.1</v>
      </c>
      <c r="D906" s="4" t="s">
        <v>5</v>
      </c>
      <c r="E906" s="5" t="s">
        <v>6</v>
      </c>
      <c r="F906" s="43">
        <f>VLOOKUP($D906,PORTE!$A$3:$Z$45,2,0)*$C906+VLOOKUP($E$2,PORTE!$A$3:$Z$45,2,0)*$E906</f>
        <v>62.094999999999999</v>
      </c>
      <c r="G906" s="43">
        <f>VLOOKUP($D906,PORTE!$A$3:$Z$45,3,0)*$C906+VLOOKUP($E$2,PORTE!$A$3:$Z$45,3,0)*$E906</f>
        <v>65.010000000000005</v>
      </c>
      <c r="H906" s="43">
        <f>VLOOKUP($D906,PORTE!$A$3:$Z$45,4,0)*$C906+VLOOKUP($E$2,PORTE!$A$3:$Z$45,4,0)*$E906</f>
        <v>68.631099999999989</v>
      </c>
      <c r="I906" s="43">
        <f>VLOOKUP($D906,PORTE!$A$3:$Z$45,5,0)*$C906+VLOOKUP($E$2,PORTE!$A$3:$Z$45,5,0)*$E906</f>
        <v>73.506100000000004</v>
      </c>
      <c r="J906" s="43">
        <f>VLOOKUP($D906,PORTE!$A$3:$Z$45,6,0)*$C906+VLOOKUP($E$2,PORTE!$A$3:$Z$45,6,0)*$E906</f>
        <v>77.664900000000003</v>
      </c>
      <c r="K906" s="43">
        <f>VLOOKUP($D906,PORTE!$A$3:$Z$45,7,0)*$C906+VLOOKUP($E$2,PORTE!$A$3:$Z$45,7,0)*$E906</f>
        <v>82.108499999999992</v>
      </c>
      <c r="L906" s="43">
        <f>VLOOKUP($D906,PORTE!$A$3:$Z$45,8,0)*$C906+VLOOKUP($E$2,PORTE!$A$3:$Z$45,8,0)*$E906</f>
        <v>87.528499999999994</v>
      </c>
      <c r="M906" s="43">
        <f>VLOOKUP($D906,PORTE!$A$3:$Z$45,9,0)*$C906+VLOOKUP($E$2,PORTE!$A$3:$Z$45,9,0)*$E906</f>
        <v>96.146199999999993</v>
      </c>
      <c r="N906" s="43">
        <f>VLOOKUP($D906,PORTE!$A$3:$Z$45,10,0)*$C906+VLOOKUP($E$2,PORTE!$A$3:$Z$45,10,0)*$E906</f>
        <v>104.9268</v>
      </c>
      <c r="O906" s="43">
        <f>VLOOKUP($D906,PORTE!$A$3:$Z$45,11,0)*$C906+VLOOKUP($E$2,PORTE!$A$3:$Z$45,11,0)*$E906</f>
        <v>106.71370000000002</v>
      </c>
      <c r="P906" s="43">
        <f>VLOOKUP($D906,PORTE!$A$3:$Z$45,12,0)*$C906+VLOOKUP($E$2,PORTE!$A$3:$Z$45,12,0)*$E906</f>
        <v>111.08909999999999</v>
      </c>
      <c r="Q906" s="43">
        <f>VLOOKUP($D906,PORTE!$A$3:$Z$45,13,0)*$C906+VLOOKUP($E$2,PORTE!$A$3:$Z$45,13,0)*$E906</f>
        <v>114.6491</v>
      </c>
      <c r="R906" s="43">
        <f>VLOOKUP($D906,PORTE!$A$3:$Z$45,14,0)*$C906+VLOOKUP($E$2,PORTE!$A$3:$Z$45,14,0)*$E906</f>
        <v>119.11070000000001</v>
      </c>
    </row>
    <row r="907" spans="1:18" s="1" customFormat="1" ht="13.5" customHeight="1" x14ac:dyDescent="0.25">
      <c r="A907" s="2">
        <v>40322025</v>
      </c>
      <c r="B907" s="9" t="s">
        <v>1870</v>
      </c>
      <c r="C907" s="24">
        <v>0.5</v>
      </c>
      <c r="D907" s="4" t="s">
        <v>5</v>
      </c>
      <c r="E907" s="5">
        <v>53.073</v>
      </c>
      <c r="F907" s="43">
        <f>VLOOKUP($D907,PORTE!$A$3:$Z$45,2,0)*$C907+VLOOKUP($E$2,PORTE!$A$3:$Z$45,2,0)*$E907</f>
        <v>614.33950000000004</v>
      </c>
      <c r="G907" s="43">
        <f>VLOOKUP($D907,PORTE!$A$3:$Z$45,3,0)*$C907+VLOOKUP($E$2,PORTE!$A$3:$Z$45,3,0)*$E907</f>
        <v>642.12599999999998</v>
      </c>
      <c r="H907" s="43">
        <f>VLOOKUP($D907,PORTE!$A$3:$Z$45,4,0)*$C907+VLOOKUP($E$2,PORTE!$A$3:$Z$45,4,0)*$E907</f>
        <v>677.93490999999995</v>
      </c>
      <c r="I907" s="43">
        <f>VLOOKUP($D907,PORTE!$A$3:$Z$45,5,0)*$C907+VLOOKUP($E$2,PORTE!$A$3:$Z$45,5,0)*$E907</f>
        <v>726.09060999999997</v>
      </c>
      <c r="J907" s="43">
        <f>VLOOKUP($D907,PORTE!$A$3:$Z$45,6,0)*$C907+VLOOKUP($E$2,PORTE!$A$3:$Z$45,6,0)*$E907</f>
        <v>766.96609000000001</v>
      </c>
      <c r="K907" s="43">
        <f>VLOOKUP($D907,PORTE!$A$3:$Z$45,7,0)*$C907+VLOOKUP($E$2,PORTE!$A$3:$Z$45,7,0)*$E907</f>
        <v>810.85095000000001</v>
      </c>
      <c r="L907" s="43">
        <f>VLOOKUP($D907,PORTE!$A$3:$Z$45,8,0)*$C907+VLOOKUP($E$2,PORTE!$A$3:$Z$45,8,0)*$E907</f>
        <v>864.37394999999992</v>
      </c>
      <c r="M907" s="43">
        <f>VLOOKUP($D907,PORTE!$A$3:$Z$45,9,0)*$C907+VLOOKUP($E$2,PORTE!$A$3:$Z$45,9,0)*$E907</f>
        <v>949.47501999999997</v>
      </c>
      <c r="N907" s="43">
        <f>VLOOKUP($D907,PORTE!$A$3:$Z$45,10,0)*$C907+VLOOKUP($E$2,PORTE!$A$3:$Z$45,10,0)*$E907</f>
        <v>1036.18328</v>
      </c>
      <c r="O907" s="43">
        <f>VLOOKUP($D907,PORTE!$A$3:$Z$45,11,0)*$C907+VLOOKUP($E$2,PORTE!$A$3:$Z$45,11,0)*$E907</f>
        <v>1053.83737</v>
      </c>
      <c r="P907" s="43">
        <f>VLOOKUP($D907,PORTE!$A$3:$Z$45,12,0)*$C907+VLOOKUP($E$2,PORTE!$A$3:$Z$45,12,0)*$E907</f>
        <v>1096.32431</v>
      </c>
      <c r="Q907" s="43">
        <f>VLOOKUP($D907,PORTE!$A$3:$Z$45,13,0)*$C907+VLOOKUP($E$2,PORTE!$A$3:$Z$45,13,0)*$E907</f>
        <v>1129.97811</v>
      </c>
      <c r="R907" s="43">
        <f>VLOOKUP($D907,PORTE!$A$3:$Z$45,14,0)*$C907+VLOOKUP($E$2,PORTE!$A$3:$Z$45,14,0)*$E907</f>
        <v>1173.9529700000001</v>
      </c>
    </row>
    <row r="908" spans="1:18" s="1" customFormat="1" ht="13.5" customHeight="1" x14ac:dyDescent="0.25">
      <c r="A908" s="2" t="s">
        <v>1871</v>
      </c>
      <c r="B908" s="3" t="s">
        <v>1872</v>
      </c>
      <c r="C908" s="24">
        <v>0.01</v>
      </c>
      <c r="D908" s="4" t="s">
        <v>5</v>
      </c>
      <c r="E908" s="5" t="s">
        <v>1873</v>
      </c>
      <c r="F908" s="43">
        <f>VLOOKUP($D908,PORTE!$A$3:$Z$45,2,0)*$C908+VLOOKUP($E$2,PORTE!$A$3:$Z$45,2,0)*$E908</f>
        <v>103.4765</v>
      </c>
      <c r="G908" s="43">
        <f>VLOOKUP($D908,PORTE!$A$3:$Z$45,3,0)*$C908+VLOOKUP($E$2,PORTE!$A$3:$Z$45,3,0)*$E908</f>
        <v>107.997</v>
      </c>
      <c r="H908" s="43">
        <f>VLOOKUP($D908,PORTE!$A$3:$Z$45,4,0)*$C908+VLOOKUP($E$2,PORTE!$A$3:$Z$45,4,0)*$E908</f>
        <v>114.02597</v>
      </c>
      <c r="I908" s="43">
        <f>VLOOKUP($D908,PORTE!$A$3:$Z$45,5,0)*$C908+VLOOKUP($E$2,PORTE!$A$3:$Z$45,5,0)*$E908</f>
        <v>122.12567</v>
      </c>
      <c r="J908" s="43">
        <f>VLOOKUP($D908,PORTE!$A$3:$Z$45,6,0)*$C908+VLOOKUP($E$2,PORTE!$A$3:$Z$45,6,0)*$E908</f>
        <v>128.96963</v>
      </c>
      <c r="K908" s="43">
        <f>VLOOKUP($D908,PORTE!$A$3:$Z$45,7,0)*$C908+VLOOKUP($E$2,PORTE!$A$3:$Z$45,7,0)*$E908</f>
        <v>136.34954999999999</v>
      </c>
      <c r="L908" s="43">
        <f>VLOOKUP($D908,PORTE!$A$3:$Z$45,8,0)*$C908+VLOOKUP($E$2,PORTE!$A$3:$Z$45,8,0)*$E908</f>
        <v>145.34954999999999</v>
      </c>
      <c r="M908" s="43">
        <f>VLOOKUP($D908,PORTE!$A$3:$Z$45,9,0)*$C908+VLOOKUP($E$2,PORTE!$A$3:$Z$45,9,0)*$E908</f>
        <v>159.65953999999996</v>
      </c>
      <c r="N908" s="43">
        <f>VLOOKUP($D908,PORTE!$A$3:$Z$45,10,0)*$C908+VLOOKUP($E$2,PORTE!$A$3:$Z$45,10,0)*$E908</f>
        <v>174.23955999999998</v>
      </c>
      <c r="O908" s="43">
        <f>VLOOKUP($D908,PORTE!$A$3:$Z$45,11,0)*$C908+VLOOKUP($E$2,PORTE!$A$3:$Z$45,11,0)*$E908</f>
        <v>177.20939000000001</v>
      </c>
      <c r="P908" s="43">
        <f>VLOOKUP($D908,PORTE!$A$3:$Z$45,12,0)*$C908+VLOOKUP($E$2,PORTE!$A$3:$Z$45,12,0)*$E908</f>
        <v>184.24416999999997</v>
      </c>
      <c r="Q908" s="43">
        <f>VLOOKUP($D908,PORTE!$A$3:$Z$45,13,0)*$C908+VLOOKUP($E$2,PORTE!$A$3:$Z$45,13,0)*$E908</f>
        <v>189.67497</v>
      </c>
      <c r="R908" s="43">
        <f>VLOOKUP($D908,PORTE!$A$3:$Z$45,14,0)*$C908+VLOOKUP($E$2,PORTE!$A$3:$Z$45,14,0)*$E908</f>
        <v>197.05668999999997</v>
      </c>
    </row>
    <row r="909" spans="1:18" s="1" customFormat="1" ht="13.5" customHeight="1" x14ac:dyDescent="0.25">
      <c r="A909" s="2" t="s">
        <v>1874</v>
      </c>
      <c r="B909" s="3" t="s">
        <v>1875</v>
      </c>
      <c r="C909" s="24">
        <v>0.1</v>
      </c>
      <c r="D909" s="4" t="s">
        <v>5</v>
      </c>
      <c r="E909" s="5" t="s">
        <v>1876</v>
      </c>
      <c r="F909" s="43">
        <f>VLOOKUP($D909,PORTE!$A$3:$Z$45,2,0)*$C909+VLOOKUP($E$2,PORTE!$A$3:$Z$45,2,0)*$E909</f>
        <v>64.555999999999997</v>
      </c>
      <c r="G909" s="43">
        <f>VLOOKUP($D909,PORTE!$A$3:$Z$45,3,0)*$C909+VLOOKUP($E$2,PORTE!$A$3:$Z$45,3,0)*$E909</f>
        <v>67.577999999999989</v>
      </c>
      <c r="H909" s="43">
        <f>VLOOKUP($D909,PORTE!$A$3:$Z$45,4,0)*$C909+VLOOKUP($E$2,PORTE!$A$3:$Z$45,4,0)*$E909</f>
        <v>71.342479999999995</v>
      </c>
      <c r="I909" s="43">
        <f>VLOOKUP($D909,PORTE!$A$3:$Z$45,5,0)*$C909+VLOOKUP($E$2,PORTE!$A$3:$Z$45,5,0)*$E909</f>
        <v>76.410079999999994</v>
      </c>
      <c r="J909" s="43">
        <f>VLOOKUP($D909,PORTE!$A$3:$Z$45,6,0)*$C909+VLOOKUP($E$2,PORTE!$A$3:$Z$45,6,0)*$E909</f>
        <v>80.731519999999989</v>
      </c>
      <c r="K909" s="43">
        <f>VLOOKUP($D909,PORTE!$A$3:$Z$45,7,0)*$C909+VLOOKUP($E$2,PORTE!$A$3:$Z$45,7,0)*$E909</f>
        <v>85.350599999999986</v>
      </c>
      <c r="L909" s="43">
        <f>VLOOKUP($D909,PORTE!$A$3:$Z$45,8,0)*$C909+VLOOKUP($E$2,PORTE!$A$3:$Z$45,8,0)*$E909</f>
        <v>90.984599999999986</v>
      </c>
      <c r="M909" s="43">
        <f>VLOOKUP($D909,PORTE!$A$3:$Z$45,9,0)*$C909+VLOOKUP($E$2,PORTE!$A$3:$Z$45,9,0)*$E909</f>
        <v>99.942559999999986</v>
      </c>
      <c r="N909" s="43">
        <f>VLOOKUP($D909,PORTE!$A$3:$Z$45,10,0)*$C909+VLOOKUP($E$2,PORTE!$A$3:$Z$45,10,0)*$E909</f>
        <v>109.06983999999999</v>
      </c>
      <c r="O909" s="43">
        <f>VLOOKUP($D909,PORTE!$A$3:$Z$45,11,0)*$C909+VLOOKUP($E$2,PORTE!$A$3:$Z$45,11,0)*$E909</f>
        <v>110.92736000000001</v>
      </c>
      <c r="P909" s="43">
        <f>VLOOKUP($D909,PORTE!$A$3:$Z$45,12,0)*$C909+VLOOKUP($E$2,PORTE!$A$3:$Z$45,12,0)*$E909</f>
        <v>115.46967999999998</v>
      </c>
      <c r="Q909" s="43">
        <f>VLOOKUP($D909,PORTE!$A$3:$Z$45,13,0)*$C909+VLOOKUP($E$2,PORTE!$A$3:$Z$45,13,0)*$E909</f>
        <v>119.15808</v>
      </c>
      <c r="R909" s="43">
        <f>VLOOKUP($D909,PORTE!$A$3:$Z$45,14,0)*$C909+VLOOKUP($E$2,PORTE!$A$3:$Z$45,14,0)*$E909</f>
        <v>123.79516</v>
      </c>
    </row>
    <row r="910" spans="1:18" s="1" customFormat="1" ht="13.5" customHeight="1" x14ac:dyDescent="0.25">
      <c r="A910" s="2" t="s">
        <v>1877</v>
      </c>
      <c r="B910" s="3" t="s">
        <v>1878</v>
      </c>
      <c r="C910" s="24">
        <v>0.1</v>
      </c>
      <c r="D910" s="4" t="s">
        <v>5</v>
      </c>
      <c r="E910" s="5" t="s">
        <v>933</v>
      </c>
      <c r="F910" s="43">
        <f>VLOOKUP($D910,PORTE!$A$3:$Z$45,2,0)*$C910+VLOOKUP($E$2,PORTE!$A$3:$Z$45,2,0)*$E910</f>
        <v>93.846499999999992</v>
      </c>
      <c r="G910" s="43">
        <f>VLOOKUP($D910,PORTE!$A$3:$Z$45,3,0)*$C910+VLOOKUP($E$2,PORTE!$A$3:$Z$45,3,0)*$E910</f>
        <v>98.141999999999982</v>
      </c>
      <c r="H910" s="43">
        <f>VLOOKUP($D910,PORTE!$A$3:$Z$45,4,0)*$C910+VLOOKUP($E$2,PORTE!$A$3:$Z$45,4,0)*$E910</f>
        <v>103.61296999999999</v>
      </c>
      <c r="I910" s="43">
        <f>VLOOKUP($D910,PORTE!$A$3:$Z$45,5,0)*$C910+VLOOKUP($E$2,PORTE!$A$3:$Z$45,5,0)*$E910</f>
        <v>110.97286999999999</v>
      </c>
      <c r="J910" s="43">
        <f>VLOOKUP($D910,PORTE!$A$3:$Z$45,6,0)*$C910+VLOOKUP($E$2,PORTE!$A$3:$Z$45,6,0)*$E910</f>
        <v>117.23002999999999</v>
      </c>
      <c r="K910" s="43">
        <f>VLOOKUP($D910,PORTE!$A$3:$Z$45,7,0)*$C910+VLOOKUP($E$2,PORTE!$A$3:$Z$45,7,0)*$E910</f>
        <v>123.93764999999999</v>
      </c>
      <c r="L910" s="43">
        <f>VLOOKUP($D910,PORTE!$A$3:$Z$45,8,0)*$C910+VLOOKUP($E$2,PORTE!$A$3:$Z$45,8,0)*$E910</f>
        <v>132.11865</v>
      </c>
      <c r="M910" s="43">
        <f>VLOOKUP($D910,PORTE!$A$3:$Z$45,9,0)*$C910+VLOOKUP($E$2,PORTE!$A$3:$Z$45,9,0)*$E910</f>
        <v>145.12634</v>
      </c>
      <c r="N910" s="43">
        <f>VLOOKUP($D910,PORTE!$A$3:$Z$45,10,0)*$C910+VLOOKUP($E$2,PORTE!$A$3:$Z$45,10,0)*$E910</f>
        <v>158.37975999999998</v>
      </c>
      <c r="O910" s="43">
        <f>VLOOKUP($D910,PORTE!$A$3:$Z$45,11,0)*$C910+VLOOKUP($E$2,PORTE!$A$3:$Z$45,11,0)*$E910</f>
        <v>161.07778999999999</v>
      </c>
      <c r="P910" s="43">
        <f>VLOOKUP($D910,PORTE!$A$3:$Z$45,12,0)*$C910+VLOOKUP($E$2,PORTE!$A$3:$Z$45,12,0)*$E910</f>
        <v>167.60676999999998</v>
      </c>
      <c r="Q910" s="43">
        <f>VLOOKUP($D910,PORTE!$A$3:$Z$45,13,0)*$C910+VLOOKUP($E$2,PORTE!$A$3:$Z$45,13,0)*$E910</f>
        <v>172.82336999999998</v>
      </c>
      <c r="R910" s="43">
        <f>VLOOKUP($D910,PORTE!$A$3:$Z$45,14,0)*$C910+VLOOKUP($E$2,PORTE!$A$3:$Z$45,14,0)*$E910</f>
        <v>179.54899</v>
      </c>
    </row>
    <row r="911" spans="1:18" s="1" customFormat="1" ht="13.5" customHeight="1" x14ac:dyDescent="0.25">
      <c r="A911" s="2" t="s">
        <v>1879</v>
      </c>
      <c r="B911" s="3" t="s">
        <v>1880</v>
      </c>
      <c r="C911" s="24">
        <v>0.04</v>
      </c>
      <c r="D911" s="4" t="s">
        <v>5</v>
      </c>
      <c r="E911" s="5" t="s">
        <v>122</v>
      </c>
      <c r="F911" s="43">
        <f>VLOOKUP($D911,PORTE!$A$3:$Z$45,2,0)*$C911+VLOOKUP($E$2,PORTE!$A$3:$Z$45,2,0)*$E911</f>
        <v>4.7705000000000002</v>
      </c>
      <c r="G911" s="43">
        <f>VLOOKUP($D911,PORTE!$A$3:$Z$45,3,0)*$C911+VLOOKUP($E$2,PORTE!$A$3:$Z$45,3,0)*$E911</f>
        <v>5.0640000000000001</v>
      </c>
      <c r="H911" s="43">
        <f>VLOOKUP($D911,PORTE!$A$3:$Z$45,4,0)*$C911+VLOOKUP($E$2,PORTE!$A$3:$Z$45,4,0)*$E911</f>
        <v>5.3432900000000005</v>
      </c>
      <c r="I911" s="43">
        <f>VLOOKUP($D911,PORTE!$A$3:$Z$45,5,0)*$C911+VLOOKUP($E$2,PORTE!$A$3:$Z$45,5,0)*$E911</f>
        <v>5.7227899999999998</v>
      </c>
      <c r="J911" s="43">
        <f>VLOOKUP($D911,PORTE!$A$3:$Z$45,6,0)*$C911+VLOOKUP($E$2,PORTE!$A$3:$Z$45,6,0)*$E911</f>
        <v>6.0601100000000008</v>
      </c>
      <c r="K911" s="43">
        <f>VLOOKUP($D911,PORTE!$A$3:$Z$45,7,0)*$C911+VLOOKUP($E$2,PORTE!$A$3:$Z$45,7,0)*$E911</f>
        <v>6.40665</v>
      </c>
      <c r="L911" s="43">
        <f>VLOOKUP($D911,PORTE!$A$3:$Z$45,8,0)*$C911+VLOOKUP($E$2,PORTE!$A$3:$Z$45,8,0)*$E911</f>
        <v>6.82965</v>
      </c>
      <c r="M911" s="43">
        <f>VLOOKUP($D911,PORTE!$A$3:$Z$45,9,0)*$C911+VLOOKUP($E$2,PORTE!$A$3:$Z$45,9,0)*$E911</f>
        <v>7.5021799999999992</v>
      </c>
      <c r="N911" s="43">
        <f>VLOOKUP($D911,PORTE!$A$3:$Z$45,10,0)*$C911+VLOOKUP($E$2,PORTE!$A$3:$Z$45,10,0)*$E911</f>
        <v>8.187520000000001</v>
      </c>
      <c r="O911" s="43">
        <f>VLOOKUP($D911,PORTE!$A$3:$Z$45,11,0)*$C911+VLOOKUP($E$2,PORTE!$A$3:$Z$45,11,0)*$E911</f>
        <v>8.3264300000000002</v>
      </c>
      <c r="P911" s="43">
        <f>VLOOKUP($D911,PORTE!$A$3:$Z$45,12,0)*$C911+VLOOKUP($E$2,PORTE!$A$3:$Z$45,12,0)*$E911</f>
        <v>8.7154899999999991</v>
      </c>
      <c r="Q911" s="43">
        <f>VLOOKUP($D911,PORTE!$A$3:$Z$45,13,0)*$C911+VLOOKUP($E$2,PORTE!$A$3:$Z$45,13,0)*$E911</f>
        <v>9.0924899999999997</v>
      </c>
      <c r="R911" s="43">
        <f>VLOOKUP($D911,PORTE!$A$3:$Z$45,14,0)*$C911+VLOOKUP($E$2,PORTE!$A$3:$Z$45,14,0)*$E911</f>
        <v>9.4462299999999999</v>
      </c>
    </row>
    <row r="912" spans="1:18" s="1" customFormat="1" ht="13.5" customHeight="1" x14ac:dyDescent="0.25">
      <c r="A912" s="2" t="s">
        <v>1881</v>
      </c>
      <c r="B912" s="3" t="s">
        <v>1882</v>
      </c>
      <c r="C912" s="24">
        <v>0.04</v>
      </c>
      <c r="D912" s="4" t="s">
        <v>5</v>
      </c>
      <c r="E912" s="5" t="s">
        <v>149</v>
      </c>
      <c r="F912" s="43">
        <f>VLOOKUP($D912,PORTE!$A$3:$Z$45,2,0)*$C912+VLOOKUP($E$2,PORTE!$A$3:$Z$45,2,0)*$E912</f>
        <v>21.02</v>
      </c>
      <c r="G912" s="43">
        <f>VLOOKUP($D912,PORTE!$A$3:$Z$45,3,0)*$C912+VLOOKUP($E$2,PORTE!$A$3:$Z$45,3,0)*$E912</f>
        <v>22.020000000000003</v>
      </c>
      <c r="H912" s="43">
        <f>VLOOKUP($D912,PORTE!$A$3:$Z$45,4,0)*$C912+VLOOKUP($E$2,PORTE!$A$3:$Z$45,4,0)*$E912</f>
        <v>23.246000000000002</v>
      </c>
      <c r="I912" s="43">
        <f>VLOOKUP($D912,PORTE!$A$3:$Z$45,5,0)*$C912+VLOOKUP($E$2,PORTE!$A$3:$Z$45,5,0)*$E912</f>
        <v>24.897200000000002</v>
      </c>
      <c r="J912" s="43">
        <f>VLOOKUP($D912,PORTE!$A$3:$Z$45,6,0)*$C912+VLOOKUP($E$2,PORTE!$A$3:$Z$45,6,0)*$E912</f>
        <v>26.308399999999999</v>
      </c>
      <c r="K912" s="43">
        <f>VLOOKUP($D912,PORTE!$A$3:$Z$45,7,0)*$C912+VLOOKUP($E$2,PORTE!$A$3:$Z$45,7,0)*$E912</f>
        <v>27.813600000000001</v>
      </c>
      <c r="L912" s="43">
        <f>VLOOKUP($D912,PORTE!$A$3:$Z$45,8,0)*$C912+VLOOKUP($E$2,PORTE!$A$3:$Z$45,8,0)*$E912</f>
        <v>29.649599999999996</v>
      </c>
      <c r="M912" s="43">
        <f>VLOOKUP($D912,PORTE!$A$3:$Z$45,9,0)*$C912+VLOOKUP($E$2,PORTE!$A$3:$Z$45,9,0)*$E912</f>
        <v>32.568799999999996</v>
      </c>
      <c r="N912" s="43">
        <f>VLOOKUP($D912,PORTE!$A$3:$Z$45,10,0)*$C912+VLOOKUP($E$2,PORTE!$A$3:$Z$45,10,0)*$E912</f>
        <v>35.543199999999999</v>
      </c>
      <c r="O912" s="43">
        <f>VLOOKUP($D912,PORTE!$A$3:$Z$45,11,0)*$C912+VLOOKUP($E$2,PORTE!$A$3:$Z$45,11,0)*$E912</f>
        <v>36.148400000000002</v>
      </c>
      <c r="P912" s="43">
        <f>VLOOKUP($D912,PORTE!$A$3:$Z$45,12,0)*$C912+VLOOKUP($E$2,PORTE!$A$3:$Z$45,12,0)*$E912</f>
        <v>37.639599999999994</v>
      </c>
      <c r="Q912" s="43">
        <f>VLOOKUP($D912,PORTE!$A$3:$Z$45,13,0)*$C912+VLOOKUP($E$2,PORTE!$A$3:$Z$45,13,0)*$E912</f>
        <v>38.864400000000003</v>
      </c>
      <c r="R912" s="43">
        <f>VLOOKUP($D912,PORTE!$A$3:$Z$45,14,0)*$C912+VLOOKUP($E$2,PORTE!$A$3:$Z$45,14,0)*$E912</f>
        <v>40.376800000000003</v>
      </c>
    </row>
    <row r="913" spans="1:18" s="1" customFormat="1" ht="13.5" customHeight="1" x14ac:dyDescent="0.25">
      <c r="A913" s="2" t="s">
        <v>1883</v>
      </c>
      <c r="B913" s="3" t="s">
        <v>1884</v>
      </c>
      <c r="C913" s="24">
        <v>0.04</v>
      </c>
      <c r="D913" s="4" t="s">
        <v>5</v>
      </c>
      <c r="E913" s="5" t="s">
        <v>92</v>
      </c>
      <c r="F913" s="43">
        <f>VLOOKUP($D913,PORTE!$A$3:$Z$45,2,0)*$C913+VLOOKUP($E$2,PORTE!$A$3:$Z$45,2,0)*$E913</f>
        <v>16.88</v>
      </c>
      <c r="G913" s="43">
        <f>VLOOKUP($D913,PORTE!$A$3:$Z$45,3,0)*$C913+VLOOKUP($E$2,PORTE!$A$3:$Z$45,3,0)*$E913</f>
        <v>17.700000000000003</v>
      </c>
      <c r="H913" s="43">
        <f>VLOOKUP($D913,PORTE!$A$3:$Z$45,4,0)*$C913+VLOOKUP($E$2,PORTE!$A$3:$Z$45,4,0)*$E913</f>
        <v>18.684799999999999</v>
      </c>
      <c r="I913" s="43">
        <f>VLOOKUP($D913,PORTE!$A$3:$Z$45,5,0)*$C913+VLOOKUP($E$2,PORTE!$A$3:$Z$45,5,0)*$E913</f>
        <v>20.012</v>
      </c>
      <c r="J913" s="43">
        <f>VLOOKUP($D913,PORTE!$A$3:$Z$45,6,0)*$C913+VLOOKUP($E$2,PORTE!$A$3:$Z$45,6,0)*$E913</f>
        <v>21.1496</v>
      </c>
      <c r="K913" s="43">
        <f>VLOOKUP($D913,PORTE!$A$3:$Z$45,7,0)*$C913+VLOOKUP($E$2,PORTE!$A$3:$Z$45,7,0)*$E913</f>
        <v>22.3596</v>
      </c>
      <c r="L913" s="43">
        <f>VLOOKUP($D913,PORTE!$A$3:$Z$45,8,0)*$C913+VLOOKUP($E$2,PORTE!$A$3:$Z$45,8,0)*$E913</f>
        <v>23.835599999999996</v>
      </c>
      <c r="M913" s="43">
        <f>VLOOKUP($D913,PORTE!$A$3:$Z$45,9,0)*$C913+VLOOKUP($E$2,PORTE!$A$3:$Z$45,9,0)*$E913</f>
        <v>26.182399999999998</v>
      </c>
      <c r="N913" s="43">
        <f>VLOOKUP($D913,PORTE!$A$3:$Z$45,10,0)*$C913+VLOOKUP($E$2,PORTE!$A$3:$Z$45,10,0)*$E913</f>
        <v>28.573599999999999</v>
      </c>
      <c r="O913" s="43">
        <f>VLOOKUP($D913,PORTE!$A$3:$Z$45,11,0)*$C913+VLOOKUP($E$2,PORTE!$A$3:$Z$45,11,0)*$E913</f>
        <v>29.06</v>
      </c>
      <c r="P913" s="43">
        <f>VLOOKUP($D913,PORTE!$A$3:$Z$45,12,0)*$C913+VLOOKUP($E$2,PORTE!$A$3:$Z$45,12,0)*$E913</f>
        <v>30.270399999999999</v>
      </c>
      <c r="Q913" s="43">
        <f>VLOOKUP($D913,PORTE!$A$3:$Z$45,13,0)*$C913+VLOOKUP($E$2,PORTE!$A$3:$Z$45,13,0)*$E913</f>
        <v>31.279199999999999</v>
      </c>
      <c r="R913" s="43">
        <f>VLOOKUP($D913,PORTE!$A$3:$Z$45,14,0)*$C913+VLOOKUP($E$2,PORTE!$A$3:$Z$45,14,0)*$E913</f>
        <v>32.496400000000001</v>
      </c>
    </row>
    <row r="914" spans="1:18" s="1" customFormat="1" ht="13.5" customHeight="1" x14ac:dyDescent="0.25">
      <c r="A914" s="2" t="s">
        <v>1885</v>
      </c>
      <c r="B914" s="3" t="s">
        <v>1886</v>
      </c>
      <c r="C914" s="24">
        <v>0.25</v>
      </c>
      <c r="D914" s="4" t="s">
        <v>5</v>
      </c>
      <c r="E914" s="5" t="s">
        <v>1799</v>
      </c>
      <c r="F914" s="43">
        <f>VLOOKUP($D914,PORTE!$A$3:$Z$45,2,0)*$C914+VLOOKUP($E$2,PORTE!$A$3:$Z$45,2,0)*$E914</f>
        <v>66.17</v>
      </c>
      <c r="G914" s="43">
        <f>VLOOKUP($D914,PORTE!$A$3:$Z$45,3,0)*$C914+VLOOKUP($E$2,PORTE!$A$3:$Z$45,3,0)*$E914</f>
        <v>69.585000000000008</v>
      </c>
      <c r="H914" s="43">
        <f>VLOOKUP($D914,PORTE!$A$3:$Z$45,4,0)*$C914+VLOOKUP($E$2,PORTE!$A$3:$Z$45,4,0)*$E914</f>
        <v>73.448599999999999</v>
      </c>
      <c r="I914" s="43">
        <f>VLOOKUP($D914,PORTE!$A$3:$Z$45,5,0)*$C914+VLOOKUP($E$2,PORTE!$A$3:$Z$45,5,0)*$E914</f>
        <v>78.665599999999998</v>
      </c>
      <c r="J914" s="43">
        <f>VLOOKUP($D914,PORTE!$A$3:$Z$45,6,0)*$C914+VLOOKUP($E$2,PORTE!$A$3:$Z$45,6,0)*$E914</f>
        <v>83.176400000000001</v>
      </c>
      <c r="K914" s="43">
        <f>VLOOKUP($D914,PORTE!$A$3:$Z$45,7,0)*$C914+VLOOKUP($E$2,PORTE!$A$3:$Z$45,7,0)*$E914</f>
        <v>87.9345</v>
      </c>
      <c r="L914" s="43">
        <f>VLOOKUP($D914,PORTE!$A$3:$Z$45,8,0)*$C914+VLOOKUP($E$2,PORTE!$A$3:$Z$45,8,0)*$E914</f>
        <v>93.739499999999992</v>
      </c>
      <c r="M914" s="43">
        <f>VLOOKUP($D914,PORTE!$A$3:$Z$45,9,0)*$C914+VLOOKUP($E$2,PORTE!$A$3:$Z$45,9,0)*$E914</f>
        <v>102.9692</v>
      </c>
      <c r="N914" s="43">
        <f>VLOOKUP($D914,PORTE!$A$3:$Z$45,10,0)*$C914+VLOOKUP($E$2,PORTE!$A$3:$Z$45,10,0)*$E914</f>
        <v>112.3738</v>
      </c>
      <c r="O914" s="43">
        <f>VLOOKUP($D914,PORTE!$A$3:$Z$45,11,0)*$C914+VLOOKUP($E$2,PORTE!$A$3:$Z$45,11,0)*$E914</f>
        <v>114.28520000000002</v>
      </c>
      <c r="P914" s="43">
        <f>VLOOKUP($D914,PORTE!$A$3:$Z$45,12,0)*$C914+VLOOKUP($E$2,PORTE!$A$3:$Z$45,12,0)*$E914</f>
        <v>119.18259999999999</v>
      </c>
      <c r="Q914" s="43">
        <f>VLOOKUP($D914,PORTE!$A$3:$Z$45,13,0)*$C914+VLOOKUP($E$2,PORTE!$A$3:$Z$45,13,0)*$E914</f>
        <v>123.43559999999999</v>
      </c>
      <c r="R914" s="43">
        <f>VLOOKUP($D914,PORTE!$A$3:$Z$45,14,0)*$C914+VLOOKUP($E$2,PORTE!$A$3:$Z$45,14,0)*$E914</f>
        <v>128.23869999999999</v>
      </c>
    </row>
    <row r="915" spans="1:18" s="1" customFormat="1" ht="13.5" customHeight="1" x14ac:dyDescent="0.25">
      <c r="A915" s="2">
        <v>40321509</v>
      </c>
      <c r="B915" s="9" t="s">
        <v>1887</v>
      </c>
      <c r="C915" s="24">
        <v>0.5</v>
      </c>
      <c r="D915" s="4" t="s">
        <v>5</v>
      </c>
      <c r="E915" s="5">
        <v>29.925000000000001</v>
      </c>
      <c r="F915" s="43">
        <f>VLOOKUP($D915,PORTE!$A$3:$Z$45,2,0)*$C915+VLOOKUP($E$2,PORTE!$A$3:$Z$45,2,0)*$E915</f>
        <v>348.13749999999999</v>
      </c>
      <c r="G915" s="43">
        <f>VLOOKUP($D915,PORTE!$A$3:$Z$45,3,0)*$C915+VLOOKUP($E$2,PORTE!$A$3:$Z$45,3,0)*$E915</f>
        <v>364.35</v>
      </c>
      <c r="H915" s="43">
        <f>VLOOKUP($D915,PORTE!$A$3:$Z$45,4,0)*$C915+VLOOKUP($E$2,PORTE!$A$3:$Z$45,4,0)*$E915</f>
        <v>384.64974999999998</v>
      </c>
      <c r="I915" s="43">
        <f>VLOOKUP($D915,PORTE!$A$3:$Z$45,5,0)*$C915+VLOOKUP($E$2,PORTE!$A$3:$Z$45,5,0)*$E915</f>
        <v>411.97225000000003</v>
      </c>
      <c r="J915" s="43">
        <f>VLOOKUP($D915,PORTE!$A$3:$Z$45,6,0)*$C915+VLOOKUP($E$2,PORTE!$A$3:$Z$45,6,0)*$E915</f>
        <v>435.25525000000005</v>
      </c>
      <c r="K915" s="43">
        <f>VLOOKUP($D915,PORTE!$A$3:$Z$45,7,0)*$C915+VLOOKUP($E$2,PORTE!$A$3:$Z$45,7,0)*$E915</f>
        <v>460.15875000000005</v>
      </c>
      <c r="L915" s="43">
        <f>VLOOKUP($D915,PORTE!$A$3:$Z$45,8,0)*$C915+VLOOKUP($E$2,PORTE!$A$3:$Z$45,8,0)*$E915</f>
        <v>490.53375</v>
      </c>
      <c r="M915" s="43">
        <f>VLOOKUP($D915,PORTE!$A$3:$Z$45,9,0)*$C915+VLOOKUP($E$2,PORTE!$A$3:$Z$45,9,0)*$E915</f>
        <v>538.82950000000005</v>
      </c>
      <c r="N915" s="43">
        <f>VLOOKUP($D915,PORTE!$A$3:$Z$45,10,0)*$C915+VLOOKUP($E$2,PORTE!$A$3:$Z$45,10,0)*$E915</f>
        <v>588.03800000000001</v>
      </c>
      <c r="O915" s="43">
        <f>VLOOKUP($D915,PORTE!$A$3:$Z$45,11,0)*$C915+VLOOKUP($E$2,PORTE!$A$3:$Z$45,11,0)*$E915</f>
        <v>598.05325000000005</v>
      </c>
      <c r="P915" s="43">
        <f>VLOOKUP($D915,PORTE!$A$3:$Z$45,12,0)*$C915+VLOOKUP($E$2,PORTE!$A$3:$Z$45,12,0)*$E915</f>
        <v>622.48474999999996</v>
      </c>
      <c r="Q915" s="43">
        <f>VLOOKUP($D915,PORTE!$A$3:$Z$45,13,0)*$C915+VLOOKUP($E$2,PORTE!$A$3:$Z$45,13,0)*$E915</f>
        <v>642.24975000000006</v>
      </c>
      <c r="R915" s="43">
        <f>VLOOKUP($D915,PORTE!$A$3:$Z$45,14,0)*$C915+VLOOKUP($E$2,PORTE!$A$3:$Z$45,14,0)*$E915</f>
        <v>667.24324999999999</v>
      </c>
    </row>
    <row r="916" spans="1:18" s="1" customFormat="1" ht="13.5" customHeight="1" x14ac:dyDescent="0.25">
      <c r="A916" s="2" t="s">
        <v>1888</v>
      </c>
      <c r="B916" s="3" t="s">
        <v>1889</v>
      </c>
      <c r="C916" s="24">
        <v>0.1</v>
      </c>
      <c r="D916" s="4" t="s">
        <v>5</v>
      </c>
      <c r="E916" s="5" t="s">
        <v>1890</v>
      </c>
      <c r="F916" s="43">
        <f>VLOOKUP($D916,PORTE!$A$3:$Z$45,2,0)*$C916+VLOOKUP($E$2,PORTE!$A$3:$Z$45,2,0)*$E916</f>
        <v>24.248500000000003</v>
      </c>
      <c r="G916" s="43">
        <f>VLOOKUP($D916,PORTE!$A$3:$Z$45,3,0)*$C916+VLOOKUP($E$2,PORTE!$A$3:$Z$45,3,0)*$E916</f>
        <v>25.518000000000004</v>
      </c>
      <c r="H916" s="43">
        <f>VLOOKUP($D916,PORTE!$A$3:$Z$45,4,0)*$C916+VLOOKUP($E$2,PORTE!$A$3:$Z$45,4,0)*$E916</f>
        <v>26.934130000000003</v>
      </c>
      <c r="I916" s="43">
        <f>VLOOKUP($D916,PORTE!$A$3:$Z$45,5,0)*$C916+VLOOKUP($E$2,PORTE!$A$3:$Z$45,5,0)*$E916</f>
        <v>28.847230000000003</v>
      </c>
      <c r="J916" s="43">
        <f>VLOOKUP($D916,PORTE!$A$3:$Z$45,6,0)*$C916+VLOOKUP($E$2,PORTE!$A$3:$Z$45,6,0)*$E916</f>
        <v>30.504870000000004</v>
      </c>
      <c r="K916" s="43">
        <f>VLOOKUP($D916,PORTE!$A$3:$Z$45,7,0)*$C916+VLOOKUP($E$2,PORTE!$A$3:$Z$45,7,0)*$E916</f>
        <v>32.249850000000002</v>
      </c>
      <c r="L916" s="43">
        <f>VLOOKUP($D916,PORTE!$A$3:$Z$45,8,0)*$C916+VLOOKUP($E$2,PORTE!$A$3:$Z$45,8,0)*$E916</f>
        <v>34.37885</v>
      </c>
      <c r="M916" s="43">
        <f>VLOOKUP($D916,PORTE!$A$3:$Z$45,9,0)*$C916+VLOOKUP($E$2,PORTE!$A$3:$Z$45,9,0)*$E916</f>
        <v>37.763860000000001</v>
      </c>
      <c r="N916" s="43">
        <f>VLOOKUP($D916,PORTE!$A$3:$Z$45,10,0)*$C916+VLOOKUP($E$2,PORTE!$A$3:$Z$45,10,0)*$E916</f>
        <v>41.213039999999999</v>
      </c>
      <c r="O916" s="43">
        <f>VLOOKUP($D916,PORTE!$A$3:$Z$45,11,0)*$C916+VLOOKUP($E$2,PORTE!$A$3:$Z$45,11,0)*$E916</f>
        <v>41.913910000000001</v>
      </c>
      <c r="P916" s="43">
        <f>VLOOKUP($D916,PORTE!$A$3:$Z$45,12,0)*$C916+VLOOKUP($E$2,PORTE!$A$3:$Z$45,12,0)*$E916</f>
        <v>43.722329999999999</v>
      </c>
      <c r="Q916" s="43">
        <f>VLOOKUP($D916,PORTE!$A$3:$Z$45,13,0)*$C916+VLOOKUP($E$2,PORTE!$A$3:$Z$45,13,0)*$E916</f>
        <v>45.307730000000006</v>
      </c>
      <c r="R916" s="43">
        <f>VLOOKUP($D916,PORTE!$A$3:$Z$45,14,0)*$C916+VLOOKUP($E$2,PORTE!$A$3:$Z$45,14,0)*$E916</f>
        <v>47.070710000000005</v>
      </c>
    </row>
    <row r="917" spans="1:18" s="1" customFormat="1" ht="13.5" customHeight="1" x14ac:dyDescent="0.25">
      <c r="A917" s="2" t="s">
        <v>1891</v>
      </c>
      <c r="B917" s="3" t="s">
        <v>1892</v>
      </c>
      <c r="C917" s="24">
        <v>0.04</v>
      </c>
      <c r="D917" s="4" t="s">
        <v>5</v>
      </c>
      <c r="E917" s="5" t="s">
        <v>772</v>
      </c>
      <c r="F917" s="43">
        <f>VLOOKUP($D917,PORTE!$A$3:$Z$45,2,0)*$C917+VLOOKUP($E$2,PORTE!$A$3:$Z$45,2,0)*$E917</f>
        <v>5.4950000000000001</v>
      </c>
      <c r="G917" s="43">
        <f>VLOOKUP($D917,PORTE!$A$3:$Z$45,3,0)*$C917+VLOOKUP($E$2,PORTE!$A$3:$Z$45,3,0)*$E917</f>
        <v>5.82</v>
      </c>
      <c r="H917" s="43">
        <f>VLOOKUP($D917,PORTE!$A$3:$Z$45,4,0)*$C917+VLOOKUP($E$2,PORTE!$A$3:$Z$45,4,0)*$E917</f>
        <v>6.1415000000000006</v>
      </c>
      <c r="I917" s="43">
        <f>VLOOKUP($D917,PORTE!$A$3:$Z$45,5,0)*$C917+VLOOKUP($E$2,PORTE!$A$3:$Z$45,5,0)*$E917</f>
        <v>6.5777000000000001</v>
      </c>
      <c r="J917" s="43">
        <f>VLOOKUP($D917,PORTE!$A$3:$Z$45,6,0)*$C917+VLOOKUP($E$2,PORTE!$A$3:$Z$45,6,0)*$E917</f>
        <v>6.9629000000000003</v>
      </c>
      <c r="K917" s="43">
        <f>VLOOKUP($D917,PORTE!$A$3:$Z$45,7,0)*$C917+VLOOKUP($E$2,PORTE!$A$3:$Z$45,7,0)*$E917</f>
        <v>7.3610999999999995</v>
      </c>
      <c r="L917" s="43">
        <f>VLOOKUP($D917,PORTE!$A$3:$Z$45,8,0)*$C917+VLOOKUP($E$2,PORTE!$A$3:$Z$45,8,0)*$E917</f>
        <v>7.8470999999999993</v>
      </c>
      <c r="M917" s="43">
        <f>VLOOKUP($D917,PORTE!$A$3:$Z$45,9,0)*$C917+VLOOKUP($E$2,PORTE!$A$3:$Z$45,9,0)*$E917</f>
        <v>8.6197999999999997</v>
      </c>
      <c r="N917" s="43">
        <f>VLOOKUP($D917,PORTE!$A$3:$Z$45,10,0)*$C917+VLOOKUP($E$2,PORTE!$A$3:$Z$45,10,0)*$E917</f>
        <v>9.4071999999999996</v>
      </c>
      <c r="O917" s="43">
        <f>VLOOKUP($D917,PORTE!$A$3:$Z$45,11,0)*$C917+VLOOKUP($E$2,PORTE!$A$3:$Z$45,11,0)*$E917</f>
        <v>9.5669000000000004</v>
      </c>
      <c r="P917" s="43">
        <f>VLOOKUP($D917,PORTE!$A$3:$Z$45,12,0)*$C917+VLOOKUP($E$2,PORTE!$A$3:$Z$45,12,0)*$E917</f>
        <v>10.005099999999999</v>
      </c>
      <c r="Q917" s="43">
        <f>VLOOKUP($D917,PORTE!$A$3:$Z$45,13,0)*$C917+VLOOKUP($E$2,PORTE!$A$3:$Z$45,13,0)*$E917</f>
        <v>10.4199</v>
      </c>
      <c r="R917" s="43">
        <f>VLOOKUP($D917,PORTE!$A$3:$Z$45,14,0)*$C917+VLOOKUP($E$2,PORTE!$A$3:$Z$45,14,0)*$E917</f>
        <v>10.8253</v>
      </c>
    </row>
    <row r="918" spans="1:18" s="1" customFormat="1" ht="13.5" customHeight="1" x14ac:dyDescent="0.25">
      <c r="A918" s="2" t="s">
        <v>1893</v>
      </c>
      <c r="B918" s="3" t="s">
        <v>1894</v>
      </c>
      <c r="C918" s="24">
        <v>0.1</v>
      </c>
      <c r="D918" s="4" t="s">
        <v>5</v>
      </c>
      <c r="E918" s="5" t="s">
        <v>33</v>
      </c>
      <c r="F918" s="43">
        <f>VLOOKUP($D918,PORTE!$A$3:$Z$45,2,0)*$C918+VLOOKUP($E$2,PORTE!$A$3:$Z$45,2,0)*$E918</f>
        <v>24.915500000000002</v>
      </c>
      <c r="G918" s="43">
        <f>VLOOKUP($D918,PORTE!$A$3:$Z$45,3,0)*$C918+VLOOKUP($E$2,PORTE!$A$3:$Z$45,3,0)*$E918</f>
        <v>26.214000000000002</v>
      </c>
      <c r="H918" s="43">
        <f>VLOOKUP($D918,PORTE!$A$3:$Z$45,4,0)*$C918+VLOOKUP($E$2,PORTE!$A$3:$Z$45,4,0)*$E918</f>
        <v>27.668990000000001</v>
      </c>
      <c r="I918" s="43">
        <f>VLOOKUP($D918,PORTE!$A$3:$Z$45,5,0)*$C918+VLOOKUP($E$2,PORTE!$A$3:$Z$45,5,0)*$E918</f>
        <v>29.63429</v>
      </c>
      <c r="J918" s="43">
        <f>VLOOKUP($D918,PORTE!$A$3:$Z$45,6,0)*$C918+VLOOKUP($E$2,PORTE!$A$3:$Z$45,6,0)*$E918</f>
        <v>31.336010000000002</v>
      </c>
      <c r="K918" s="43">
        <f>VLOOKUP($D918,PORTE!$A$3:$Z$45,7,0)*$C918+VLOOKUP($E$2,PORTE!$A$3:$Z$45,7,0)*$E918</f>
        <v>33.128549999999997</v>
      </c>
      <c r="L918" s="43">
        <f>VLOOKUP($D918,PORTE!$A$3:$Z$45,8,0)*$C918+VLOOKUP($E$2,PORTE!$A$3:$Z$45,8,0)*$E918</f>
        <v>35.315549999999995</v>
      </c>
      <c r="M918" s="43">
        <f>VLOOKUP($D918,PORTE!$A$3:$Z$45,9,0)*$C918+VLOOKUP($E$2,PORTE!$A$3:$Z$45,9,0)*$E918</f>
        <v>38.792779999999993</v>
      </c>
      <c r="N918" s="43">
        <f>VLOOKUP($D918,PORTE!$A$3:$Z$45,10,0)*$C918+VLOOKUP($E$2,PORTE!$A$3:$Z$45,10,0)*$E918</f>
        <v>42.335919999999994</v>
      </c>
      <c r="O918" s="43">
        <f>VLOOKUP($D918,PORTE!$A$3:$Z$45,11,0)*$C918+VLOOKUP($E$2,PORTE!$A$3:$Z$45,11,0)*$E918</f>
        <v>43.055930000000004</v>
      </c>
      <c r="P918" s="43">
        <f>VLOOKUP($D918,PORTE!$A$3:$Z$45,12,0)*$C918+VLOOKUP($E$2,PORTE!$A$3:$Z$45,12,0)*$E918</f>
        <v>44.909590000000001</v>
      </c>
      <c r="Q918" s="43">
        <f>VLOOKUP($D918,PORTE!$A$3:$Z$45,13,0)*$C918+VLOOKUP($E$2,PORTE!$A$3:$Z$45,13,0)*$E918</f>
        <v>46.529790000000006</v>
      </c>
      <c r="R918" s="43">
        <f>VLOOKUP($D918,PORTE!$A$3:$Z$45,14,0)*$C918+VLOOKUP($E$2,PORTE!$A$3:$Z$45,14,0)*$E918</f>
        <v>48.340330000000002</v>
      </c>
    </row>
    <row r="919" spans="1:18" s="1" customFormat="1" ht="13.5" customHeight="1" x14ac:dyDescent="0.25">
      <c r="A919" s="2" t="s">
        <v>1895</v>
      </c>
      <c r="B919" s="3" t="s">
        <v>1896</v>
      </c>
      <c r="C919" s="24">
        <v>0.01</v>
      </c>
      <c r="D919" s="4" t="s">
        <v>5</v>
      </c>
      <c r="E919" s="5" t="s">
        <v>122</v>
      </c>
      <c r="F919" s="43">
        <f>VLOOKUP($D919,PORTE!$A$3:$Z$45,2,0)*$C919+VLOOKUP($E$2,PORTE!$A$3:$Z$45,2,0)*$E919</f>
        <v>4.5305</v>
      </c>
      <c r="G919" s="43">
        <f>VLOOKUP($D919,PORTE!$A$3:$Z$45,3,0)*$C919+VLOOKUP($E$2,PORTE!$A$3:$Z$45,3,0)*$E919</f>
        <v>4.7490000000000006</v>
      </c>
      <c r="H919" s="43">
        <f>VLOOKUP($D919,PORTE!$A$3:$Z$45,4,0)*$C919+VLOOKUP($E$2,PORTE!$A$3:$Z$45,4,0)*$E919</f>
        <v>5.0132900000000005</v>
      </c>
      <c r="I919" s="43">
        <f>VLOOKUP($D919,PORTE!$A$3:$Z$45,5,0)*$C919+VLOOKUP($E$2,PORTE!$A$3:$Z$45,5,0)*$E919</f>
        <v>5.3693900000000001</v>
      </c>
      <c r="J919" s="43">
        <f>VLOOKUP($D919,PORTE!$A$3:$Z$45,6,0)*$C919+VLOOKUP($E$2,PORTE!$A$3:$Z$45,6,0)*$E919</f>
        <v>5.6743100000000002</v>
      </c>
      <c r="K919" s="43">
        <f>VLOOKUP($D919,PORTE!$A$3:$Z$45,7,0)*$C919+VLOOKUP($E$2,PORTE!$A$3:$Z$45,7,0)*$E919</f>
        <v>5.9989500000000007</v>
      </c>
      <c r="L919" s="43">
        <f>VLOOKUP($D919,PORTE!$A$3:$Z$45,8,0)*$C919+VLOOKUP($E$2,PORTE!$A$3:$Z$45,8,0)*$E919</f>
        <v>6.3949499999999997</v>
      </c>
      <c r="M919" s="43">
        <f>VLOOKUP($D919,PORTE!$A$3:$Z$45,9,0)*$C919+VLOOKUP($E$2,PORTE!$A$3:$Z$45,9,0)*$E919</f>
        <v>7.0245799999999994</v>
      </c>
      <c r="N919" s="43">
        <f>VLOOKUP($D919,PORTE!$A$3:$Z$45,10,0)*$C919+VLOOKUP($E$2,PORTE!$A$3:$Z$45,10,0)*$E919</f>
        <v>7.6661200000000003</v>
      </c>
      <c r="O919" s="43">
        <f>VLOOKUP($D919,PORTE!$A$3:$Z$45,11,0)*$C919+VLOOKUP($E$2,PORTE!$A$3:$Z$45,11,0)*$E919</f>
        <v>7.7966300000000004</v>
      </c>
      <c r="P919" s="43">
        <f>VLOOKUP($D919,PORTE!$A$3:$Z$45,12,0)*$C919+VLOOKUP($E$2,PORTE!$A$3:$Z$45,12,0)*$E919</f>
        <v>8.1202899999999989</v>
      </c>
      <c r="Q919" s="43">
        <f>VLOOKUP($D919,PORTE!$A$3:$Z$45,13,0)*$C919+VLOOKUP($E$2,PORTE!$A$3:$Z$45,13,0)*$E919</f>
        <v>8.3886900000000004</v>
      </c>
      <c r="R919" s="43">
        <f>VLOOKUP($D919,PORTE!$A$3:$Z$45,14,0)*$C919+VLOOKUP($E$2,PORTE!$A$3:$Z$45,14,0)*$E919</f>
        <v>8.7151300000000003</v>
      </c>
    </row>
    <row r="920" spans="1:18" s="1" customFormat="1" ht="13.5" customHeight="1" x14ac:dyDescent="0.25">
      <c r="A920" s="2" t="s">
        <v>1897</v>
      </c>
      <c r="B920" s="3" t="s">
        <v>1898</v>
      </c>
      <c r="C920" s="24">
        <v>0.04</v>
      </c>
      <c r="D920" s="4" t="s">
        <v>5</v>
      </c>
      <c r="E920" s="5" t="s">
        <v>99</v>
      </c>
      <c r="F920" s="43">
        <f>VLOOKUP($D920,PORTE!$A$3:$Z$45,2,0)*$C920+VLOOKUP($E$2,PORTE!$A$3:$Z$45,2,0)*$E920</f>
        <v>8.6</v>
      </c>
      <c r="G920" s="43">
        <f>VLOOKUP($D920,PORTE!$A$3:$Z$45,3,0)*$C920+VLOOKUP($E$2,PORTE!$A$3:$Z$45,3,0)*$E920</f>
        <v>9.06</v>
      </c>
      <c r="H920" s="43">
        <f>VLOOKUP($D920,PORTE!$A$3:$Z$45,4,0)*$C920+VLOOKUP($E$2,PORTE!$A$3:$Z$45,4,0)*$E920</f>
        <v>9.5623999999999985</v>
      </c>
      <c r="I920" s="43">
        <f>VLOOKUP($D920,PORTE!$A$3:$Z$45,5,0)*$C920+VLOOKUP($E$2,PORTE!$A$3:$Z$45,5,0)*$E920</f>
        <v>10.2416</v>
      </c>
      <c r="J920" s="43">
        <f>VLOOKUP($D920,PORTE!$A$3:$Z$45,6,0)*$C920+VLOOKUP($E$2,PORTE!$A$3:$Z$45,6,0)*$E920</f>
        <v>10.832000000000001</v>
      </c>
      <c r="K920" s="43">
        <f>VLOOKUP($D920,PORTE!$A$3:$Z$45,7,0)*$C920+VLOOKUP($E$2,PORTE!$A$3:$Z$45,7,0)*$E920</f>
        <v>11.451599999999999</v>
      </c>
      <c r="L920" s="43">
        <f>VLOOKUP($D920,PORTE!$A$3:$Z$45,8,0)*$C920+VLOOKUP($E$2,PORTE!$A$3:$Z$45,8,0)*$E920</f>
        <v>12.207599999999998</v>
      </c>
      <c r="M920" s="43">
        <f>VLOOKUP($D920,PORTE!$A$3:$Z$45,9,0)*$C920+VLOOKUP($E$2,PORTE!$A$3:$Z$45,9,0)*$E920</f>
        <v>13.409599999999998</v>
      </c>
      <c r="N920" s="43">
        <f>VLOOKUP($D920,PORTE!$A$3:$Z$45,10,0)*$C920+VLOOKUP($E$2,PORTE!$A$3:$Z$45,10,0)*$E920</f>
        <v>14.634399999999999</v>
      </c>
      <c r="O920" s="43">
        <f>VLOOKUP($D920,PORTE!$A$3:$Z$45,11,0)*$C920+VLOOKUP($E$2,PORTE!$A$3:$Z$45,11,0)*$E920</f>
        <v>14.8832</v>
      </c>
      <c r="P920" s="43">
        <f>VLOOKUP($D920,PORTE!$A$3:$Z$45,12,0)*$C920+VLOOKUP($E$2,PORTE!$A$3:$Z$45,12,0)*$E920</f>
        <v>15.531999999999998</v>
      </c>
      <c r="Q920" s="43">
        <f>VLOOKUP($D920,PORTE!$A$3:$Z$45,13,0)*$C920+VLOOKUP($E$2,PORTE!$A$3:$Z$45,13,0)*$E920</f>
        <v>16.108799999999999</v>
      </c>
      <c r="R920" s="43">
        <f>VLOOKUP($D920,PORTE!$A$3:$Z$45,14,0)*$C920+VLOOKUP($E$2,PORTE!$A$3:$Z$45,14,0)*$E920</f>
        <v>16.735599999999998</v>
      </c>
    </row>
    <row r="921" spans="1:18" s="1" customFormat="1" ht="13.5" customHeight="1" x14ac:dyDescent="0.25">
      <c r="A921" s="2" t="s">
        <v>1899</v>
      </c>
      <c r="B921" s="3" t="s">
        <v>1900</v>
      </c>
      <c r="C921" s="24">
        <v>0.1</v>
      </c>
      <c r="D921" s="4" t="s">
        <v>5</v>
      </c>
      <c r="E921" s="5" t="s">
        <v>33</v>
      </c>
      <c r="F921" s="43">
        <f>VLOOKUP($D921,PORTE!$A$3:$Z$45,2,0)*$C921+VLOOKUP($E$2,PORTE!$A$3:$Z$45,2,0)*$E921</f>
        <v>24.915500000000002</v>
      </c>
      <c r="G921" s="43">
        <f>VLOOKUP($D921,PORTE!$A$3:$Z$45,3,0)*$C921+VLOOKUP($E$2,PORTE!$A$3:$Z$45,3,0)*$E921</f>
        <v>26.214000000000002</v>
      </c>
      <c r="H921" s="43">
        <f>VLOOKUP($D921,PORTE!$A$3:$Z$45,4,0)*$C921+VLOOKUP($E$2,PORTE!$A$3:$Z$45,4,0)*$E921</f>
        <v>27.668990000000001</v>
      </c>
      <c r="I921" s="43">
        <f>VLOOKUP($D921,PORTE!$A$3:$Z$45,5,0)*$C921+VLOOKUP($E$2,PORTE!$A$3:$Z$45,5,0)*$E921</f>
        <v>29.63429</v>
      </c>
      <c r="J921" s="43">
        <f>VLOOKUP($D921,PORTE!$A$3:$Z$45,6,0)*$C921+VLOOKUP($E$2,PORTE!$A$3:$Z$45,6,0)*$E921</f>
        <v>31.336010000000002</v>
      </c>
      <c r="K921" s="43">
        <f>VLOOKUP($D921,PORTE!$A$3:$Z$45,7,0)*$C921+VLOOKUP($E$2,PORTE!$A$3:$Z$45,7,0)*$E921</f>
        <v>33.128549999999997</v>
      </c>
      <c r="L921" s="43">
        <f>VLOOKUP($D921,PORTE!$A$3:$Z$45,8,0)*$C921+VLOOKUP($E$2,PORTE!$A$3:$Z$45,8,0)*$E921</f>
        <v>35.315549999999995</v>
      </c>
      <c r="M921" s="43">
        <f>VLOOKUP($D921,PORTE!$A$3:$Z$45,9,0)*$C921+VLOOKUP($E$2,PORTE!$A$3:$Z$45,9,0)*$E921</f>
        <v>38.792779999999993</v>
      </c>
      <c r="N921" s="43">
        <f>VLOOKUP($D921,PORTE!$A$3:$Z$45,10,0)*$C921+VLOOKUP($E$2,PORTE!$A$3:$Z$45,10,0)*$E921</f>
        <v>42.335919999999994</v>
      </c>
      <c r="O921" s="43">
        <f>VLOOKUP($D921,PORTE!$A$3:$Z$45,11,0)*$C921+VLOOKUP($E$2,PORTE!$A$3:$Z$45,11,0)*$E921</f>
        <v>43.055930000000004</v>
      </c>
      <c r="P921" s="43">
        <f>VLOOKUP($D921,PORTE!$A$3:$Z$45,12,0)*$C921+VLOOKUP($E$2,PORTE!$A$3:$Z$45,12,0)*$E921</f>
        <v>44.909590000000001</v>
      </c>
      <c r="Q921" s="43">
        <f>VLOOKUP($D921,PORTE!$A$3:$Z$45,13,0)*$C921+VLOOKUP($E$2,PORTE!$A$3:$Z$45,13,0)*$E921</f>
        <v>46.529790000000006</v>
      </c>
      <c r="R921" s="43">
        <f>VLOOKUP($D921,PORTE!$A$3:$Z$45,14,0)*$C921+VLOOKUP($E$2,PORTE!$A$3:$Z$45,14,0)*$E921</f>
        <v>48.340330000000002</v>
      </c>
    </row>
    <row r="922" spans="1:18" s="1" customFormat="1" ht="13.5" customHeight="1" x14ac:dyDescent="0.25">
      <c r="A922" s="2" t="s">
        <v>1901</v>
      </c>
      <c r="B922" s="3" t="s">
        <v>1902</v>
      </c>
      <c r="C922" s="24">
        <v>0.04</v>
      </c>
      <c r="D922" s="4" t="s">
        <v>5</v>
      </c>
      <c r="E922" s="5" t="s">
        <v>16</v>
      </c>
      <c r="F922" s="43">
        <f>VLOOKUP($D922,PORTE!$A$3:$Z$45,2,0)*$C922+VLOOKUP($E$2,PORTE!$A$3:$Z$45,2,0)*$E922</f>
        <v>19.524999999999999</v>
      </c>
      <c r="G922" s="43">
        <f>VLOOKUP($D922,PORTE!$A$3:$Z$45,3,0)*$C922+VLOOKUP($E$2,PORTE!$A$3:$Z$45,3,0)*$E922</f>
        <v>20.46</v>
      </c>
      <c r="H922" s="43">
        <f>VLOOKUP($D922,PORTE!$A$3:$Z$45,4,0)*$C922+VLOOKUP($E$2,PORTE!$A$3:$Z$45,4,0)*$E922</f>
        <v>21.5989</v>
      </c>
      <c r="I922" s="43">
        <f>VLOOKUP($D922,PORTE!$A$3:$Z$45,5,0)*$C922+VLOOKUP($E$2,PORTE!$A$3:$Z$45,5,0)*$E922</f>
        <v>23.133099999999999</v>
      </c>
      <c r="J922" s="43">
        <f>VLOOKUP($D922,PORTE!$A$3:$Z$45,6,0)*$C922+VLOOKUP($E$2,PORTE!$A$3:$Z$45,6,0)*$E922</f>
        <v>24.445499999999999</v>
      </c>
      <c r="K922" s="43">
        <f>VLOOKUP($D922,PORTE!$A$3:$Z$45,7,0)*$C922+VLOOKUP($E$2,PORTE!$A$3:$Z$45,7,0)*$E922</f>
        <v>25.844100000000001</v>
      </c>
      <c r="L922" s="43">
        <f>VLOOKUP($D922,PORTE!$A$3:$Z$45,8,0)*$C922+VLOOKUP($E$2,PORTE!$A$3:$Z$45,8,0)*$E922</f>
        <v>27.550099999999997</v>
      </c>
      <c r="M922" s="43">
        <f>VLOOKUP($D922,PORTE!$A$3:$Z$45,9,0)*$C922+VLOOKUP($E$2,PORTE!$A$3:$Z$45,9,0)*$E922</f>
        <v>30.262599999999996</v>
      </c>
      <c r="N922" s="43">
        <f>VLOOKUP($D922,PORTE!$A$3:$Z$45,10,0)*$C922+VLOOKUP($E$2,PORTE!$A$3:$Z$45,10,0)*$E922</f>
        <v>33.026399999999995</v>
      </c>
      <c r="O922" s="43">
        <f>VLOOKUP($D922,PORTE!$A$3:$Z$45,11,0)*$C922+VLOOKUP($E$2,PORTE!$A$3:$Z$45,11,0)*$E922</f>
        <v>33.588700000000003</v>
      </c>
      <c r="P922" s="43">
        <f>VLOOKUP($D922,PORTE!$A$3:$Z$45,12,0)*$C922+VLOOKUP($E$2,PORTE!$A$3:$Z$45,12,0)*$E922</f>
        <v>34.978499999999997</v>
      </c>
      <c r="Q922" s="43">
        <f>VLOOKUP($D922,PORTE!$A$3:$Z$45,13,0)*$C922+VLOOKUP($E$2,PORTE!$A$3:$Z$45,13,0)*$E922</f>
        <v>36.125300000000003</v>
      </c>
      <c r="R922" s="43">
        <f>VLOOKUP($D922,PORTE!$A$3:$Z$45,14,0)*$C922+VLOOKUP($E$2,PORTE!$A$3:$Z$45,14,0)*$E922</f>
        <v>37.531100000000002</v>
      </c>
    </row>
    <row r="923" spans="1:18" s="1" customFormat="1" ht="13.5" customHeight="1" x14ac:dyDescent="0.25">
      <c r="A923" s="2" t="s">
        <v>1903</v>
      </c>
      <c r="B923" s="3" t="s">
        <v>1904</v>
      </c>
      <c r="C923" s="24">
        <v>0.04</v>
      </c>
      <c r="D923" s="4" t="s">
        <v>5</v>
      </c>
      <c r="E923" s="5" t="s">
        <v>16</v>
      </c>
      <c r="F923" s="43">
        <f>VLOOKUP($D923,PORTE!$A$3:$Z$45,2,0)*$C923+VLOOKUP($E$2,PORTE!$A$3:$Z$45,2,0)*$E923</f>
        <v>19.524999999999999</v>
      </c>
      <c r="G923" s="43">
        <f>VLOOKUP($D923,PORTE!$A$3:$Z$45,3,0)*$C923+VLOOKUP($E$2,PORTE!$A$3:$Z$45,3,0)*$E923</f>
        <v>20.46</v>
      </c>
      <c r="H923" s="43">
        <f>VLOOKUP($D923,PORTE!$A$3:$Z$45,4,0)*$C923+VLOOKUP($E$2,PORTE!$A$3:$Z$45,4,0)*$E923</f>
        <v>21.5989</v>
      </c>
      <c r="I923" s="43">
        <f>VLOOKUP($D923,PORTE!$A$3:$Z$45,5,0)*$C923+VLOOKUP($E$2,PORTE!$A$3:$Z$45,5,0)*$E923</f>
        <v>23.133099999999999</v>
      </c>
      <c r="J923" s="43">
        <f>VLOOKUP($D923,PORTE!$A$3:$Z$45,6,0)*$C923+VLOOKUP($E$2,PORTE!$A$3:$Z$45,6,0)*$E923</f>
        <v>24.445499999999999</v>
      </c>
      <c r="K923" s="43">
        <f>VLOOKUP($D923,PORTE!$A$3:$Z$45,7,0)*$C923+VLOOKUP($E$2,PORTE!$A$3:$Z$45,7,0)*$E923</f>
        <v>25.844100000000001</v>
      </c>
      <c r="L923" s="43">
        <f>VLOOKUP($D923,PORTE!$A$3:$Z$45,8,0)*$C923+VLOOKUP($E$2,PORTE!$A$3:$Z$45,8,0)*$E923</f>
        <v>27.550099999999997</v>
      </c>
      <c r="M923" s="43">
        <f>VLOOKUP($D923,PORTE!$A$3:$Z$45,9,0)*$C923+VLOOKUP($E$2,PORTE!$A$3:$Z$45,9,0)*$E923</f>
        <v>30.262599999999996</v>
      </c>
      <c r="N923" s="43">
        <f>VLOOKUP($D923,PORTE!$A$3:$Z$45,10,0)*$C923+VLOOKUP($E$2,PORTE!$A$3:$Z$45,10,0)*$E923</f>
        <v>33.026399999999995</v>
      </c>
      <c r="O923" s="43">
        <f>VLOOKUP($D923,PORTE!$A$3:$Z$45,11,0)*$C923+VLOOKUP($E$2,PORTE!$A$3:$Z$45,11,0)*$E923</f>
        <v>33.588700000000003</v>
      </c>
      <c r="P923" s="43">
        <f>VLOOKUP($D923,PORTE!$A$3:$Z$45,12,0)*$C923+VLOOKUP($E$2,PORTE!$A$3:$Z$45,12,0)*$E923</f>
        <v>34.978499999999997</v>
      </c>
      <c r="Q923" s="43">
        <f>VLOOKUP($D923,PORTE!$A$3:$Z$45,13,0)*$C923+VLOOKUP($E$2,PORTE!$A$3:$Z$45,13,0)*$E923</f>
        <v>36.125300000000003</v>
      </c>
      <c r="R923" s="43">
        <f>VLOOKUP($D923,PORTE!$A$3:$Z$45,14,0)*$C923+VLOOKUP($E$2,PORTE!$A$3:$Z$45,14,0)*$E923</f>
        <v>37.531100000000002</v>
      </c>
    </row>
    <row r="924" spans="1:18" s="1" customFormat="1" ht="13.5" customHeight="1" x14ac:dyDescent="0.25">
      <c r="A924" s="2" t="s">
        <v>1905</v>
      </c>
      <c r="B924" s="3" t="s">
        <v>1906</v>
      </c>
      <c r="C924" s="24">
        <v>0.1</v>
      </c>
      <c r="D924" s="4" t="s">
        <v>5</v>
      </c>
      <c r="E924" s="5" t="s">
        <v>39</v>
      </c>
      <c r="F924" s="43">
        <f>VLOOKUP($D924,PORTE!$A$3:$Z$45,2,0)*$C924+VLOOKUP($E$2,PORTE!$A$3:$Z$45,2,0)*$E924</f>
        <v>38.370499999999993</v>
      </c>
      <c r="G924" s="43">
        <f>VLOOKUP($D924,PORTE!$A$3:$Z$45,3,0)*$C924+VLOOKUP($E$2,PORTE!$A$3:$Z$45,3,0)*$E924</f>
        <v>40.253999999999998</v>
      </c>
      <c r="H924" s="43">
        <f>VLOOKUP($D924,PORTE!$A$3:$Z$45,4,0)*$C924+VLOOKUP($E$2,PORTE!$A$3:$Z$45,4,0)*$E924</f>
        <v>42.492890000000003</v>
      </c>
      <c r="I924" s="43">
        <f>VLOOKUP($D924,PORTE!$A$3:$Z$45,5,0)*$C924+VLOOKUP($E$2,PORTE!$A$3:$Z$45,5,0)*$E924</f>
        <v>45.511189999999999</v>
      </c>
      <c r="J924" s="43">
        <f>VLOOKUP($D924,PORTE!$A$3:$Z$45,6,0)*$C924+VLOOKUP($E$2,PORTE!$A$3:$Z$45,6,0)*$E924</f>
        <v>48.102110000000003</v>
      </c>
      <c r="K924" s="43">
        <f>VLOOKUP($D924,PORTE!$A$3:$Z$45,7,0)*$C924+VLOOKUP($E$2,PORTE!$A$3:$Z$45,7,0)*$E924</f>
        <v>50.854050000000001</v>
      </c>
      <c r="L924" s="43">
        <f>VLOOKUP($D924,PORTE!$A$3:$Z$45,8,0)*$C924+VLOOKUP($E$2,PORTE!$A$3:$Z$45,8,0)*$E924</f>
        <v>54.211049999999993</v>
      </c>
      <c r="M924" s="43">
        <f>VLOOKUP($D924,PORTE!$A$3:$Z$45,9,0)*$C924+VLOOKUP($E$2,PORTE!$A$3:$Z$45,9,0)*$E924</f>
        <v>59.548579999999994</v>
      </c>
      <c r="N924" s="43">
        <f>VLOOKUP($D924,PORTE!$A$3:$Z$45,10,0)*$C924+VLOOKUP($E$2,PORTE!$A$3:$Z$45,10,0)*$E924</f>
        <v>64.987120000000004</v>
      </c>
      <c r="O924" s="43">
        <f>VLOOKUP($D924,PORTE!$A$3:$Z$45,11,0)*$C924+VLOOKUP($E$2,PORTE!$A$3:$Z$45,11,0)*$E924</f>
        <v>66.093230000000005</v>
      </c>
      <c r="P924" s="43">
        <f>VLOOKUP($D924,PORTE!$A$3:$Z$45,12,0)*$C924+VLOOKUP($E$2,PORTE!$A$3:$Z$45,12,0)*$E924</f>
        <v>68.859489999999994</v>
      </c>
      <c r="Q924" s="43">
        <f>VLOOKUP($D924,PORTE!$A$3:$Z$45,13,0)*$C924+VLOOKUP($E$2,PORTE!$A$3:$Z$45,13,0)*$E924</f>
        <v>71.181690000000003</v>
      </c>
      <c r="R924" s="43">
        <f>VLOOKUP($D924,PORTE!$A$3:$Z$45,14,0)*$C924+VLOOKUP($E$2,PORTE!$A$3:$Z$45,14,0)*$E924</f>
        <v>73.951629999999994</v>
      </c>
    </row>
    <row r="925" spans="1:18" s="1" customFormat="1" ht="13.5" customHeight="1" x14ac:dyDescent="0.25">
      <c r="A925" s="2" t="s">
        <v>1907</v>
      </c>
      <c r="B925" s="3" t="s">
        <v>1908</v>
      </c>
      <c r="C925" s="24">
        <v>0.1</v>
      </c>
      <c r="D925" s="4" t="s">
        <v>5</v>
      </c>
      <c r="E925" s="5" t="s">
        <v>39</v>
      </c>
      <c r="F925" s="43">
        <f>VLOOKUP($D925,PORTE!$A$3:$Z$45,2,0)*$C925+VLOOKUP($E$2,PORTE!$A$3:$Z$45,2,0)*$E925</f>
        <v>38.370499999999993</v>
      </c>
      <c r="G925" s="43">
        <f>VLOOKUP($D925,PORTE!$A$3:$Z$45,3,0)*$C925+VLOOKUP($E$2,PORTE!$A$3:$Z$45,3,0)*$E925</f>
        <v>40.253999999999998</v>
      </c>
      <c r="H925" s="43">
        <f>VLOOKUP($D925,PORTE!$A$3:$Z$45,4,0)*$C925+VLOOKUP($E$2,PORTE!$A$3:$Z$45,4,0)*$E925</f>
        <v>42.492890000000003</v>
      </c>
      <c r="I925" s="43">
        <f>VLOOKUP($D925,PORTE!$A$3:$Z$45,5,0)*$C925+VLOOKUP($E$2,PORTE!$A$3:$Z$45,5,0)*$E925</f>
        <v>45.511189999999999</v>
      </c>
      <c r="J925" s="43">
        <f>VLOOKUP($D925,PORTE!$A$3:$Z$45,6,0)*$C925+VLOOKUP($E$2,PORTE!$A$3:$Z$45,6,0)*$E925</f>
        <v>48.102110000000003</v>
      </c>
      <c r="K925" s="43">
        <f>VLOOKUP($D925,PORTE!$A$3:$Z$45,7,0)*$C925+VLOOKUP($E$2,PORTE!$A$3:$Z$45,7,0)*$E925</f>
        <v>50.854050000000001</v>
      </c>
      <c r="L925" s="43">
        <f>VLOOKUP($D925,PORTE!$A$3:$Z$45,8,0)*$C925+VLOOKUP($E$2,PORTE!$A$3:$Z$45,8,0)*$E925</f>
        <v>54.211049999999993</v>
      </c>
      <c r="M925" s="43">
        <f>VLOOKUP($D925,PORTE!$A$3:$Z$45,9,0)*$C925+VLOOKUP($E$2,PORTE!$A$3:$Z$45,9,0)*$E925</f>
        <v>59.548579999999994</v>
      </c>
      <c r="N925" s="43">
        <f>VLOOKUP($D925,PORTE!$A$3:$Z$45,10,0)*$C925+VLOOKUP($E$2,PORTE!$A$3:$Z$45,10,0)*$E925</f>
        <v>64.987120000000004</v>
      </c>
      <c r="O925" s="43">
        <f>VLOOKUP($D925,PORTE!$A$3:$Z$45,11,0)*$C925+VLOOKUP($E$2,PORTE!$A$3:$Z$45,11,0)*$E925</f>
        <v>66.093230000000005</v>
      </c>
      <c r="P925" s="43">
        <f>VLOOKUP($D925,PORTE!$A$3:$Z$45,12,0)*$C925+VLOOKUP($E$2,PORTE!$A$3:$Z$45,12,0)*$E925</f>
        <v>68.859489999999994</v>
      </c>
      <c r="Q925" s="43">
        <f>VLOOKUP($D925,PORTE!$A$3:$Z$45,13,0)*$C925+VLOOKUP($E$2,PORTE!$A$3:$Z$45,13,0)*$E925</f>
        <v>71.181690000000003</v>
      </c>
      <c r="R925" s="43">
        <f>VLOOKUP($D925,PORTE!$A$3:$Z$45,14,0)*$C925+VLOOKUP($E$2,PORTE!$A$3:$Z$45,14,0)*$E925</f>
        <v>73.951629999999994</v>
      </c>
    </row>
    <row r="926" spans="1:18" s="1" customFormat="1" ht="13.5" customHeight="1" x14ac:dyDescent="0.25">
      <c r="A926" s="2" t="s">
        <v>1909</v>
      </c>
      <c r="B926" s="3" t="s">
        <v>1910</v>
      </c>
      <c r="C926" s="24">
        <v>0.5</v>
      </c>
      <c r="D926" s="4" t="s">
        <v>5</v>
      </c>
      <c r="E926" s="5" t="s">
        <v>484</v>
      </c>
      <c r="F926" s="43">
        <f>VLOOKUP($D926,PORTE!$A$3:$Z$45,2,0)*$C926+VLOOKUP($E$2,PORTE!$A$3:$Z$45,2,0)*$E926</f>
        <v>173.53300000000002</v>
      </c>
      <c r="G926" s="43">
        <f>VLOOKUP($D926,PORTE!$A$3:$Z$45,3,0)*$C926+VLOOKUP($E$2,PORTE!$A$3:$Z$45,3,0)*$E926</f>
        <v>182.154</v>
      </c>
      <c r="H926" s="43">
        <f>VLOOKUP($D926,PORTE!$A$3:$Z$45,4,0)*$C926+VLOOKUP($E$2,PORTE!$A$3:$Z$45,4,0)*$E926</f>
        <v>192.28114000000002</v>
      </c>
      <c r="I926" s="43">
        <f>VLOOKUP($D926,PORTE!$A$3:$Z$45,5,0)*$C926+VLOOKUP($E$2,PORTE!$A$3:$Z$45,5,0)*$E926</f>
        <v>205.93894</v>
      </c>
      <c r="J926" s="43">
        <f>VLOOKUP($D926,PORTE!$A$3:$Z$45,6,0)*$C926+VLOOKUP($E$2,PORTE!$A$3:$Z$45,6,0)*$E926</f>
        <v>217.68286000000003</v>
      </c>
      <c r="K926" s="43">
        <f>VLOOKUP($D926,PORTE!$A$3:$Z$45,7,0)*$C926+VLOOKUP($E$2,PORTE!$A$3:$Z$45,7,0)*$E926</f>
        <v>230.13630000000001</v>
      </c>
      <c r="L926" s="43">
        <f>VLOOKUP($D926,PORTE!$A$3:$Z$45,8,0)*$C926+VLOOKUP($E$2,PORTE!$A$3:$Z$45,8,0)*$E926</f>
        <v>245.32829999999998</v>
      </c>
      <c r="M926" s="43">
        <f>VLOOKUP($D926,PORTE!$A$3:$Z$45,9,0)*$C926+VLOOKUP($E$2,PORTE!$A$3:$Z$45,9,0)*$E926</f>
        <v>269.48307999999997</v>
      </c>
      <c r="N926" s="43">
        <f>VLOOKUP($D926,PORTE!$A$3:$Z$45,10,0)*$C926+VLOOKUP($E$2,PORTE!$A$3:$Z$45,10,0)*$E926</f>
        <v>294.09512000000001</v>
      </c>
      <c r="O926" s="43">
        <f>VLOOKUP($D926,PORTE!$A$3:$Z$45,11,0)*$C926+VLOOKUP($E$2,PORTE!$A$3:$Z$45,11,0)*$E926</f>
        <v>299.09998000000002</v>
      </c>
      <c r="P926" s="43">
        <f>VLOOKUP($D926,PORTE!$A$3:$Z$45,12,0)*$C926+VLOOKUP($E$2,PORTE!$A$3:$Z$45,12,0)*$E926</f>
        <v>311.68874</v>
      </c>
      <c r="Q926" s="43">
        <f>VLOOKUP($D926,PORTE!$A$3:$Z$45,13,0)*$C926+VLOOKUP($E$2,PORTE!$A$3:$Z$45,13,0)*$E926</f>
        <v>322.34394000000003</v>
      </c>
      <c r="R926" s="43">
        <f>VLOOKUP($D926,PORTE!$A$3:$Z$45,14,0)*$C926+VLOOKUP($E$2,PORTE!$A$3:$Z$45,14,0)*$E926</f>
        <v>334.88738000000001</v>
      </c>
    </row>
    <row r="927" spans="1:18" s="1" customFormat="1" ht="13.5" customHeight="1" x14ac:dyDescent="0.25">
      <c r="A927" s="2" t="s">
        <v>1911</v>
      </c>
      <c r="B927" s="3" t="s">
        <v>1912</v>
      </c>
      <c r="C927" s="27">
        <v>1</v>
      </c>
      <c r="D927" s="2" t="s">
        <v>231</v>
      </c>
      <c r="E927" s="5" t="s">
        <v>1913</v>
      </c>
      <c r="F927" s="43">
        <f>VLOOKUP($D927,PORTE!$A$3:$Z$45,2,0)*$C927+VLOOKUP($E$2,PORTE!$A$3:$Z$45,2,0)*$E927</f>
        <v>89.665000000000006</v>
      </c>
      <c r="G927" s="43">
        <f>VLOOKUP($D927,PORTE!$A$3:$Z$45,3,0)*$C927+VLOOKUP($E$2,PORTE!$A$3:$Z$45,3,0)*$E927</f>
        <v>100.02</v>
      </c>
      <c r="H927" s="43">
        <f>VLOOKUP($D927,PORTE!$A$3:$Z$45,4,0)*$C927+VLOOKUP($E$2,PORTE!$A$3:$Z$45,4,0)*$E927</f>
        <v>105.34569999999999</v>
      </c>
      <c r="I927" s="43">
        <f>VLOOKUP($D927,PORTE!$A$3:$Z$45,5,0)*$C927+VLOOKUP($E$2,PORTE!$A$3:$Z$45,5,0)*$E927</f>
        <v>112.8147</v>
      </c>
      <c r="J927" s="43">
        <f>VLOOKUP($D927,PORTE!$A$3:$Z$45,6,0)*$C927+VLOOKUP($E$2,PORTE!$A$3:$Z$45,6,0)*$E927</f>
        <v>120.40429999999999</v>
      </c>
      <c r="K927" s="43">
        <f>VLOOKUP($D927,PORTE!$A$3:$Z$45,7,0)*$C927+VLOOKUP($E$2,PORTE!$A$3:$Z$45,7,0)*$E927</f>
        <v>127.2865</v>
      </c>
      <c r="L927" s="43">
        <f>VLOOKUP($D927,PORTE!$A$3:$Z$45,8,0)*$C927+VLOOKUP($E$2,PORTE!$A$3:$Z$45,8,0)*$E927</f>
        <v>135.6865</v>
      </c>
      <c r="M927" s="43">
        <f>VLOOKUP($D927,PORTE!$A$3:$Z$45,9,0)*$C927+VLOOKUP($E$2,PORTE!$A$3:$Z$45,9,0)*$E927</f>
        <v>149.06539999999998</v>
      </c>
      <c r="N927" s="43">
        <f>VLOOKUP($D927,PORTE!$A$3:$Z$45,10,0)*$C927+VLOOKUP($E$2,PORTE!$A$3:$Z$45,10,0)*$E927</f>
        <v>162.68559999999999</v>
      </c>
      <c r="O927" s="43">
        <f>VLOOKUP($D927,PORTE!$A$3:$Z$45,11,0)*$C927+VLOOKUP($E$2,PORTE!$A$3:$Z$45,11,0)*$E927</f>
        <v>165.41990000000001</v>
      </c>
      <c r="P927" s="43">
        <f>VLOOKUP($D927,PORTE!$A$3:$Z$45,12,0)*$C927+VLOOKUP($E$2,PORTE!$A$3:$Z$45,12,0)*$E927</f>
        <v>176.41370000000001</v>
      </c>
      <c r="Q927" s="43">
        <f>VLOOKUP($D927,PORTE!$A$3:$Z$45,13,0)*$C927+VLOOKUP($E$2,PORTE!$A$3:$Z$45,13,0)*$E927</f>
        <v>202.5197</v>
      </c>
      <c r="R927" s="43">
        <f>VLOOKUP($D927,PORTE!$A$3:$Z$45,14,0)*$C927+VLOOKUP($E$2,PORTE!$A$3:$Z$45,14,0)*$E927</f>
        <v>221.42189999999999</v>
      </c>
    </row>
    <row r="928" spans="1:18" s="1" customFormat="1" ht="13.5" customHeight="1" x14ac:dyDescent="0.25">
      <c r="A928" s="2" t="s">
        <v>1914</v>
      </c>
      <c r="B928" s="3" t="s">
        <v>1915</v>
      </c>
      <c r="C928" s="27">
        <v>1</v>
      </c>
      <c r="D928" s="2" t="s">
        <v>84</v>
      </c>
      <c r="E928" s="5" t="s">
        <v>1074</v>
      </c>
      <c r="F928" s="43">
        <f>VLOOKUP($D928,PORTE!$A$3:$Z$45,2,0)*$C928+VLOOKUP($E$2,PORTE!$A$3:$Z$45,2,0)*$E928</f>
        <v>292.20999999999998</v>
      </c>
      <c r="G928" s="43">
        <f>VLOOKUP($D928,PORTE!$A$3:$Z$45,3,0)*$C928+VLOOKUP($E$2,PORTE!$A$3:$Z$45,3,0)*$E928</f>
        <v>347.98</v>
      </c>
      <c r="H928" s="43">
        <f>VLOOKUP($D928,PORTE!$A$3:$Z$45,4,0)*$C928+VLOOKUP($E$2,PORTE!$A$3:$Z$45,4,0)*$E928</f>
        <v>367.8818</v>
      </c>
      <c r="I928" s="43">
        <f>VLOOKUP($D928,PORTE!$A$3:$Z$45,5,0)*$C928+VLOOKUP($E$2,PORTE!$A$3:$Z$45,5,0)*$E928</f>
        <v>393.94780000000003</v>
      </c>
      <c r="J928" s="43">
        <f>VLOOKUP($D928,PORTE!$A$3:$Z$45,6,0)*$C928+VLOOKUP($E$2,PORTE!$A$3:$Z$45,6,0)*$E928</f>
        <v>415.95819999999998</v>
      </c>
      <c r="K928" s="43">
        <f>VLOOKUP($D928,PORTE!$A$3:$Z$45,7,0)*$C928+VLOOKUP($E$2,PORTE!$A$3:$Z$45,7,0)*$E928</f>
        <v>439.68099999999998</v>
      </c>
      <c r="L928" s="43">
        <f>VLOOKUP($D928,PORTE!$A$3:$Z$45,8,0)*$C928+VLOOKUP($E$2,PORTE!$A$3:$Z$45,8,0)*$E928</f>
        <v>468.68099999999998</v>
      </c>
      <c r="M928" s="43">
        <f>VLOOKUP($D928,PORTE!$A$3:$Z$45,9,0)*$C928+VLOOKUP($E$2,PORTE!$A$3:$Z$45,9,0)*$E928</f>
        <v>514.95959999999991</v>
      </c>
      <c r="N928" s="43">
        <f>VLOOKUP($D928,PORTE!$A$3:$Z$45,10,0)*$C928+VLOOKUP($E$2,PORTE!$A$3:$Z$45,10,0)*$E928</f>
        <v>562.0444</v>
      </c>
      <c r="O928" s="43">
        <f>VLOOKUP($D928,PORTE!$A$3:$Z$45,11,0)*$C928+VLOOKUP($E$2,PORTE!$A$3:$Z$45,11,0)*$E928</f>
        <v>571.39260000000002</v>
      </c>
      <c r="P928" s="43">
        <f>VLOOKUP($D928,PORTE!$A$3:$Z$45,12,0)*$C928+VLOOKUP($E$2,PORTE!$A$3:$Z$45,12,0)*$E928</f>
        <v>728.48379999999997</v>
      </c>
      <c r="Q928" s="43">
        <f>VLOOKUP($D928,PORTE!$A$3:$Z$45,13,0)*$C928+VLOOKUP($E$2,PORTE!$A$3:$Z$45,13,0)*$E928</f>
        <v>1026.4677999999999</v>
      </c>
      <c r="R928" s="43">
        <f>VLOOKUP($D928,PORTE!$A$3:$Z$45,14,0)*$C928+VLOOKUP($E$2,PORTE!$A$3:$Z$45,14,0)*$E928</f>
        <v>1377.1306</v>
      </c>
    </row>
    <row r="929" spans="1:18" s="1" customFormat="1" ht="13.5" customHeight="1" x14ac:dyDescent="0.25">
      <c r="A929" s="2" t="s">
        <v>1916</v>
      </c>
      <c r="B929" s="3" t="s">
        <v>1917</v>
      </c>
      <c r="C929" s="24">
        <v>0.1</v>
      </c>
      <c r="D929" s="4" t="s">
        <v>5</v>
      </c>
      <c r="E929" s="5" t="s">
        <v>1079</v>
      </c>
      <c r="F929" s="43">
        <f>VLOOKUP($D929,PORTE!$A$3:$Z$45,2,0)*$C929+VLOOKUP($E$2,PORTE!$A$3:$Z$45,2,0)*$E929</f>
        <v>58.345999999999989</v>
      </c>
      <c r="G929" s="43">
        <f>VLOOKUP($D929,PORTE!$A$3:$Z$45,3,0)*$C929+VLOOKUP($E$2,PORTE!$A$3:$Z$45,3,0)*$E929</f>
        <v>61.097999999999992</v>
      </c>
      <c r="H929" s="43">
        <f>VLOOKUP($D929,PORTE!$A$3:$Z$45,4,0)*$C929+VLOOKUP($E$2,PORTE!$A$3:$Z$45,4,0)*$E929</f>
        <v>64.500679999999988</v>
      </c>
      <c r="I929" s="43">
        <f>VLOOKUP($D929,PORTE!$A$3:$Z$45,5,0)*$C929+VLOOKUP($E$2,PORTE!$A$3:$Z$45,5,0)*$E929</f>
        <v>69.082279999999997</v>
      </c>
      <c r="J929" s="43">
        <f>VLOOKUP($D929,PORTE!$A$3:$Z$45,6,0)*$C929+VLOOKUP($E$2,PORTE!$A$3:$Z$45,6,0)*$E929</f>
        <v>72.993319999999997</v>
      </c>
      <c r="K929" s="43">
        <f>VLOOKUP($D929,PORTE!$A$3:$Z$45,7,0)*$C929+VLOOKUP($E$2,PORTE!$A$3:$Z$45,7,0)*$E929</f>
        <v>77.169599999999988</v>
      </c>
      <c r="L929" s="43">
        <f>VLOOKUP($D929,PORTE!$A$3:$Z$45,8,0)*$C929+VLOOKUP($E$2,PORTE!$A$3:$Z$45,8,0)*$E929</f>
        <v>82.263599999999983</v>
      </c>
      <c r="M929" s="43">
        <f>VLOOKUP($D929,PORTE!$A$3:$Z$45,9,0)*$C929+VLOOKUP($E$2,PORTE!$A$3:$Z$45,9,0)*$E929</f>
        <v>90.362959999999987</v>
      </c>
      <c r="N929" s="43">
        <f>VLOOKUP($D929,PORTE!$A$3:$Z$45,10,0)*$C929+VLOOKUP($E$2,PORTE!$A$3:$Z$45,10,0)*$E929</f>
        <v>98.615439999999992</v>
      </c>
      <c r="O929" s="43">
        <f>VLOOKUP($D929,PORTE!$A$3:$Z$45,11,0)*$C929+VLOOKUP($E$2,PORTE!$A$3:$Z$45,11,0)*$E929</f>
        <v>100.29476</v>
      </c>
      <c r="P929" s="43">
        <f>VLOOKUP($D929,PORTE!$A$3:$Z$45,12,0)*$C929+VLOOKUP($E$2,PORTE!$A$3:$Z$45,12,0)*$E929</f>
        <v>104.41587999999997</v>
      </c>
      <c r="Q929" s="43">
        <f>VLOOKUP($D929,PORTE!$A$3:$Z$45,13,0)*$C929+VLOOKUP($E$2,PORTE!$A$3:$Z$45,13,0)*$E929</f>
        <v>107.78027999999999</v>
      </c>
      <c r="R929" s="43">
        <f>VLOOKUP($D929,PORTE!$A$3:$Z$45,14,0)*$C929+VLOOKUP($E$2,PORTE!$A$3:$Z$45,14,0)*$E929</f>
        <v>111.97456</v>
      </c>
    </row>
    <row r="930" spans="1:18" s="1" customFormat="1" ht="13.5" customHeight="1" x14ac:dyDescent="0.25">
      <c r="A930" s="2" t="s">
        <v>1918</v>
      </c>
      <c r="B930" s="3" t="s">
        <v>1919</v>
      </c>
      <c r="C930" s="24">
        <v>0.1</v>
      </c>
      <c r="D930" s="4" t="s">
        <v>5</v>
      </c>
      <c r="E930" s="5" t="s">
        <v>1876</v>
      </c>
      <c r="F930" s="43">
        <f>VLOOKUP($D930,PORTE!$A$3:$Z$45,2,0)*$C930+VLOOKUP($E$2,PORTE!$A$3:$Z$45,2,0)*$E930</f>
        <v>64.555999999999997</v>
      </c>
      <c r="G930" s="43">
        <f>VLOOKUP($D930,PORTE!$A$3:$Z$45,3,0)*$C930+VLOOKUP($E$2,PORTE!$A$3:$Z$45,3,0)*$E930</f>
        <v>67.577999999999989</v>
      </c>
      <c r="H930" s="43">
        <f>VLOOKUP($D930,PORTE!$A$3:$Z$45,4,0)*$C930+VLOOKUP($E$2,PORTE!$A$3:$Z$45,4,0)*$E930</f>
        <v>71.342479999999995</v>
      </c>
      <c r="I930" s="43">
        <f>VLOOKUP($D930,PORTE!$A$3:$Z$45,5,0)*$C930+VLOOKUP($E$2,PORTE!$A$3:$Z$45,5,0)*$E930</f>
        <v>76.410079999999994</v>
      </c>
      <c r="J930" s="43">
        <f>VLOOKUP($D930,PORTE!$A$3:$Z$45,6,0)*$C930+VLOOKUP($E$2,PORTE!$A$3:$Z$45,6,0)*$E930</f>
        <v>80.731519999999989</v>
      </c>
      <c r="K930" s="43">
        <f>VLOOKUP($D930,PORTE!$A$3:$Z$45,7,0)*$C930+VLOOKUP($E$2,PORTE!$A$3:$Z$45,7,0)*$E930</f>
        <v>85.350599999999986</v>
      </c>
      <c r="L930" s="43">
        <f>VLOOKUP($D930,PORTE!$A$3:$Z$45,8,0)*$C930+VLOOKUP($E$2,PORTE!$A$3:$Z$45,8,0)*$E930</f>
        <v>90.984599999999986</v>
      </c>
      <c r="M930" s="43">
        <f>VLOOKUP($D930,PORTE!$A$3:$Z$45,9,0)*$C930+VLOOKUP($E$2,PORTE!$A$3:$Z$45,9,0)*$E930</f>
        <v>99.942559999999986</v>
      </c>
      <c r="N930" s="43">
        <f>VLOOKUP($D930,PORTE!$A$3:$Z$45,10,0)*$C930+VLOOKUP($E$2,PORTE!$A$3:$Z$45,10,0)*$E930</f>
        <v>109.06983999999999</v>
      </c>
      <c r="O930" s="43">
        <f>VLOOKUP($D930,PORTE!$A$3:$Z$45,11,0)*$C930+VLOOKUP($E$2,PORTE!$A$3:$Z$45,11,0)*$E930</f>
        <v>110.92736000000001</v>
      </c>
      <c r="P930" s="43">
        <f>VLOOKUP($D930,PORTE!$A$3:$Z$45,12,0)*$C930+VLOOKUP($E$2,PORTE!$A$3:$Z$45,12,0)*$E930</f>
        <v>115.46967999999998</v>
      </c>
      <c r="Q930" s="43">
        <f>VLOOKUP($D930,PORTE!$A$3:$Z$45,13,0)*$C930+VLOOKUP($E$2,PORTE!$A$3:$Z$45,13,0)*$E930</f>
        <v>119.15808</v>
      </c>
      <c r="R930" s="43">
        <f>VLOOKUP($D930,PORTE!$A$3:$Z$45,14,0)*$C930+VLOOKUP($E$2,PORTE!$A$3:$Z$45,14,0)*$E930</f>
        <v>123.79516</v>
      </c>
    </row>
    <row r="931" spans="1:18" s="1" customFormat="1" ht="13.5" customHeight="1" x14ac:dyDescent="0.25">
      <c r="A931" s="2" t="s">
        <v>1920</v>
      </c>
      <c r="B931" s="3" t="s">
        <v>1921</v>
      </c>
      <c r="C931" s="24">
        <v>0.01</v>
      </c>
      <c r="D931" s="4" t="s">
        <v>5</v>
      </c>
      <c r="E931" s="5" t="s">
        <v>19</v>
      </c>
      <c r="F931" s="43">
        <f>VLOOKUP($D931,PORTE!$A$3:$Z$45,2,0)*$C931+VLOOKUP($E$2,PORTE!$A$3:$Z$45,2,0)*$E931</f>
        <v>26.875</v>
      </c>
      <c r="G931" s="43">
        <f>VLOOKUP($D931,PORTE!$A$3:$Z$45,3,0)*$C931+VLOOKUP($E$2,PORTE!$A$3:$Z$45,3,0)*$E931</f>
        <v>28.065000000000001</v>
      </c>
      <c r="H931" s="43">
        <f>VLOOKUP($D931,PORTE!$A$3:$Z$45,4,0)*$C931+VLOOKUP($E$2,PORTE!$A$3:$Z$45,4,0)*$E931</f>
        <v>29.6311</v>
      </c>
      <c r="I931" s="43">
        <f>VLOOKUP($D931,PORTE!$A$3:$Z$45,5,0)*$C931+VLOOKUP($E$2,PORTE!$A$3:$Z$45,5,0)*$E931</f>
        <v>31.735900000000001</v>
      </c>
      <c r="J931" s="43">
        <f>VLOOKUP($D931,PORTE!$A$3:$Z$45,6,0)*$C931+VLOOKUP($E$2,PORTE!$A$3:$Z$45,6,0)*$E931</f>
        <v>33.517499999999998</v>
      </c>
      <c r="K931" s="43">
        <f>VLOOKUP($D931,PORTE!$A$3:$Z$45,7,0)*$C931+VLOOKUP($E$2,PORTE!$A$3:$Z$45,7,0)*$E931</f>
        <v>35.435400000000001</v>
      </c>
      <c r="L931" s="43">
        <f>VLOOKUP($D931,PORTE!$A$3:$Z$45,8,0)*$C931+VLOOKUP($E$2,PORTE!$A$3:$Z$45,8,0)*$E931</f>
        <v>37.7744</v>
      </c>
      <c r="M931" s="43">
        <f>VLOOKUP($D931,PORTE!$A$3:$Z$45,9,0)*$C931+VLOOKUP($E$2,PORTE!$A$3:$Z$45,9,0)*$E931</f>
        <v>41.493399999999994</v>
      </c>
      <c r="N931" s="43">
        <f>VLOOKUP($D931,PORTE!$A$3:$Z$45,10,0)*$C931+VLOOKUP($E$2,PORTE!$A$3:$Z$45,10,0)*$E931</f>
        <v>45.282600000000002</v>
      </c>
      <c r="O931" s="43">
        <f>VLOOKUP($D931,PORTE!$A$3:$Z$45,11,0)*$C931+VLOOKUP($E$2,PORTE!$A$3:$Z$45,11,0)*$E931</f>
        <v>46.054300000000005</v>
      </c>
      <c r="P931" s="43">
        <f>VLOOKUP($D931,PORTE!$A$3:$Z$45,12,0)*$C931+VLOOKUP($E$2,PORTE!$A$3:$Z$45,12,0)*$E931</f>
        <v>47.893499999999996</v>
      </c>
      <c r="Q931" s="43">
        <f>VLOOKUP($D931,PORTE!$A$3:$Z$45,13,0)*$C931+VLOOKUP($E$2,PORTE!$A$3:$Z$45,13,0)*$E931</f>
        <v>49.3277</v>
      </c>
      <c r="R931" s="43">
        <f>VLOOKUP($D931,PORTE!$A$3:$Z$45,14,0)*$C931+VLOOKUP($E$2,PORTE!$A$3:$Z$45,14,0)*$E931</f>
        <v>51.247399999999999</v>
      </c>
    </row>
    <row r="932" spans="1:18" s="1" customFormat="1" ht="13.5" customHeight="1" x14ac:dyDescent="0.25">
      <c r="A932" s="2" t="s">
        <v>1922</v>
      </c>
      <c r="B932" s="3" t="s">
        <v>1923</v>
      </c>
      <c r="C932" s="24">
        <v>0.01</v>
      </c>
      <c r="D932" s="4" t="s">
        <v>5</v>
      </c>
      <c r="E932" s="5" t="s">
        <v>1924</v>
      </c>
      <c r="F932" s="43">
        <f>VLOOKUP($D932,PORTE!$A$3:$Z$45,2,0)*$C932+VLOOKUP($E$2,PORTE!$A$3:$Z$45,2,0)*$E932</f>
        <v>32.084499999999998</v>
      </c>
      <c r="G932" s="43">
        <f>VLOOKUP($D932,PORTE!$A$3:$Z$45,3,0)*$C932+VLOOKUP($E$2,PORTE!$A$3:$Z$45,3,0)*$E932</f>
        <v>33.500999999999998</v>
      </c>
      <c r="H932" s="43">
        <f>VLOOKUP($D932,PORTE!$A$3:$Z$45,4,0)*$C932+VLOOKUP($E$2,PORTE!$A$3:$Z$45,4,0)*$E932</f>
        <v>35.370609999999999</v>
      </c>
      <c r="I932" s="43">
        <f>VLOOKUP($D932,PORTE!$A$3:$Z$45,5,0)*$C932+VLOOKUP($E$2,PORTE!$A$3:$Z$45,5,0)*$E932</f>
        <v>37.883110000000002</v>
      </c>
      <c r="J932" s="43">
        <f>VLOOKUP($D932,PORTE!$A$3:$Z$45,6,0)*$C932+VLOOKUP($E$2,PORTE!$A$3:$Z$45,6,0)*$E932</f>
        <v>40.008989999999997</v>
      </c>
      <c r="K932" s="43">
        <f>VLOOKUP($D932,PORTE!$A$3:$Z$45,7,0)*$C932+VLOOKUP($E$2,PORTE!$A$3:$Z$45,7,0)*$E932</f>
        <v>42.298349999999999</v>
      </c>
      <c r="L932" s="43">
        <f>VLOOKUP($D932,PORTE!$A$3:$Z$45,8,0)*$C932+VLOOKUP($E$2,PORTE!$A$3:$Z$45,8,0)*$E932</f>
        <v>45.090349999999994</v>
      </c>
      <c r="M932" s="43">
        <f>VLOOKUP($D932,PORTE!$A$3:$Z$45,9,0)*$C932+VLOOKUP($E$2,PORTE!$A$3:$Z$45,9,0)*$E932</f>
        <v>49.529619999999994</v>
      </c>
      <c r="N932" s="43">
        <f>VLOOKUP($D932,PORTE!$A$3:$Z$45,10,0)*$C932+VLOOKUP($E$2,PORTE!$A$3:$Z$45,10,0)*$E932</f>
        <v>54.052679999999995</v>
      </c>
      <c r="O932" s="43">
        <f>VLOOKUP($D932,PORTE!$A$3:$Z$45,11,0)*$C932+VLOOKUP($E$2,PORTE!$A$3:$Z$45,11,0)*$E932</f>
        <v>54.973870000000005</v>
      </c>
      <c r="P932" s="43">
        <f>VLOOKUP($D932,PORTE!$A$3:$Z$45,12,0)*$C932+VLOOKUP($E$2,PORTE!$A$3:$Z$45,12,0)*$E932</f>
        <v>57.166409999999992</v>
      </c>
      <c r="Q932" s="43">
        <f>VLOOKUP($D932,PORTE!$A$3:$Z$45,13,0)*$C932+VLOOKUP($E$2,PORTE!$A$3:$Z$45,13,0)*$E932</f>
        <v>58.872410000000002</v>
      </c>
      <c r="R932" s="43">
        <f>VLOOKUP($D932,PORTE!$A$3:$Z$45,14,0)*$C932+VLOOKUP($E$2,PORTE!$A$3:$Z$45,14,0)*$E932</f>
        <v>61.16357</v>
      </c>
    </row>
    <row r="933" spans="1:18" s="1" customFormat="1" ht="13.5" customHeight="1" x14ac:dyDescent="0.25">
      <c r="A933" s="2" t="s">
        <v>1925</v>
      </c>
      <c r="B933" s="3" t="s">
        <v>1926</v>
      </c>
      <c r="C933" s="24">
        <v>0.1</v>
      </c>
      <c r="D933" s="4" t="s">
        <v>5</v>
      </c>
      <c r="E933" s="5" t="s">
        <v>39</v>
      </c>
      <c r="F933" s="43">
        <f>VLOOKUP($D933,PORTE!$A$3:$Z$45,2,0)*$C933+VLOOKUP($E$2,PORTE!$A$3:$Z$45,2,0)*$E933</f>
        <v>38.370499999999993</v>
      </c>
      <c r="G933" s="43">
        <f>VLOOKUP($D933,PORTE!$A$3:$Z$45,3,0)*$C933+VLOOKUP($E$2,PORTE!$A$3:$Z$45,3,0)*$E933</f>
        <v>40.253999999999998</v>
      </c>
      <c r="H933" s="43">
        <f>VLOOKUP($D933,PORTE!$A$3:$Z$45,4,0)*$C933+VLOOKUP($E$2,PORTE!$A$3:$Z$45,4,0)*$E933</f>
        <v>42.492890000000003</v>
      </c>
      <c r="I933" s="43">
        <f>VLOOKUP($D933,PORTE!$A$3:$Z$45,5,0)*$C933+VLOOKUP($E$2,PORTE!$A$3:$Z$45,5,0)*$E933</f>
        <v>45.511189999999999</v>
      </c>
      <c r="J933" s="43">
        <f>VLOOKUP($D933,PORTE!$A$3:$Z$45,6,0)*$C933+VLOOKUP($E$2,PORTE!$A$3:$Z$45,6,0)*$E933</f>
        <v>48.102110000000003</v>
      </c>
      <c r="K933" s="43">
        <f>VLOOKUP($D933,PORTE!$A$3:$Z$45,7,0)*$C933+VLOOKUP($E$2,PORTE!$A$3:$Z$45,7,0)*$E933</f>
        <v>50.854050000000001</v>
      </c>
      <c r="L933" s="43">
        <f>VLOOKUP($D933,PORTE!$A$3:$Z$45,8,0)*$C933+VLOOKUP($E$2,PORTE!$A$3:$Z$45,8,0)*$E933</f>
        <v>54.211049999999993</v>
      </c>
      <c r="M933" s="43">
        <f>VLOOKUP($D933,PORTE!$A$3:$Z$45,9,0)*$C933+VLOOKUP($E$2,PORTE!$A$3:$Z$45,9,0)*$E933</f>
        <v>59.548579999999994</v>
      </c>
      <c r="N933" s="43">
        <f>VLOOKUP($D933,PORTE!$A$3:$Z$45,10,0)*$C933+VLOOKUP($E$2,PORTE!$A$3:$Z$45,10,0)*$E933</f>
        <v>64.987120000000004</v>
      </c>
      <c r="O933" s="43">
        <f>VLOOKUP($D933,PORTE!$A$3:$Z$45,11,0)*$C933+VLOOKUP($E$2,PORTE!$A$3:$Z$45,11,0)*$E933</f>
        <v>66.093230000000005</v>
      </c>
      <c r="P933" s="43">
        <f>VLOOKUP($D933,PORTE!$A$3:$Z$45,12,0)*$C933+VLOOKUP($E$2,PORTE!$A$3:$Z$45,12,0)*$E933</f>
        <v>68.859489999999994</v>
      </c>
      <c r="Q933" s="43">
        <f>VLOOKUP($D933,PORTE!$A$3:$Z$45,13,0)*$C933+VLOOKUP($E$2,PORTE!$A$3:$Z$45,13,0)*$E933</f>
        <v>71.181690000000003</v>
      </c>
      <c r="R933" s="43">
        <f>VLOOKUP($D933,PORTE!$A$3:$Z$45,14,0)*$C933+VLOOKUP($E$2,PORTE!$A$3:$Z$45,14,0)*$E933</f>
        <v>73.951629999999994</v>
      </c>
    </row>
    <row r="934" spans="1:18" s="1" customFormat="1" ht="13.5" customHeight="1" x14ac:dyDescent="0.25">
      <c r="A934" s="2" t="s">
        <v>1927</v>
      </c>
      <c r="B934" s="3" t="s">
        <v>1928</v>
      </c>
      <c r="C934" s="24">
        <v>0.25</v>
      </c>
      <c r="D934" s="4" t="s">
        <v>5</v>
      </c>
      <c r="E934" s="5" t="s">
        <v>1799</v>
      </c>
      <c r="F934" s="43">
        <f>VLOOKUP($D934,PORTE!$A$3:$Z$45,2,0)*$C934+VLOOKUP($E$2,PORTE!$A$3:$Z$45,2,0)*$E934</f>
        <v>66.17</v>
      </c>
      <c r="G934" s="43">
        <f>VLOOKUP($D934,PORTE!$A$3:$Z$45,3,0)*$C934+VLOOKUP($E$2,PORTE!$A$3:$Z$45,3,0)*$E934</f>
        <v>69.585000000000008</v>
      </c>
      <c r="H934" s="43">
        <f>VLOOKUP($D934,PORTE!$A$3:$Z$45,4,0)*$C934+VLOOKUP($E$2,PORTE!$A$3:$Z$45,4,0)*$E934</f>
        <v>73.448599999999999</v>
      </c>
      <c r="I934" s="43">
        <f>VLOOKUP($D934,PORTE!$A$3:$Z$45,5,0)*$C934+VLOOKUP($E$2,PORTE!$A$3:$Z$45,5,0)*$E934</f>
        <v>78.665599999999998</v>
      </c>
      <c r="J934" s="43">
        <f>VLOOKUP($D934,PORTE!$A$3:$Z$45,6,0)*$C934+VLOOKUP($E$2,PORTE!$A$3:$Z$45,6,0)*$E934</f>
        <v>83.176400000000001</v>
      </c>
      <c r="K934" s="43">
        <f>VLOOKUP($D934,PORTE!$A$3:$Z$45,7,0)*$C934+VLOOKUP($E$2,PORTE!$A$3:$Z$45,7,0)*$E934</f>
        <v>87.9345</v>
      </c>
      <c r="L934" s="43">
        <f>VLOOKUP($D934,PORTE!$A$3:$Z$45,8,0)*$C934+VLOOKUP($E$2,PORTE!$A$3:$Z$45,8,0)*$E934</f>
        <v>93.739499999999992</v>
      </c>
      <c r="M934" s="43">
        <f>VLOOKUP($D934,PORTE!$A$3:$Z$45,9,0)*$C934+VLOOKUP($E$2,PORTE!$A$3:$Z$45,9,0)*$E934</f>
        <v>102.9692</v>
      </c>
      <c r="N934" s="43">
        <f>VLOOKUP($D934,PORTE!$A$3:$Z$45,10,0)*$C934+VLOOKUP($E$2,PORTE!$A$3:$Z$45,10,0)*$E934</f>
        <v>112.3738</v>
      </c>
      <c r="O934" s="43">
        <f>VLOOKUP($D934,PORTE!$A$3:$Z$45,11,0)*$C934+VLOOKUP($E$2,PORTE!$A$3:$Z$45,11,0)*$E934</f>
        <v>114.28520000000002</v>
      </c>
      <c r="P934" s="43">
        <f>VLOOKUP($D934,PORTE!$A$3:$Z$45,12,0)*$C934+VLOOKUP($E$2,PORTE!$A$3:$Z$45,12,0)*$E934</f>
        <v>119.18259999999999</v>
      </c>
      <c r="Q934" s="43">
        <f>VLOOKUP($D934,PORTE!$A$3:$Z$45,13,0)*$C934+VLOOKUP($E$2,PORTE!$A$3:$Z$45,13,0)*$E934</f>
        <v>123.43559999999999</v>
      </c>
      <c r="R934" s="43">
        <f>VLOOKUP($D934,PORTE!$A$3:$Z$45,14,0)*$C934+VLOOKUP($E$2,PORTE!$A$3:$Z$45,14,0)*$E934</f>
        <v>128.23869999999999</v>
      </c>
    </row>
    <row r="935" spans="1:18" s="1" customFormat="1" ht="13.5" customHeight="1" x14ac:dyDescent="0.25">
      <c r="A935" s="2">
        <v>40308383</v>
      </c>
      <c r="B935" s="3" t="s">
        <v>1929</v>
      </c>
      <c r="C935" s="24">
        <v>0.01</v>
      </c>
      <c r="D935" s="4" t="s">
        <v>5</v>
      </c>
      <c r="E935" s="5">
        <v>1.827</v>
      </c>
      <c r="F935" s="43">
        <f>VLOOKUP($D935,PORTE!$A$3:$Z$45,2,0)*$C935+VLOOKUP($E$2,PORTE!$A$3:$Z$45,2,0)*$E935</f>
        <v>21.090499999999999</v>
      </c>
      <c r="G935" s="43">
        <f>VLOOKUP($D935,PORTE!$A$3:$Z$45,3,0)*$C935+VLOOKUP($E$2,PORTE!$A$3:$Z$45,3,0)*$E935</f>
        <v>22.029</v>
      </c>
      <c r="H935" s="43">
        <f>VLOOKUP($D935,PORTE!$A$3:$Z$45,4,0)*$C935+VLOOKUP($E$2,PORTE!$A$3:$Z$45,4,0)*$E935</f>
        <v>23.258089999999999</v>
      </c>
      <c r="I935" s="43">
        <f>VLOOKUP($D935,PORTE!$A$3:$Z$45,5,0)*$C935+VLOOKUP($E$2,PORTE!$A$3:$Z$45,5,0)*$E935</f>
        <v>24.91019</v>
      </c>
      <c r="J935" s="43">
        <f>VLOOKUP($D935,PORTE!$A$3:$Z$45,6,0)*$C935+VLOOKUP($E$2,PORTE!$A$3:$Z$45,6,0)*$E935</f>
        <v>26.30951</v>
      </c>
      <c r="K935" s="43">
        <f>VLOOKUP($D935,PORTE!$A$3:$Z$45,7,0)*$C935+VLOOKUP($E$2,PORTE!$A$3:$Z$45,7,0)*$E935</f>
        <v>27.81495</v>
      </c>
      <c r="L935" s="43">
        <f>VLOOKUP($D935,PORTE!$A$3:$Z$45,8,0)*$C935+VLOOKUP($E$2,PORTE!$A$3:$Z$45,8,0)*$E935</f>
        <v>29.650949999999998</v>
      </c>
      <c r="M935" s="43">
        <f>VLOOKUP($D935,PORTE!$A$3:$Z$45,9,0)*$C935+VLOOKUP($E$2,PORTE!$A$3:$Z$45,9,0)*$E935</f>
        <v>32.570179999999993</v>
      </c>
      <c r="N935" s="43">
        <f>VLOOKUP($D935,PORTE!$A$3:$Z$45,10,0)*$C935+VLOOKUP($E$2,PORTE!$A$3:$Z$45,10,0)*$E935</f>
        <v>35.544519999999999</v>
      </c>
      <c r="O935" s="43">
        <f>VLOOKUP($D935,PORTE!$A$3:$Z$45,11,0)*$C935+VLOOKUP($E$2,PORTE!$A$3:$Z$45,11,0)*$E935</f>
        <v>36.150230000000001</v>
      </c>
      <c r="P935" s="43">
        <f>VLOOKUP($D935,PORTE!$A$3:$Z$45,12,0)*$C935+VLOOKUP($E$2,PORTE!$A$3:$Z$45,12,0)*$E935</f>
        <v>37.597089999999994</v>
      </c>
      <c r="Q935" s="43">
        <f>VLOOKUP($D935,PORTE!$A$3:$Z$45,13,0)*$C935+VLOOKUP($E$2,PORTE!$A$3:$Z$45,13,0)*$E935</f>
        <v>38.729489999999998</v>
      </c>
      <c r="R935" s="43">
        <f>VLOOKUP($D935,PORTE!$A$3:$Z$45,14,0)*$C935+VLOOKUP($E$2,PORTE!$A$3:$Z$45,14,0)*$E935</f>
        <v>40.236729999999994</v>
      </c>
    </row>
    <row r="936" spans="1:18" s="1" customFormat="1" ht="13.5" customHeight="1" x14ac:dyDescent="0.25">
      <c r="A936" s="2" t="s">
        <v>1930</v>
      </c>
      <c r="B936" s="3" t="s">
        <v>1931</v>
      </c>
      <c r="C936" s="24">
        <v>0.01</v>
      </c>
      <c r="D936" s="4" t="s">
        <v>5</v>
      </c>
      <c r="E936" s="5" t="s">
        <v>314</v>
      </c>
      <c r="F936" s="43">
        <f>VLOOKUP($D936,PORTE!$A$3:$Z$45,2,0)*$C936+VLOOKUP($E$2,PORTE!$A$3:$Z$45,2,0)*$E936</f>
        <v>25.230499999999996</v>
      </c>
      <c r="G936" s="43">
        <f>VLOOKUP($D936,PORTE!$A$3:$Z$45,3,0)*$C936+VLOOKUP($E$2,PORTE!$A$3:$Z$45,3,0)*$E936</f>
        <v>26.349</v>
      </c>
      <c r="H936" s="43">
        <f>VLOOKUP($D936,PORTE!$A$3:$Z$45,4,0)*$C936+VLOOKUP($E$2,PORTE!$A$3:$Z$45,4,0)*$E936</f>
        <v>27.819289999999999</v>
      </c>
      <c r="I936" s="43">
        <f>VLOOKUP($D936,PORTE!$A$3:$Z$45,5,0)*$C936+VLOOKUP($E$2,PORTE!$A$3:$Z$45,5,0)*$E936</f>
        <v>29.795389999999998</v>
      </c>
      <c r="J936" s="43">
        <f>VLOOKUP($D936,PORTE!$A$3:$Z$45,6,0)*$C936+VLOOKUP($E$2,PORTE!$A$3:$Z$45,6,0)*$E936</f>
        <v>31.468309999999995</v>
      </c>
      <c r="K936" s="43">
        <f>VLOOKUP($D936,PORTE!$A$3:$Z$45,7,0)*$C936+VLOOKUP($E$2,PORTE!$A$3:$Z$45,7,0)*$E936</f>
        <v>33.268949999999997</v>
      </c>
      <c r="L936" s="43">
        <f>VLOOKUP($D936,PORTE!$A$3:$Z$45,8,0)*$C936+VLOOKUP($E$2,PORTE!$A$3:$Z$45,8,0)*$E936</f>
        <v>35.464949999999995</v>
      </c>
      <c r="M936" s="43">
        <f>VLOOKUP($D936,PORTE!$A$3:$Z$45,9,0)*$C936+VLOOKUP($E$2,PORTE!$A$3:$Z$45,9,0)*$E936</f>
        <v>38.956579999999995</v>
      </c>
      <c r="N936" s="43">
        <f>VLOOKUP($D936,PORTE!$A$3:$Z$45,10,0)*$C936+VLOOKUP($E$2,PORTE!$A$3:$Z$45,10,0)*$E936</f>
        <v>42.514119999999998</v>
      </c>
      <c r="O936" s="43">
        <f>VLOOKUP($D936,PORTE!$A$3:$Z$45,11,0)*$C936+VLOOKUP($E$2,PORTE!$A$3:$Z$45,11,0)*$E936</f>
        <v>43.238630000000001</v>
      </c>
      <c r="P936" s="43">
        <f>VLOOKUP($D936,PORTE!$A$3:$Z$45,12,0)*$C936+VLOOKUP($E$2,PORTE!$A$3:$Z$45,12,0)*$E936</f>
        <v>44.966289999999994</v>
      </c>
      <c r="Q936" s="43">
        <f>VLOOKUP($D936,PORTE!$A$3:$Z$45,13,0)*$C936+VLOOKUP($E$2,PORTE!$A$3:$Z$45,13,0)*$E936</f>
        <v>46.314689999999999</v>
      </c>
      <c r="R936" s="43">
        <f>VLOOKUP($D936,PORTE!$A$3:$Z$45,14,0)*$C936+VLOOKUP($E$2,PORTE!$A$3:$Z$45,14,0)*$E936</f>
        <v>48.117129999999996</v>
      </c>
    </row>
    <row r="937" spans="1:18" s="1" customFormat="1" ht="13.5" customHeight="1" x14ac:dyDescent="0.25">
      <c r="A937" s="2" t="s">
        <v>1932</v>
      </c>
      <c r="B937" s="3" t="s">
        <v>1933</v>
      </c>
      <c r="C937" s="24">
        <v>0.1</v>
      </c>
      <c r="D937" s="4" t="s">
        <v>5</v>
      </c>
      <c r="E937" s="5" t="s">
        <v>1876</v>
      </c>
      <c r="F937" s="43">
        <f>VLOOKUP($D937,PORTE!$A$3:$Z$45,2,0)*$C937+VLOOKUP($E$2,PORTE!$A$3:$Z$45,2,0)*$E937</f>
        <v>64.555999999999997</v>
      </c>
      <c r="G937" s="43">
        <f>VLOOKUP($D937,PORTE!$A$3:$Z$45,3,0)*$C937+VLOOKUP($E$2,PORTE!$A$3:$Z$45,3,0)*$E937</f>
        <v>67.577999999999989</v>
      </c>
      <c r="H937" s="43">
        <f>VLOOKUP($D937,PORTE!$A$3:$Z$45,4,0)*$C937+VLOOKUP($E$2,PORTE!$A$3:$Z$45,4,0)*$E937</f>
        <v>71.342479999999995</v>
      </c>
      <c r="I937" s="43">
        <f>VLOOKUP($D937,PORTE!$A$3:$Z$45,5,0)*$C937+VLOOKUP($E$2,PORTE!$A$3:$Z$45,5,0)*$E937</f>
        <v>76.410079999999994</v>
      </c>
      <c r="J937" s="43">
        <f>VLOOKUP($D937,PORTE!$A$3:$Z$45,6,0)*$C937+VLOOKUP($E$2,PORTE!$A$3:$Z$45,6,0)*$E937</f>
        <v>80.731519999999989</v>
      </c>
      <c r="K937" s="43">
        <f>VLOOKUP($D937,PORTE!$A$3:$Z$45,7,0)*$C937+VLOOKUP($E$2,PORTE!$A$3:$Z$45,7,0)*$E937</f>
        <v>85.350599999999986</v>
      </c>
      <c r="L937" s="43">
        <f>VLOOKUP($D937,PORTE!$A$3:$Z$45,8,0)*$C937+VLOOKUP($E$2,PORTE!$A$3:$Z$45,8,0)*$E937</f>
        <v>90.984599999999986</v>
      </c>
      <c r="M937" s="43">
        <f>VLOOKUP($D937,PORTE!$A$3:$Z$45,9,0)*$C937+VLOOKUP($E$2,PORTE!$A$3:$Z$45,9,0)*$E937</f>
        <v>99.942559999999986</v>
      </c>
      <c r="N937" s="43">
        <f>VLOOKUP($D937,PORTE!$A$3:$Z$45,10,0)*$C937+VLOOKUP($E$2,PORTE!$A$3:$Z$45,10,0)*$E937</f>
        <v>109.06983999999999</v>
      </c>
      <c r="O937" s="43">
        <f>VLOOKUP($D937,PORTE!$A$3:$Z$45,11,0)*$C937+VLOOKUP($E$2,PORTE!$A$3:$Z$45,11,0)*$E937</f>
        <v>110.92736000000001</v>
      </c>
      <c r="P937" s="43">
        <f>VLOOKUP($D937,PORTE!$A$3:$Z$45,12,0)*$C937+VLOOKUP($E$2,PORTE!$A$3:$Z$45,12,0)*$E937</f>
        <v>115.46967999999998</v>
      </c>
      <c r="Q937" s="43">
        <f>VLOOKUP($D937,PORTE!$A$3:$Z$45,13,0)*$C937+VLOOKUP($E$2,PORTE!$A$3:$Z$45,13,0)*$E937</f>
        <v>119.15808</v>
      </c>
      <c r="R937" s="43">
        <f>VLOOKUP($D937,PORTE!$A$3:$Z$45,14,0)*$C937+VLOOKUP($E$2,PORTE!$A$3:$Z$45,14,0)*$E937</f>
        <v>123.79516</v>
      </c>
    </row>
    <row r="938" spans="1:18" s="1" customFormat="1" ht="13.5" customHeight="1" x14ac:dyDescent="0.25">
      <c r="A938" s="2" t="s">
        <v>1934</v>
      </c>
      <c r="B938" s="3" t="s">
        <v>1935</v>
      </c>
      <c r="C938" s="24">
        <v>0.5</v>
      </c>
      <c r="D938" s="4" t="s">
        <v>5</v>
      </c>
      <c r="E938" s="5" t="s">
        <v>1936</v>
      </c>
      <c r="F938" s="43">
        <f>VLOOKUP($D938,PORTE!$A$3:$Z$45,2,0)*$C938+VLOOKUP($E$2,PORTE!$A$3:$Z$45,2,0)*$E938</f>
        <v>248.36349999999999</v>
      </c>
      <c r="G938" s="43">
        <f>VLOOKUP($D938,PORTE!$A$3:$Z$45,3,0)*$C938+VLOOKUP($E$2,PORTE!$A$3:$Z$45,3,0)*$E938</f>
        <v>260.238</v>
      </c>
      <c r="H938" s="43">
        <f>VLOOKUP($D938,PORTE!$A$3:$Z$45,4,0)*$C938+VLOOKUP($E$2,PORTE!$A$3:$Z$45,4,0)*$E938</f>
        <v>274.72483</v>
      </c>
      <c r="I938" s="43">
        <f>VLOOKUP($D938,PORTE!$A$3:$Z$45,5,0)*$C938+VLOOKUP($E$2,PORTE!$A$3:$Z$45,5,0)*$E938</f>
        <v>294.23892999999998</v>
      </c>
      <c r="J938" s="43">
        <f>VLOOKUP($D938,PORTE!$A$3:$Z$45,6,0)*$C938+VLOOKUP($E$2,PORTE!$A$3:$Z$45,6,0)*$E938</f>
        <v>310.92816999999997</v>
      </c>
      <c r="K938" s="43">
        <f>VLOOKUP($D938,PORTE!$A$3:$Z$45,7,0)*$C938+VLOOKUP($E$2,PORTE!$A$3:$Z$45,7,0)*$E938</f>
        <v>328.71735000000001</v>
      </c>
      <c r="L938" s="43">
        <f>VLOOKUP($D938,PORTE!$A$3:$Z$45,8,0)*$C938+VLOOKUP($E$2,PORTE!$A$3:$Z$45,8,0)*$E938</f>
        <v>350.41634999999997</v>
      </c>
      <c r="M938" s="43">
        <f>VLOOKUP($D938,PORTE!$A$3:$Z$45,9,0)*$C938+VLOOKUP($E$2,PORTE!$A$3:$Z$45,9,0)*$E938</f>
        <v>384.91725999999994</v>
      </c>
      <c r="N938" s="43">
        <f>VLOOKUP($D938,PORTE!$A$3:$Z$45,10,0)*$C938+VLOOKUP($E$2,PORTE!$A$3:$Z$45,10,0)*$E938</f>
        <v>420.07063999999997</v>
      </c>
      <c r="O938" s="43">
        <f>VLOOKUP($D938,PORTE!$A$3:$Z$45,11,0)*$C938+VLOOKUP($E$2,PORTE!$A$3:$Z$45,11,0)*$E938</f>
        <v>427.22280999999998</v>
      </c>
      <c r="P938" s="43">
        <f>VLOOKUP($D938,PORTE!$A$3:$Z$45,12,0)*$C938+VLOOKUP($E$2,PORTE!$A$3:$Z$45,12,0)*$E938</f>
        <v>444.88702999999998</v>
      </c>
      <c r="Q938" s="43">
        <f>VLOOKUP($D938,PORTE!$A$3:$Z$45,13,0)*$C938+VLOOKUP($E$2,PORTE!$A$3:$Z$45,13,0)*$E938</f>
        <v>459.44643000000002</v>
      </c>
      <c r="R938" s="43">
        <f>VLOOKUP($D938,PORTE!$A$3:$Z$45,14,0)*$C938+VLOOKUP($E$2,PORTE!$A$3:$Z$45,14,0)*$E938</f>
        <v>477.32560999999998</v>
      </c>
    </row>
    <row r="939" spans="1:18" s="1" customFormat="1" ht="13.5" customHeight="1" x14ac:dyDescent="0.25">
      <c r="A939" s="2" t="s">
        <v>1937</v>
      </c>
      <c r="B939" s="3" t="s">
        <v>1938</v>
      </c>
      <c r="C939" s="24">
        <v>0.75</v>
      </c>
      <c r="D939" s="4" t="s">
        <v>5</v>
      </c>
      <c r="E939" s="5" t="s">
        <v>1939</v>
      </c>
      <c r="F939" s="43">
        <f>VLOOKUP($D939,PORTE!$A$3:$Z$45,2,0)*$C939+VLOOKUP($E$2,PORTE!$A$3:$Z$45,2,0)*$E939</f>
        <v>136.3065</v>
      </c>
      <c r="G939" s="43">
        <f>VLOOKUP($D939,PORTE!$A$3:$Z$45,3,0)*$C939+VLOOKUP($E$2,PORTE!$A$3:$Z$45,3,0)*$E939</f>
        <v>143.84699999999998</v>
      </c>
      <c r="H939" s="43">
        <f>VLOOKUP($D939,PORTE!$A$3:$Z$45,4,0)*$C939+VLOOKUP($E$2,PORTE!$A$3:$Z$45,4,0)*$E939</f>
        <v>151.81377000000001</v>
      </c>
      <c r="I939" s="43">
        <f>VLOOKUP($D939,PORTE!$A$3:$Z$45,5,0)*$C939+VLOOKUP($E$2,PORTE!$A$3:$Z$45,5,0)*$E939</f>
        <v>162.59667000000002</v>
      </c>
      <c r="J939" s="43">
        <f>VLOOKUP($D939,PORTE!$A$3:$Z$45,6,0)*$C939+VLOOKUP($E$2,PORTE!$A$3:$Z$45,6,0)*$E939</f>
        <v>172.01823000000002</v>
      </c>
      <c r="K939" s="43">
        <f>VLOOKUP($D939,PORTE!$A$3:$Z$45,7,0)*$C939+VLOOKUP($E$2,PORTE!$A$3:$Z$45,7,0)*$E939</f>
        <v>181.85714999999999</v>
      </c>
      <c r="L939" s="43">
        <f>VLOOKUP($D939,PORTE!$A$3:$Z$45,8,0)*$C939+VLOOKUP($E$2,PORTE!$A$3:$Z$45,8,0)*$E939</f>
        <v>193.86314999999999</v>
      </c>
      <c r="M939" s="43">
        <f>VLOOKUP($D939,PORTE!$A$3:$Z$45,9,0)*$C939+VLOOKUP($E$2,PORTE!$A$3:$Z$45,9,0)*$E939</f>
        <v>212.95193999999998</v>
      </c>
      <c r="N939" s="43">
        <f>VLOOKUP($D939,PORTE!$A$3:$Z$45,10,0)*$C939+VLOOKUP($E$2,PORTE!$A$3:$Z$45,10,0)*$E939</f>
        <v>232.40315999999999</v>
      </c>
      <c r="O939" s="43">
        <f>VLOOKUP($D939,PORTE!$A$3:$Z$45,11,0)*$C939+VLOOKUP($E$2,PORTE!$A$3:$Z$45,11,0)*$E939</f>
        <v>236.35239000000001</v>
      </c>
      <c r="P939" s="43">
        <f>VLOOKUP($D939,PORTE!$A$3:$Z$45,12,0)*$C939+VLOOKUP($E$2,PORTE!$A$3:$Z$45,12,0)*$E939</f>
        <v>246.82556999999997</v>
      </c>
      <c r="Q939" s="43">
        <f>VLOOKUP($D939,PORTE!$A$3:$Z$45,13,0)*$C939+VLOOKUP($E$2,PORTE!$A$3:$Z$45,13,0)*$E939</f>
        <v>256.33916999999997</v>
      </c>
      <c r="R939" s="43">
        <f>VLOOKUP($D939,PORTE!$A$3:$Z$45,14,0)*$C939+VLOOKUP($E$2,PORTE!$A$3:$Z$45,14,0)*$E939</f>
        <v>266.31308999999999</v>
      </c>
    </row>
    <row r="940" spans="1:18" s="1" customFormat="1" ht="13.5" customHeight="1" x14ac:dyDescent="0.25">
      <c r="A940" s="2">
        <v>40317420</v>
      </c>
      <c r="B940" s="3" t="s">
        <v>1940</v>
      </c>
      <c r="C940" s="24">
        <v>0.01</v>
      </c>
      <c r="D940" s="4" t="s">
        <v>5</v>
      </c>
      <c r="E940" s="5">
        <v>2.7829999999999999</v>
      </c>
      <c r="F940" s="43">
        <f>VLOOKUP($D940,PORTE!$A$3:$Z$45,2,0)*$C940+VLOOKUP($E$2,PORTE!$A$3:$Z$45,2,0)*$E940</f>
        <v>32.084499999999998</v>
      </c>
      <c r="G940" s="43">
        <f>VLOOKUP($D940,PORTE!$A$3:$Z$45,3,0)*$C940+VLOOKUP($E$2,PORTE!$A$3:$Z$45,3,0)*$E940</f>
        <v>33.500999999999998</v>
      </c>
      <c r="H940" s="43">
        <f>VLOOKUP($D940,PORTE!$A$3:$Z$45,4,0)*$C940+VLOOKUP($E$2,PORTE!$A$3:$Z$45,4,0)*$E940</f>
        <v>35.370609999999999</v>
      </c>
      <c r="I940" s="43">
        <f>VLOOKUP($D940,PORTE!$A$3:$Z$45,5,0)*$C940+VLOOKUP($E$2,PORTE!$A$3:$Z$45,5,0)*$E940</f>
        <v>37.883110000000002</v>
      </c>
      <c r="J940" s="43">
        <f>VLOOKUP($D940,PORTE!$A$3:$Z$45,6,0)*$C940+VLOOKUP($E$2,PORTE!$A$3:$Z$45,6,0)*$E940</f>
        <v>40.008989999999997</v>
      </c>
      <c r="K940" s="43">
        <f>VLOOKUP($D940,PORTE!$A$3:$Z$45,7,0)*$C940+VLOOKUP($E$2,PORTE!$A$3:$Z$45,7,0)*$E940</f>
        <v>42.298349999999999</v>
      </c>
      <c r="L940" s="43">
        <f>VLOOKUP($D940,PORTE!$A$3:$Z$45,8,0)*$C940+VLOOKUP($E$2,PORTE!$A$3:$Z$45,8,0)*$E940</f>
        <v>45.090349999999994</v>
      </c>
      <c r="M940" s="43">
        <f>VLOOKUP($D940,PORTE!$A$3:$Z$45,9,0)*$C940+VLOOKUP($E$2,PORTE!$A$3:$Z$45,9,0)*$E940</f>
        <v>49.529619999999994</v>
      </c>
      <c r="N940" s="43">
        <f>VLOOKUP($D940,PORTE!$A$3:$Z$45,10,0)*$C940+VLOOKUP($E$2,PORTE!$A$3:$Z$45,10,0)*$E940</f>
        <v>54.052679999999995</v>
      </c>
      <c r="O940" s="43">
        <f>VLOOKUP($D940,PORTE!$A$3:$Z$45,11,0)*$C940+VLOOKUP($E$2,PORTE!$A$3:$Z$45,11,0)*$E940</f>
        <v>54.973870000000005</v>
      </c>
      <c r="P940" s="43">
        <f>VLOOKUP($D940,PORTE!$A$3:$Z$45,12,0)*$C940+VLOOKUP($E$2,PORTE!$A$3:$Z$45,12,0)*$E940</f>
        <v>57.166409999999992</v>
      </c>
      <c r="Q940" s="43">
        <f>VLOOKUP($D940,PORTE!$A$3:$Z$45,13,0)*$C940+VLOOKUP($E$2,PORTE!$A$3:$Z$45,13,0)*$E940</f>
        <v>58.872410000000002</v>
      </c>
      <c r="R940" s="43">
        <f>VLOOKUP($D940,PORTE!$A$3:$Z$45,14,0)*$C940+VLOOKUP($E$2,PORTE!$A$3:$Z$45,14,0)*$E940</f>
        <v>61.16357</v>
      </c>
    </row>
    <row r="941" spans="1:18" s="1" customFormat="1" ht="13.5" customHeight="1" x14ac:dyDescent="0.25">
      <c r="A941" s="2" t="s">
        <v>1941</v>
      </c>
      <c r="B941" s="3" t="s">
        <v>1942</v>
      </c>
      <c r="C941" s="24">
        <v>0.1</v>
      </c>
      <c r="D941" s="4" t="s">
        <v>5</v>
      </c>
      <c r="E941" s="5" t="s">
        <v>381</v>
      </c>
      <c r="F941" s="43">
        <f>VLOOKUP($D941,PORTE!$A$3:$Z$45,2,0)*$C941+VLOOKUP($E$2,PORTE!$A$3:$Z$45,2,0)*$E941</f>
        <v>47.374999999999993</v>
      </c>
      <c r="G941" s="43">
        <f>VLOOKUP($D941,PORTE!$A$3:$Z$45,3,0)*$C941+VLOOKUP($E$2,PORTE!$A$3:$Z$45,3,0)*$E941</f>
        <v>49.649999999999991</v>
      </c>
      <c r="H941" s="43">
        <f>VLOOKUP($D941,PORTE!$A$3:$Z$45,4,0)*$C941+VLOOKUP($E$2,PORTE!$A$3:$Z$45,4,0)*$E941</f>
        <v>52.413499999999999</v>
      </c>
      <c r="I941" s="43">
        <f>VLOOKUP($D941,PORTE!$A$3:$Z$45,5,0)*$C941+VLOOKUP($E$2,PORTE!$A$3:$Z$45,5,0)*$E941</f>
        <v>56.136499999999998</v>
      </c>
      <c r="J941" s="43">
        <f>VLOOKUP($D941,PORTE!$A$3:$Z$45,6,0)*$C941+VLOOKUP($E$2,PORTE!$A$3:$Z$45,6,0)*$E941</f>
        <v>59.322499999999998</v>
      </c>
      <c r="K941" s="43">
        <f>VLOOKUP($D941,PORTE!$A$3:$Z$45,7,0)*$C941+VLOOKUP($E$2,PORTE!$A$3:$Z$45,7,0)*$E941</f>
        <v>62.716500000000003</v>
      </c>
      <c r="L941" s="43">
        <f>VLOOKUP($D941,PORTE!$A$3:$Z$45,8,0)*$C941+VLOOKUP($E$2,PORTE!$A$3:$Z$45,8,0)*$E941</f>
        <v>66.856499999999983</v>
      </c>
      <c r="M941" s="43">
        <f>VLOOKUP($D941,PORTE!$A$3:$Z$45,9,0)*$C941+VLOOKUP($E$2,PORTE!$A$3:$Z$45,9,0)*$E941</f>
        <v>73.438999999999993</v>
      </c>
      <c r="N941" s="43">
        <f>VLOOKUP($D941,PORTE!$A$3:$Z$45,10,0)*$C941+VLOOKUP($E$2,PORTE!$A$3:$Z$45,10,0)*$E941</f>
        <v>80.146000000000001</v>
      </c>
      <c r="O941" s="43">
        <f>VLOOKUP($D941,PORTE!$A$3:$Z$45,11,0)*$C941+VLOOKUP($E$2,PORTE!$A$3:$Z$45,11,0)*$E941</f>
        <v>81.510500000000008</v>
      </c>
      <c r="P941" s="43">
        <f>VLOOKUP($D941,PORTE!$A$3:$Z$45,12,0)*$C941+VLOOKUP($E$2,PORTE!$A$3:$Z$45,12,0)*$E941</f>
        <v>84.887499999999989</v>
      </c>
      <c r="Q941" s="43">
        <f>VLOOKUP($D941,PORTE!$A$3:$Z$45,13,0)*$C941+VLOOKUP($E$2,PORTE!$A$3:$Z$45,13,0)*$E941</f>
        <v>87.679500000000004</v>
      </c>
      <c r="R941" s="43">
        <f>VLOOKUP($D941,PORTE!$A$3:$Z$45,14,0)*$C941+VLOOKUP($E$2,PORTE!$A$3:$Z$45,14,0)*$E941</f>
        <v>91.091499999999996</v>
      </c>
    </row>
    <row r="942" spans="1:18" s="1" customFormat="1" ht="13.5" customHeight="1" x14ac:dyDescent="0.25">
      <c r="A942" s="2" t="s">
        <v>1943</v>
      </c>
      <c r="B942" s="3" t="s">
        <v>1944</v>
      </c>
      <c r="C942" s="24">
        <v>0.25</v>
      </c>
      <c r="D942" s="4" t="s">
        <v>5</v>
      </c>
      <c r="E942" s="5" t="s">
        <v>1584</v>
      </c>
      <c r="F942" s="43">
        <f>VLOOKUP($D942,PORTE!$A$3:$Z$45,2,0)*$C942+VLOOKUP($E$2,PORTE!$A$3:$Z$45,2,0)*$E942</f>
        <v>101.98100000000001</v>
      </c>
      <c r="G942" s="43">
        <f>VLOOKUP($D942,PORTE!$A$3:$Z$45,3,0)*$C942+VLOOKUP($E$2,PORTE!$A$3:$Z$45,3,0)*$E942</f>
        <v>106.953</v>
      </c>
      <c r="H942" s="43">
        <f>VLOOKUP($D942,PORTE!$A$3:$Z$45,4,0)*$C942+VLOOKUP($E$2,PORTE!$A$3:$Z$45,4,0)*$E942</f>
        <v>112.90298000000001</v>
      </c>
      <c r="I942" s="43">
        <f>VLOOKUP($D942,PORTE!$A$3:$Z$45,5,0)*$C942+VLOOKUP($E$2,PORTE!$A$3:$Z$45,5,0)*$E942</f>
        <v>120.92258000000001</v>
      </c>
      <c r="J942" s="43">
        <f>VLOOKUP($D942,PORTE!$A$3:$Z$45,6,0)*$C942+VLOOKUP($E$2,PORTE!$A$3:$Z$45,6,0)*$E942</f>
        <v>127.80002000000002</v>
      </c>
      <c r="K942" s="43">
        <f>VLOOKUP($D942,PORTE!$A$3:$Z$45,7,0)*$C942+VLOOKUP($E$2,PORTE!$A$3:$Z$45,7,0)*$E942</f>
        <v>135.11160000000001</v>
      </c>
      <c r="L942" s="43">
        <f>VLOOKUP($D942,PORTE!$A$3:$Z$45,8,0)*$C942+VLOOKUP($E$2,PORTE!$A$3:$Z$45,8,0)*$E942</f>
        <v>144.03059999999999</v>
      </c>
      <c r="M942" s="43">
        <f>VLOOKUP($D942,PORTE!$A$3:$Z$45,9,0)*$C942+VLOOKUP($E$2,PORTE!$A$3:$Z$45,9,0)*$E942</f>
        <v>158.21155999999999</v>
      </c>
      <c r="N942" s="43">
        <f>VLOOKUP($D942,PORTE!$A$3:$Z$45,10,0)*$C942+VLOOKUP($E$2,PORTE!$A$3:$Z$45,10,0)*$E942</f>
        <v>172.66084000000001</v>
      </c>
      <c r="O942" s="43">
        <f>VLOOKUP($D942,PORTE!$A$3:$Z$45,11,0)*$C942+VLOOKUP($E$2,PORTE!$A$3:$Z$45,11,0)*$E942</f>
        <v>175.59986000000001</v>
      </c>
      <c r="P942" s="43">
        <f>VLOOKUP($D942,PORTE!$A$3:$Z$45,12,0)*$C942+VLOOKUP($E$2,PORTE!$A$3:$Z$45,12,0)*$E942</f>
        <v>182.92618000000002</v>
      </c>
      <c r="Q942" s="43">
        <f>VLOOKUP($D942,PORTE!$A$3:$Z$45,13,0)*$C942+VLOOKUP($E$2,PORTE!$A$3:$Z$45,13,0)*$E942</f>
        <v>189.04758000000004</v>
      </c>
      <c r="R942" s="43">
        <f>VLOOKUP($D942,PORTE!$A$3:$Z$45,14,0)*$C942+VLOOKUP($E$2,PORTE!$A$3:$Z$45,14,0)*$E942</f>
        <v>196.40416000000002</v>
      </c>
    </row>
    <row r="943" spans="1:18" s="1" customFormat="1" ht="13.5" customHeight="1" x14ac:dyDescent="0.25">
      <c r="A943" s="2" t="s">
        <v>1945</v>
      </c>
      <c r="B943" s="3" t="s">
        <v>1946</v>
      </c>
      <c r="C943" s="24">
        <v>0.5</v>
      </c>
      <c r="D943" s="4" t="s">
        <v>5</v>
      </c>
      <c r="E943" s="5" t="s">
        <v>484</v>
      </c>
      <c r="F943" s="43">
        <f>VLOOKUP($D943,PORTE!$A$3:$Z$45,2,0)*$C943+VLOOKUP($E$2,PORTE!$A$3:$Z$45,2,0)*$E943</f>
        <v>173.53300000000002</v>
      </c>
      <c r="G943" s="43">
        <f>VLOOKUP($D943,PORTE!$A$3:$Z$45,3,0)*$C943+VLOOKUP($E$2,PORTE!$A$3:$Z$45,3,0)*$E943</f>
        <v>182.154</v>
      </c>
      <c r="H943" s="43">
        <f>VLOOKUP($D943,PORTE!$A$3:$Z$45,4,0)*$C943+VLOOKUP($E$2,PORTE!$A$3:$Z$45,4,0)*$E943</f>
        <v>192.28114000000002</v>
      </c>
      <c r="I943" s="43">
        <f>VLOOKUP($D943,PORTE!$A$3:$Z$45,5,0)*$C943+VLOOKUP($E$2,PORTE!$A$3:$Z$45,5,0)*$E943</f>
        <v>205.93894</v>
      </c>
      <c r="J943" s="43">
        <f>VLOOKUP($D943,PORTE!$A$3:$Z$45,6,0)*$C943+VLOOKUP($E$2,PORTE!$A$3:$Z$45,6,0)*$E943</f>
        <v>217.68286000000003</v>
      </c>
      <c r="K943" s="43">
        <f>VLOOKUP($D943,PORTE!$A$3:$Z$45,7,0)*$C943+VLOOKUP($E$2,PORTE!$A$3:$Z$45,7,0)*$E943</f>
        <v>230.13630000000001</v>
      </c>
      <c r="L943" s="43">
        <f>VLOOKUP($D943,PORTE!$A$3:$Z$45,8,0)*$C943+VLOOKUP($E$2,PORTE!$A$3:$Z$45,8,0)*$E943</f>
        <v>245.32829999999998</v>
      </c>
      <c r="M943" s="43">
        <f>VLOOKUP($D943,PORTE!$A$3:$Z$45,9,0)*$C943+VLOOKUP($E$2,PORTE!$A$3:$Z$45,9,0)*$E943</f>
        <v>269.48307999999997</v>
      </c>
      <c r="N943" s="43">
        <f>VLOOKUP($D943,PORTE!$A$3:$Z$45,10,0)*$C943+VLOOKUP($E$2,PORTE!$A$3:$Z$45,10,0)*$E943</f>
        <v>294.09512000000001</v>
      </c>
      <c r="O943" s="43">
        <f>VLOOKUP($D943,PORTE!$A$3:$Z$45,11,0)*$C943+VLOOKUP($E$2,PORTE!$A$3:$Z$45,11,0)*$E943</f>
        <v>299.09998000000002</v>
      </c>
      <c r="P943" s="43">
        <f>VLOOKUP($D943,PORTE!$A$3:$Z$45,12,0)*$C943+VLOOKUP($E$2,PORTE!$A$3:$Z$45,12,0)*$E943</f>
        <v>311.68874</v>
      </c>
      <c r="Q943" s="43">
        <f>VLOOKUP($D943,PORTE!$A$3:$Z$45,13,0)*$C943+VLOOKUP($E$2,PORTE!$A$3:$Z$45,13,0)*$E943</f>
        <v>322.34394000000003</v>
      </c>
      <c r="R943" s="43">
        <f>VLOOKUP($D943,PORTE!$A$3:$Z$45,14,0)*$C943+VLOOKUP($E$2,PORTE!$A$3:$Z$45,14,0)*$E943</f>
        <v>334.88738000000001</v>
      </c>
    </row>
    <row r="944" spans="1:18" s="1" customFormat="1" ht="13.5" customHeight="1" x14ac:dyDescent="0.25">
      <c r="A944" s="2" t="s">
        <v>1947</v>
      </c>
      <c r="B944" s="3" t="s">
        <v>1948</v>
      </c>
      <c r="C944" s="24">
        <v>0.5</v>
      </c>
      <c r="D944" s="4" t="s">
        <v>5</v>
      </c>
      <c r="E944" s="5" t="s">
        <v>1949</v>
      </c>
      <c r="F944" s="43">
        <f>VLOOKUP($D944,PORTE!$A$3:$Z$45,2,0)*$C944+VLOOKUP($E$2,PORTE!$A$3:$Z$45,2,0)*$E944</f>
        <v>202.20249999999999</v>
      </c>
      <c r="G944" s="43">
        <f>VLOOKUP($D944,PORTE!$A$3:$Z$45,3,0)*$C944+VLOOKUP($E$2,PORTE!$A$3:$Z$45,3,0)*$E944</f>
        <v>212.07</v>
      </c>
      <c r="H944" s="43">
        <f>VLOOKUP($D944,PORTE!$A$3:$Z$45,4,0)*$C944+VLOOKUP($E$2,PORTE!$A$3:$Z$45,4,0)*$E944</f>
        <v>223.86744999999999</v>
      </c>
      <c r="I944" s="43">
        <f>VLOOKUP($D944,PORTE!$A$3:$Z$45,5,0)*$C944+VLOOKUP($E$2,PORTE!$A$3:$Z$45,5,0)*$E944</f>
        <v>239.76894999999999</v>
      </c>
      <c r="J944" s="43">
        <f>VLOOKUP($D944,PORTE!$A$3:$Z$45,6,0)*$C944+VLOOKUP($E$2,PORTE!$A$3:$Z$45,6,0)*$E944</f>
        <v>253.40754999999999</v>
      </c>
      <c r="K944" s="43">
        <f>VLOOKUP($D944,PORTE!$A$3:$Z$45,7,0)*$C944+VLOOKUP($E$2,PORTE!$A$3:$Z$45,7,0)*$E944</f>
        <v>267.90525000000002</v>
      </c>
      <c r="L944" s="43">
        <f>VLOOKUP($D944,PORTE!$A$3:$Z$45,8,0)*$C944+VLOOKUP($E$2,PORTE!$A$3:$Z$45,8,0)*$E944</f>
        <v>285.59024999999997</v>
      </c>
      <c r="M944" s="43">
        <f>VLOOKUP($D944,PORTE!$A$3:$Z$45,9,0)*$C944+VLOOKUP($E$2,PORTE!$A$3:$Z$45,9,0)*$E944</f>
        <v>313.70889999999991</v>
      </c>
      <c r="N944" s="43">
        <f>VLOOKUP($D944,PORTE!$A$3:$Z$45,10,0)*$C944+VLOOKUP($E$2,PORTE!$A$3:$Z$45,10,0)*$E944</f>
        <v>342.3596</v>
      </c>
      <c r="O944" s="43">
        <f>VLOOKUP($D944,PORTE!$A$3:$Z$45,11,0)*$C944+VLOOKUP($E$2,PORTE!$A$3:$Z$45,11,0)*$E944</f>
        <v>348.18714999999997</v>
      </c>
      <c r="P944" s="43">
        <f>VLOOKUP($D944,PORTE!$A$3:$Z$45,12,0)*$C944+VLOOKUP($E$2,PORTE!$A$3:$Z$45,12,0)*$E944</f>
        <v>362.72044999999997</v>
      </c>
      <c r="Q944" s="43">
        <f>VLOOKUP($D944,PORTE!$A$3:$Z$45,13,0)*$C944+VLOOKUP($E$2,PORTE!$A$3:$Z$45,13,0)*$E944</f>
        <v>374.87145000000004</v>
      </c>
      <c r="R944" s="43">
        <f>VLOOKUP($D944,PORTE!$A$3:$Z$45,14,0)*$C944+VLOOKUP($E$2,PORTE!$A$3:$Z$45,14,0)*$E944</f>
        <v>389.45915000000002</v>
      </c>
    </row>
    <row r="945" spans="1:18" s="1" customFormat="1" ht="13.5" customHeight="1" x14ac:dyDescent="0.25">
      <c r="A945" s="2" t="s">
        <v>1950</v>
      </c>
      <c r="B945" s="3" t="s">
        <v>1951</v>
      </c>
      <c r="C945" s="24">
        <v>0.1</v>
      </c>
      <c r="D945" s="4" t="s">
        <v>5</v>
      </c>
      <c r="E945" s="5" t="s">
        <v>933</v>
      </c>
      <c r="F945" s="43">
        <f>VLOOKUP($D945,PORTE!$A$3:$Z$45,2,0)*$C945+VLOOKUP($E$2,PORTE!$A$3:$Z$45,2,0)*$E945</f>
        <v>93.846499999999992</v>
      </c>
      <c r="G945" s="43">
        <f>VLOOKUP($D945,PORTE!$A$3:$Z$45,3,0)*$C945+VLOOKUP($E$2,PORTE!$A$3:$Z$45,3,0)*$E945</f>
        <v>98.141999999999982</v>
      </c>
      <c r="H945" s="43">
        <f>VLOOKUP($D945,PORTE!$A$3:$Z$45,4,0)*$C945+VLOOKUP($E$2,PORTE!$A$3:$Z$45,4,0)*$E945</f>
        <v>103.61296999999999</v>
      </c>
      <c r="I945" s="43">
        <f>VLOOKUP($D945,PORTE!$A$3:$Z$45,5,0)*$C945+VLOOKUP($E$2,PORTE!$A$3:$Z$45,5,0)*$E945</f>
        <v>110.97286999999999</v>
      </c>
      <c r="J945" s="43">
        <f>VLOOKUP($D945,PORTE!$A$3:$Z$45,6,0)*$C945+VLOOKUP($E$2,PORTE!$A$3:$Z$45,6,0)*$E945</f>
        <v>117.23002999999999</v>
      </c>
      <c r="K945" s="43">
        <f>VLOOKUP($D945,PORTE!$A$3:$Z$45,7,0)*$C945+VLOOKUP($E$2,PORTE!$A$3:$Z$45,7,0)*$E945</f>
        <v>123.93764999999999</v>
      </c>
      <c r="L945" s="43">
        <f>VLOOKUP($D945,PORTE!$A$3:$Z$45,8,0)*$C945+VLOOKUP($E$2,PORTE!$A$3:$Z$45,8,0)*$E945</f>
        <v>132.11865</v>
      </c>
      <c r="M945" s="43">
        <f>VLOOKUP($D945,PORTE!$A$3:$Z$45,9,0)*$C945+VLOOKUP($E$2,PORTE!$A$3:$Z$45,9,0)*$E945</f>
        <v>145.12634</v>
      </c>
      <c r="N945" s="43">
        <f>VLOOKUP($D945,PORTE!$A$3:$Z$45,10,0)*$C945+VLOOKUP($E$2,PORTE!$A$3:$Z$45,10,0)*$E945</f>
        <v>158.37975999999998</v>
      </c>
      <c r="O945" s="43">
        <f>VLOOKUP($D945,PORTE!$A$3:$Z$45,11,0)*$C945+VLOOKUP($E$2,PORTE!$A$3:$Z$45,11,0)*$E945</f>
        <v>161.07778999999999</v>
      </c>
      <c r="P945" s="43">
        <f>VLOOKUP($D945,PORTE!$A$3:$Z$45,12,0)*$C945+VLOOKUP($E$2,PORTE!$A$3:$Z$45,12,0)*$E945</f>
        <v>167.60676999999998</v>
      </c>
      <c r="Q945" s="43">
        <f>VLOOKUP($D945,PORTE!$A$3:$Z$45,13,0)*$C945+VLOOKUP($E$2,PORTE!$A$3:$Z$45,13,0)*$E945</f>
        <v>172.82336999999998</v>
      </c>
      <c r="R945" s="43">
        <f>VLOOKUP($D945,PORTE!$A$3:$Z$45,14,0)*$C945+VLOOKUP($E$2,PORTE!$A$3:$Z$45,14,0)*$E945</f>
        <v>179.54899</v>
      </c>
    </row>
    <row r="946" spans="1:18" s="1" customFormat="1" ht="13.5" customHeight="1" x14ac:dyDescent="0.25">
      <c r="A946" s="2" t="s">
        <v>1952</v>
      </c>
      <c r="B946" s="3" t="s">
        <v>1953</v>
      </c>
      <c r="C946" s="24">
        <v>0.04</v>
      </c>
      <c r="D946" s="4" t="s">
        <v>5</v>
      </c>
      <c r="E946" s="5" t="s">
        <v>653</v>
      </c>
      <c r="F946" s="43">
        <f>VLOOKUP($D946,PORTE!$A$3:$Z$45,2,0)*$C946+VLOOKUP($E$2,PORTE!$A$3:$Z$45,2,0)*$E946</f>
        <v>9.6350000000000016</v>
      </c>
      <c r="G946" s="43">
        <f>VLOOKUP($D946,PORTE!$A$3:$Z$45,3,0)*$C946+VLOOKUP($E$2,PORTE!$A$3:$Z$45,3,0)*$E946</f>
        <v>10.14</v>
      </c>
      <c r="H946" s="43">
        <f>VLOOKUP($D946,PORTE!$A$3:$Z$45,4,0)*$C946+VLOOKUP($E$2,PORTE!$A$3:$Z$45,4,0)*$E946</f>
        <v>10.7027</v>
      </c>
      <c r="I946" s="43">
        <f>VLOOKUP($D946,PORTE!$A$3:$Z$45,5,0)*$C946+VLOOKUP($E$2,PORTE!$A$3:$Z$45,5,0)*$E946</f>
        <v>11.462900000000001</v>
      </c>
      <c r="J946" s="43">
        <f>VLOOKUP($D946,PORTE!$A$3:$Z$45,6,0)*$C946+VLOOKUP($E$2,PORTE!$A$3:$Z$45,6,0)*$E946</f>
        <v>12.121700000000001</v>
      </c>
      <c r="K946" s="43">
        <f>VLOOKUP($D946,PORTE!$A$3:$Z$45,7,0)*$C946+VLOOKUP($E$2,PORTE!$A$3:$Z$45,7,0)*$E946</f>
        <v>12.815100000000001</v>
      </c>
      <c r="L946" s="43">
        <f>VLOOKUP($D946,PORTE!$A$3:$Z$45,8,0)*$C946+VLOOKUP($E$2,PORTE!$A$3:$Z$45,8,0)*$E946</f>
        <v>13.661099999999999</v>
      </c>
      <c r="M946" s="43">
        <f>VLOOKUP($D946,PORTE!$A$3:$Z$45,9,0)*$C946+VLOOKUP($E$2,PORTE!$A$3:$Z$45,9,0)*$E946</f>
        <v>15.0062</v>
      </c>
      <c r="N946" s="43">
        <f>VLOOKUP($D946,PORTE!$A$3:$Z$45,10,0)*$C946+VLOOKUP($E$2,PORTE!$A$3:$Z$45,10,0)*$E946</f>
        <v>16.376800000000003</v>
      </c>
      <c r="O946" s="43">
        <f>VLOOKUP($D946,PORTE!$A$3:$Z$45,11,0)*$C946+VLOOKUP($E$2,PORTE!$A$3:$Z$45,11,0)*$E946</f>
        <v>16.6553</v>
      </c>
      <c r="P946" s="43">
        <f>VLOOKUP($D946,PORTE!$A$3:$Z$45,12,0)*$C946+VLOOKUP($E$2,PORTE!$A$3:$Z$45,12,0)*$E946</f>
        <v>17.374300000000002</v>
      </c>
      <c r="Q946" s="43">
        <f>VLOOKUP($D946,PORTE!$A$3:$Z$45,13,0)*$C946+VLOOKUP($E$2,PORTE!$A$3:$Z$45,13,0)*$E946</f>
        <v>18.005100000000002</v>
      </c>
      <c r="R946" s="43">
        <f>VLOOKUP($D946,PORTE!$A$3:$Z$45,14,0)*$C946+VLOOKUP($E$2,PORTE!$A$3:$Z$45,14,0)*$E946</f>
        <v>18.7057</v>
      </c>
    </row>
    <row r="947" spans="1:18" s="1" customFormat="1" ht="13.5" customHeight="1" x14ac:dyDescent="0.25">
      <c r="A947" s="2" t="s">
        <v>1954</v>
      </c>
      <c r="B947" s="3" t="s">
        <v>1955</v>
      </c>
      <c r="C947" s="24">
        <v>0.01</v>
      </c>
      <c r="D947" s="4" t="s">
        <v>5</v>
      </c>
      <c r="E947" s="5" t="s">
        <v>122</v>
      </c>
      <c r="F947" s="43">
        <f>VLOOKUP($D947,PORTE!$A$3:$Z$45,2,0)*$C947+VLOOKUP($E$2,PORTE!$A$3:$Z$45,2,0)*$E947</f>
        <v>4.5305</v>
      </c>
      <c r="G947" s="43">
        <f>VLOOKUP($D947,PORTE!$A$3:$Z$45,3,0)*$C947+VLOOKUP($E$2,PORTE!$A$3:$Z$45,3,0)*$E947</f>
        <v>4.7490000000000006</v>
      </c>
      <c r="H947" s="43">
        <f>VLOOKUP($D947,PORTE!$A$3:$Z$45,4,0)*$C947+VLOOKUP($E$2,PORTE!$A$3:$Z$45,4,0)*$E947</f>
        <v>5.0132900000000005</v>
      </c>
      <c r="I947" s="43">
        <f>VLOOKUP($D947,PORTE!$A$3:$Z$45,5,0)*$C947+VLOOKUP($E$2,PORTE!$A$3:$Z$45,5,0)*$E947</f>
        <v>5.3693900000000001</v>
      </c>
      <c r="J947" s="43">
        <f>VLOOKUP($D947,PORTE!$A$3:$Z$45,6,0)*$C947+VLOOKUP($E$2,PORTE!$A$3:$Z$45,6,0)*$E947</f>
        <v>5.6743100000000002</v>
      </c>
      <c r="K947" s="43">
        <f>VLOOKUP($D947,PORTE!$A$3:$Z$45,7,0)*$C947+VLOOKUP($E$2,PORTE!$A$3:$Z$45,7,0)*$E947</f>
        <v>5.9989500000000007</v>
      </c>
      <c r="L947" s="43">
        <f>VLOOKUP($D947,PORTE!$A$3:$Z$45,8,0)*$C947+VLOOKUP($E$2,PORTE!$A$3:$Z$45,8,0)*$E947</f>
        <v>6.3949499999999997</v>
      </c>
      <c r="M947" s="43">
        <f>VLOOKUP($D947,PORTE!$A$3:$Z$45,9,0)*$C947+VLOOKUP($E$2,PORTE!$A$3:$Z$45,9,0)*$E947</f>
        <v>7.0245799999999994</v>
      </c>
      <c r="N947" s="43">
        <f>VLOOKUP($D947,PORTE!$A$3:$Z$45,10,0)*$C947+VLOOKUP($E$2,PORTE!$A$3:$Z$45,10,0)*$E947</f>
        <v>7.6661200000000003</v>
      </c>
      <c r="O947" s="43">
        <f>VLOOKUP($D947,PORTE!$A$3:$Z$45,11,0)*$C947+VLOOKUP($E$2,PORTE!$A$3:$Z$45,11,0)*$E947</f>
        <v>7.7966300000000004</v>
      </c>
      <c r="P947" s="43">
        <f>VLOOKUP($D947,PORTE!$A$3:$Z$45,12,0)*$C947+VLOOKUP($E$2,PORTE!$A$3:$Z$45,12,0)*$E947</f>
        <v>8.1202899999999989</v>
      </c>
      <c r="Q947" s="43">
        <f>VLOOKUP($D947,PORTE!$A$3:$Z$45,13,0)*$C947+VLOOKUP($E$2,PORTE!$A$3:$Z$45,13,0)*$E947</f>
        <v>8.3886900000000004</v>
      </c>
      <c r="R947" s="43">
        <f>VLOOKUP($D947,PORTE!$A$3:$Z$45,14,0)*$C947+VLOOKUP($E$2,PORTE!$A$3:$Z$45,14,0)*$E947</f>
        <v>8.7151300000000003</v>
      </c>
    </row>
    <row r="948" spans="1:18" s="1" customFormat="1" ht="13.5" customHeight="1" x14ac:dyDescent="0.25">
      <c r="A948" s="2" t="s">
        <v>1956</v>
      </c>
      <c r="B948" s="3" t="s">
        <v>1957</v>
      </c>
      <c r="C948" s="24">
        <v>0.01</v>
      </c>
      <c r="D948" s="4" t="s">
        <v>5</v>
      </c>
      <c r="E948" s="5" t="s">
        <v>551</v>
      </c>
      <c r="F948" s="43">
        <f>VLOOKUP($D948,PORTE!$A$3:$Z$45,2,0)*$C948+VLOOKUP($E$2,PORTE!$A$3:$Z$45,2,0)*$E948</f>
        <v>6.2900000000000009</v>
      </c>
      <c r="G948" s="43">
        <f>VLOOKUP($D948,PORTE!$A$3:$Z$45,3,0)*$C948+VLOOKUP($E$2,PORTE!$A$3:$Z$45,3,0)*$E948</f>
        <v>6.5850000000000009</v>
      </c>
      <c r="H948" s="43">
        <f>VLOOKUP($D948,PORTE!$A$3:$Z$45,4,0)*$C948+VLOOKUP($E$2,PORTE!$A$3:$Z$45,4,0)*$E948</f>
        <v>6.9518000000000004</v>
      </c>
      <c r="I948" s="43">
        <f>VLOOKUP($D948,PORTE!$A$3:$Z$45,5,0)*$C948+VLOOKUP($E$2,PORTE!$A$3:$Z$45,5,0)*$E948</f>
        <v>7.4456000000000007</v>
      </c>
      <c r="J948" s="43">
        <f>VLOOKUP($D948,PORTE!$A$3:$Z$45,6,0)*$C948+VLOOKUP($E$2,PORTE!$A$3:$Z$45,6,0)*$E948</f>
        <v>7.8668000000000005</v>
      </c>
      <c r="K948" s="43">
        <f>VLOOKUP($D948,PORTE!$A$3:$Z$45,7,0)*$C948+VLOOKUP($E$2,PORTE!$A$3:$Z$45,7,0)*$E948</f>
        <v>8.3169000000000004</v>
      </c>
      <c r="L948" s="43">
        <f>VLOOKUP($D948,PORTE!$A$3:$Z$45,8,0)*$C948+VLOOKUP($E$2,PORTE!$A$3:$Z$45,8,0)*$E948</f>
        <v>8.8658999999999999</v>
      </c>
      <c r="M948" s="43">
        <f>VLOOKUP($D948,PORTE!$A$3:$Z$45,9,0)*$C948+VLOOKUP($E$2,PORTE!$A$3:$Z$45,9,0)*$E948</f>
        <v>9.7387999999999995</v>
      </c>
      <c r="N948" s="43">
        <f>VLOOKUP($D948,PORTE!$A$3:$Z$45,10,0)*$C948+VLOOKUP($E$2,PORTE!$A$3:$Z$45,10,0)*$E948</f>
        <v>10.6282</v>
      </c>
      <c r="O948" s="43">
        <f>VLOOKUP($D948,PORTE!$A$3:$Z$45,11,0)*$C948+VLOOKUP($E$2,PORTE!$A$3:$Z$45,11,0)*$E948</f>
        <v>10.809200000000002</v>
      </c>
      <c r="P948" s="43">
        <f>VLOOKUP($D948,PORTE!$A$3:$Z$45,12,0)*$C948+VLOOKUP($E$2,PORTE!$A$3:$Z$45,12,0)*$E948</f>
        <v>11.2522</v>
      </c>
      <c r="Q948" s="43">
        <f>VLOOKUP($D948,PORTE!$A$3:$Z$45,13,0)*$C948+VLOOKUP($E$2,PORTE!$A$3:$Z$45,13,0)*$E948</f>
        <v>11.612400000000001</v>
      </c>
      <c r="R948" s="43">
        <f>VLOOKUP($D948,PORTE!$A$3:$Z$45,14,0)*$C948+VLOOKUP($E$2,PORTE!$A$3:$Z$45,14,0)*$E948</f>
        <v>12.064300000000001</v>
      </c>
    </row>
    <row r="949" spans="1:18" s="1" customFormat="1" ht="13.5" customHeight="1" x14ac:dyDescent="0.25">
      <c r="A949" s="2">
        <v>40324125</v>
      </c>
      <c r="B949" s="3" t="s">
        <v>1958</v>
      </c>
      <c r="C949" s="27">
        <v>1</v>
      </c>
      <c r="D949" s="4" t="s">
        <v>5</v>
      </c>
      <c r="E949" s="5">
        <v>29.36</v>
      </c>
      <c r="F949" s="43">
        <f>VLOOKUP($D949,PORTE!$A$3:$Z$45,2,0)*$C949+VLOOKUP($E$2,PORTE!$A$3:$Z$45,2,0)*$E949</f>
        <v>345.64</v>
      </c>
      <c r="G949" s="43">
        <f>VLOOKUP($D949,PORTE!$A$3:$Z$45,3,0)*$C949+VLOOKUP($E$2,PORTE!$A$3:$Z$45,3,0)*$E949</f>
        <v>362.82</v>
      </c>
      <c r="H949" s="43">
        <f>VLOOKUP($D949,PORTE!$A$3:$Z$45,4,0)*$C949+VLOOKUP($E$2,PORTE!$A$3:$Z$45,4,0)*$E949</f>
        <v>382.99119999999999</v>
      </c>
      <c r="I949" s="43">
        <f>VLOOKUP($D949,PORTE!$A$3:$Z$45,5,0)*$C949+VLOOKUP($E$2,PORTE!$A$3:$Z$45,5,0)*$E949</f>
        <v>410.1952</v>
      </c>
      <c r="J949" s="43">
        <f>VLOOKUP($D949,PORTE!$A$3:$Z$45,6,0)*$C949+VLOOKUP($E$2,PORTE!$A$3:$Z$45,6,0)*$E949</f>
        <v>433.58879999999999</v>
      </c>
      <c r="K949" s="43">
        <f>VLOOKUP($D949,PORTE!$A$3:$Z$45,7,0)*$C949+VLOOKUP($E$2,PORTE!$A$3:$Z$45,7,0)*$E949</f>
        <v>458.39399999999995</v>
      </c>
      <c r="L949" s="43">
        <f>VLOOKUP($D949,PORTE!$A$3:$Z$45,8,0)*$C949+VLOOKUP($E$2,PORTE!$A$3:$Z$45,8,0)*$E949</f>
        <v>488.65399999999994</v>
      </c>
      <c r="M949" s="43">
        <f>VLOOKUP($D949,PORTE!$A$3:$Z$45,9,0)*$C949+VLOOKUP($E$2,PORTE!$A$3:$Z$45,9,0)*$E949</f>
        <v>536.76639999999986</v>
      </c>
      <c r="N949" s="43">
        <f>VLOOKUP($D949,PORTE!$A$3:$Z$45,10,0)*$C949+VLOOKUP($E$2,PORTE!$A$3:$Z$45,10,0)*$E949</f>
        <v>585.78959999999995</v>
      </c>
      <c r="O949" s="43">
        <f>VLOOKUP($D949,PORTE!$A$3:$Z$45,11,0)*$C949+VLOOKUP($E$2,PORTE!$A$3:$Z$45,11,0)*$E949</f>
        <v>595.75839999999994</v>
      </c>
      <c r="P949" s="43">
        <f>VLOOKUP($D949,PORTE!$A$3:$Z$45,12,0)*$C949+VLOOKUP($E$2,PORTE!$A$3:$Z$45,12,0)*$E949</f>
        <v>620.83920000000001</v>
      </c>
      <c r="Q949" s="43">
        <f>VLOOKUP($D949,PORTE!$A$3:$Z$45,13,0)*$C949+VLOOKUP($E$2,PORTE!$A$3:$Z$45,13,0)*$E949</f>
        <v>642.0752</v>
      </c>
      <c r="R949" s="43">
        <f>VLOOKUP($D949,PORTE!$A$3:$Z$45,14,0)*$C949+VLOOKUP($E$2,PORTE!$A$3:$Z$45,14,0)*$E949</f>
        <v>667.06039999999996</v>
      </c>
    </row>
    <row r="950" spans="1:18" s="1" customFormat="1" ht="13.5" customHeight="1" x14ac:dyDescent="0.25">
      <c r="A950" s="2" t="s">
        <v>1959</v>
      </c>
      <c r="B950" s="3" t="s">
        <v>1960</v>
      </c>
      <c r="C950" s="24">
        <v>0.04</v>
      </c>
      <c r="D950" s="4" t="s">
        <v>5</v>
      </c>
      <c r="E950" s="5" t="s">
        <v>92</v>
      </c>
      <c r="F950" s="43">
        <f>VLOOKUP($D950,PORTE!$A$3:$Z$45,2,0)*$C950+VLOOKUP($E$2,PORTE!$A$3:$Z$45,2,0)*$E950</f>
        <v>16.88</v>
      </c>
      <c r="G950" s="43">
        <f>VLOOKUP($D950,PORTE!$A$3:$Z$45,3,0)*$C950+VLOOKUP($E$2,PORTE!$A$3:$Z$45,3,0)*$E950</f>
        <v>17.700000000000003</v>
      </c>
      <c r="H950" s="43">
        <f>VLOOKUP($D950,PORTE!$A$3:$Z$45,4,0)*$C950+VLOOKUP($E$2,PORTE!$A$3:$Z$45,4,0)*$E950</f>
        <v>18.684799999999999</v>
      </c>
      <c r="I950" s="43">
        <f>VLOOKUP($D950,PORTE!$A$3:$Z$45,5,0)*$C950+VLOOKUP($E$2,PORTE!$A$3:$Z$45,5,0)*$E950</f>
        <v>20.012</v>
      </c>
      <c r="J950" s="43">
        <f>VLOOKUP($D950,PORTE!$A$3:$Z$45,6,0)*$C950+VLOOKUP($E$2,PORTE!$A$3:$Z$45,6,0)*$E950</f>
        <v>21.1496</v>
      </c>
      <c r="K950" s="43">
        <f>VLOOKUP($D950,PORTE!$A$3:$Z$45,7,0)*$C950+VLOOKUP($E$2,PORTE!$A$3:$Z$45,7,0)*$E950</f>
        <v>22.3596</v>
      </c>
      <c r="L950" s="43">
        <f>VLOOKUP($D950,PORTE!$A$3:$Z$45,8,0)*$C950+VLOOKUP($E$2,PORTE!$A$3:$Z$45,8,0)*$E950</f>
        <v>23.835599999999996</v>
      </c>
      <c r="M950" s="43">
        <f>VLOOKUP($D950,PORTE!$A$3:$Z$45,9,0)*$C950+VLOOKUP($E$2,PORTE!$A$3:$Z$45,9,0)*$E950</f>
        <v>26.182399999999998</v>
      </c>
      <c r="N950" s="43">
        <f>VLOOKUP($D950,PORTE!$A$3:$Z$45,10,0)*$C950+VLOOKUP($E$2,PORTE!$A$3:$Z$45,10,0)*$E950</f>
        <v>28.573599999999999</v>
      </c>
      <c r="O950" s="43">
        <f>VLOOKUP($D950,PORTE!$A$3:$Z$45,11,0)*$C950+VLOOKUP($E$2,PORTE!$A$3:$Z$45,11,0)*$E950</f>
        <v>29.06</v>
      </c>
      <c r="P950" s="43">
        <f>VLOOKUP($D950,PORTE!$A$3:$Z$45,12,0)*$C950+VLOOKUP($E$2,PORTE!$A$3:$Z$45,12,0)*$E950</f>
        <v>30.270399999999999</v>
      </c>
      <c r="Q950" s="43">
        <f>VLOOKUP($D950,PORTE!$A$3:$Z$45,13,0)*$C950+VLOOKUP($E$2,PORTE!$A$3:$Z$45,13,0)*$E950</f>
        <v>31.279199999999999</v>
      </c>
      <c r="R950" s="43">
        <f>VLOOKUP($D950,PORTE!$A$3:$Z$45,14,0)*$C950+VLOOKUP($E$2,PORTE!$A$3:$Z$45,14,0)*$E950</f>
        <v>32.496400000000001</v>
      </c>
    </row>
    <row r="951" spans="1:18" s="1" customFormat="1" ht="13.5" customHeight="1" x14ac:dyDescent="0.25">
      <c r="A951" s="2" t="s">
        <v>1961</v>
      </c>
      <c r="B951" s="3" t="s">
        <v>1962</v>
      </c>
      <c r="C951" s="24">
        <v>0.04</v>
      </c>
      <c r="D951" s="4" t="s">
        <v>5</v>
      </c>
      <c r="E951" s="5" t="s">
        <v>92</v>
      </c>
      <c r="F951" s="43">
        <f>VLOOKUP($D951,PORTE!$A$3:$Z$45,2,0)*$C951+VLOOKUP($E$2,PORTE!$A$3:$Z$45,2,0)*$E951</f>
        <v>16.88</v>
      </c>
      <c r="G951" s="43">
        <f>VLOOKUP($D951,PORTE!$A$3:$Z$45,3,0)*$C951+VLOOKUP($E$2,PORTE!$A$3:$Z$45,3,0)*$E951</f>
        <v>17.700000000000003</v>
      </c>
      <c r="H951" s="43">
        <f>VLOOKUP($D951,PORTE!$A$3:$Z$45,4,0)*$C951+VLOOKUP($E$2,PORTE!$A$3:$Z$45,4,0)*$E951</f>
        <v>18.684799999999999</v>
      </c>
      <c r="I951" s="43">
        <f>VLOOKUP($D951,PORTE!$A$3:$Z$45,5,0)*$C951+VLOOKUP($E$2,PORTE!$A$3:$Z$45,5,0)*$E951</f>
        <v>20.012</v>
      </c>
      <c r="J951" s="43">
        <f>VLOOKUP($D951,PORTE!$A$3:$Z$45,6,0)*$C951+VLOOKUP($E$2,PORTE!$A$3:$Z$45,6,0)*$E951</f>
        <v>21.1496</v>
      </c>
      <c r="K951" s="43">
        <f>VLOOKUP($D951,PORTE!$A$3:$Z$45,7,0)*$C951+VLOOKUP($E$2,PORTE!$A$3:$Z$45,7,0)*$E951</f>
        <v>22.3596</v>
      </c>
      <c r="L951" s="43">
        <f>VLOOKUP($D951,PORTE!$A$3:$Z$45,8,0)*$C951+VLOOKUP($E$2,PORTE!$A$3:$Z$45,8,0)*$E951</f>
        <v>23.835599999999996</v>
      </c>
      <c r="M951" s="43">
        <f>VLOOKUP($D951,PORTE!$A$3:$Z$45,9,0)*$C951+VLOOKUP($E$2,PORTE!$A$3:$Z$45,9,0)*$E951</f>
        <v>26.182399999999998</v>
      </c>
      <c r="N951" s="43">
        <f>VLOOKUP($D951,PORTE!$A$3:$Z$45,10,0)*$C951+VLOOKUP($E$2,PORTE!$A$3:$Z$45,10,0)*$E951</f>
        <v>28.573599999999999</v>
      </c>
      <c r="O951" s="43">
        <f>VLOOKUP($D951,PORTE!$A$3:$Z$45,11,0)*$C951+VLOOKUP($E$2,PORTE!$A$3:$Z$45,11,0)*$E951</f>
        <v>29.06</v>
      </c>
      <c r="P951" s="43">
        <f>VLOOKUP($D951,PORTE!$A$3:$Z$45,12,0)*$C951+VLOOKUP($E$2,PORTE!$A$3:$Z$45,12,0)*$E951</f>
        <v>30.270399999999999</v>
      </c>
      <c r="Q951" s="43">
        <f>VLOOKUP($D951,PORTE!$A$3:$Z$45,13,0)*$C951+VLOOKUP($E$2,PORTE!$A$3:$Z$45,13,0)*$E951</f>
        <v>31.279199999999999</v>
      </c>
      <c r="R951" s="43">
        <f>VLOOKUP($D951,PORTE!$A$3:$Z$45,14,0)*$C951+VLOOKUP($E$2,PORTE!$A$3:$Z$45,14,0)*$E951</f>
        <v>32.496400000000001</v>
      </c>
    </row>
    <row r="952" spans="1:18" s="1" customFormat="1" ht="13.5" customHeight="1" x14ac:dyDescent="0.25">
      <c r="A952" s="2" t="s">
        <v>1963</v>
      </c>
      <c r="B952" s="3" t="s">
        <v>1964</v>
      </c>
      <c r="C952" s="24">
        <v>0.04</v>
      </c>
      <c r="D952" s="4" t="s">
        <v>5</v>
      </c>
      <c r="E952" s="5" t="s">
        <v>92</v>
      </c>
      <c r="F952" s="43">
        <f>VLOOKUP($D952,PORTE!$A$3:$Z$45,2,0)*$C952+VLOOKUP($E$2,PORTE!$A$3:$Z$45,2,0)*$E952</f>
        <v>16.88</v>
      </c>
      <c r="G952" s="43">
        <f>VLOOKUP($D952,PORTE!$A$3:$Z$45,3,0)*$C952+VLOOKUP($E$2,PORTE!$A$3:$Z$45,3,0)*$E952</f>
        <v>17.700000000000003</v>
      </c>
      <c r="H952" s="43">
        <f>VLOOKUP($D952,PORTE!$A$3:$Z$45,4,0)*$C952+VLOOKUP($E$2,PORTE!$A$3:$Z$45,4,0)*$E952</f>
        <v>18.684799999999999</v>
      </c>
      <c r="I952" s="43">
        <f>VLOOKUP($D952,PORTE!$A$3:$Z$45,5,0)*$C952+VLOOKUP($E$2,PORTE!$A$3:$Z$45,5,0)*$E952</f>
        <v>20.012</v>
      </c>
      <c r="J952" s="43">
        <f>VLOOKUP($D952,PORTE!$A$3:$Z$45,6,0)*$C952+VLOOKUP($E$2,PORTE!$A$3:$Z$45,6,0)*$E952</f>
        <v>21.1496</v>
      </c>
      <c r="K952" s="43">
        <f>VLOOKUP($D952,PORTE!$A$3:$Z$45,7,0)*$C952+VLOOKUP($E$2,PORTE!$A$3:$Z$45,7,0)*$E952</f>
        <v>22.3596</v>
      </c>
      <c r="L952" s="43">
        <f>VLOOKUP($D952,PORTE!$A$3:$Z$45,8,0)*$C952+VLOOKUP($E$2,PORTE!$A$3:$Z$45,8,0)*$E952</f>
        <v>23.835599999999996</v>
      </c>
      <c r="M952" s="43">
        <f>VLOOKUP($D952,PORTE!$A$3:$Z$45,9,0)*$C952+VLOOKUP($E$2,PORTE!$A$3:$Z$45,9,0)*$E952</f>
        <v>26.182399999999998</v>
      </c>
      <c r="N952" s="43">
        <f>VLOOKUP($D952,PORTE!$A$3:$Z$45,10,0)*$C952+VLOOKUP($E$2,PORTE!$A$3:$Z$45,10,0)*$E952</f>
        <v>28.573599999999999</v>
      </c>
      <c r="O952" s="43">
        <f>VLOOKUP($D952,PORTE!$A$3:$Z$45,11,0)*$C952+VLOOKUP($E$2,PORTE!$A$3:$Z$45,11,0)*$E952</f>
        <v>29.06</v>
      </c>
      <c r="P952" s="43">
        <f>VLOOKUP($D952,PORTE!$A$3:$Z$45,12,0)*$C952+VLOOKUP($E$2,PORTE!$A$3:$Z$45,12,0)*$E952</f>
        <v>30.270399999999999</v>
      </c>
      <c r="Q952" s="43">
        <f>VLOOKUP($D952,PORTE!$A$3:$Z$45,13,0)*$C952+VLOOKUP($E$2,PORTE!$A$3:$Z$45,13,0)*$E952</f>
        <v>31.279199999999999</v>
      </c>
      <c r="R952" s="43">
        <f>VLOOKUP($D952,PORTE!$A$3:$Z$45,14,0)*$C952+VLOOKUP($E$2,PORTE!$A$3:$Z$45,14,0)*$E952</f>
        <v>32.496400000000001</v>
      </c>
    </row>
    <row r="953" spans="1:18" s="1" customFormat="1" ht="13.5" customHeight="1" x14ac:dyDescent="0.25">
      <c r="A953" s="2" t="s">
        <v>1965</v>
      </c>
      <c r="B953" s="3" t="s">
        <v>1966</v>
      </c>
      <c r="C953" s="27">
        <v>1</v>
      </c>
      <c r="D953" s="2" t="s">
        <v>5</v>
      </c>
      <c r="E953" s="5" t="s">
        <v>1967</v>
      </c>
      <c r="F953" s="43">
        <f>VLOOKUP($D953,PORTE!$A$3:$Z$45,2,0)*$C953+VLOOKUP($E$2,PORTE!$A$3:$Z$45,2,0)*$E953</f>
        <v>199.1875</v>
      </c>
      <c r="G953" s="43">
        <f>VLOOKUP($D953,PORTE!$A$3:$Z$45,3,0)*$C953+VLOOKUP($E$2,PORTE!$A$3:$Z$45,3,0)*$E953</f>
        <v>210</v>
      </c>
      <c r="H953" s="43">
        <f>VLOOKUP($D953,PORTE!$A$3:$Z$45,4,0)*$C953+VLOOKUP($E$2,PORTE!$A$3:$Z$45,4,0)*$E953</f>
        <v>221.63874999999999</v>
      </c>
      <c r="I953" s="43">
        <f>VLOOKUP($D953,PORTE!$A$3:$Z$45,5,0)*$C953+VLOOKUP($E$2,PORTE!$A$3:$Z$45,5,0)*$E953</f>
        <v>237.38124999999999</v>
      </c>
      <c r="J953" s="43">
        <f>VLOOKUP($D953,PORTE!$A$3:$Z$45,6,0)*$C953+VLOOKUP($E$2,PORTE!$A$3:$Z$45,6,0)*$E953</f>
        <v>251.09625</v>
      </c>
      <c r="K953" s="43">
        <f>VLOOKUP($D953,PORTE!$A$3:$Z$45,7,0)*$C953+VLOOKUP($E$2,PORTE!$A$3:$Z$45,7,0)*$E953</f>
        <v>265.45875000000001</v>
      </c>
      <c r="L953" s="43">
        <f>VLOOKUP($D953,PORTE!$A$3:$Z$45,8,0)*$C953+VLOOKUP($E$2,PORTE!$A$3:$Z$45,8,0)*$E953</f>
        <v>282.98374999999999</v>
      </c>
      <c r="M953" s="43">
        <f>VLOOKUP($D953,PORTE!$A$3:$Z$45,9,0)*$C953+VLOOKUP($E$2,PORTE!$A$3:$Z$45,9,0)*$E953</f>
        <v>310.84749999999997</v>
      </c>
      <c r="N953" s="43">
        <f>VLOOKUP($D953,PORTE!$A$3:$Z$45,10,0)*$C953+VLOOKUP($E$2,PORTE!$A$3:$Z$45,10,0)*$E953</f>
        <v>339.24</v>
      </c>
      <c r="O953" s="43">
        <f>VLOOKUP($D953,PORTE!$A$3:$Z$45,11,0)*$C953+VLOOKUP($E$2,PORTE!$A$3:$Z$45,11,0)*$E953</f>
        <v>345.00625000000002</v>
      </c>
      <c r="P953" s="43">
        <f>VLOOKUP($D953,PORTE!$A$3:$Z$45,12,0)*$C953+VLOOKUP($E$2,PORTE!$A$3:$Z$45,12,0)*$E953</f>
        <v>360.15374999999995</v>
      </c>
      <c r="Q953" s="43">
        <f>VLOOKUP($D953,PORTE!$A$3:$Z$45,13,0)*$C953+VLOOKUP($E$2,PORTE!$A$3:$Z$45,13,0)*$E953</f>
        <v>373.74874999999997</v>
      </c>
      <c r="R953" s="43">
        <f>VLOOKUP($D953,PORTE!$A$3:$Z$45,14,0)*$C953+VLOOKUP($E$2,PORTE!$A$3:$Z$45,14,0)*$E953</f>
        <v>388.29124999999999</v>
      </c>
    </row>
    <row r="954" spans="1:18" s="1" customFormat="1" ht="13.5" customHeight="1" x14ac:dyDescent="0.25">
      <c r="A954" s="2" t="s">
        <v>1968</v>
      </c>
      <c r="B954" s="3" t="s">
        <v>1969</v>
      </c>
      <c r="C954" s="24">
        <v>0.1</v>
      </c>
      <c r="D954" s="4" t="s">
        <v>5</v>
      </c>
      <c r="E954" s="5" t="s">
        <v>1970</v>
      </c>
      <c r="F954" s="43">
        <f>VLOOKUP($D954,PORTE!$A$3:$Z$45,2,0)*$C954+VLOOKUP($E$2,PORTE!$A$3:$Z$45,2,0)*$E954</f>
        <v>73.698499999999996</v>
      </c>
      <c r="G954" s="43">
        <f>VLOOKUP($D954,PORTE!$A$3:$Z$45,3,0)*$C954+VLOOKUP($E$2,PORTE!$A$3:$Z$45,3,0)*$E954</f>
        <v>77.118000000000009</v>
      </c>
      <c r="H954" s="43">
        <f>VLOOKUP($D954,PORTE!$A$3:$Z$45,4,0)*$C954+VLOOKUP($E$2,PORTE!$A$3:$Z$45,4,0)*$E954</f>
        <v>81.415130000000005</v>
      </c>
      <c r="I954" s="43">
        <f>VLOOKUP($D954,PORTE!$A$3:$Z$45,5,0)*$C954+VLOOKUP($E$2,PORTE!$A$3:$Z$45,5,0)*$E954</f>
        <v>87.198230000000009</v>
      </c>
      <c r="J954" s="43">
        <f>VLOOKUP($D954,PORTE!$A$3:$Z$45,6,0)*$C954+VLOOKUP($E$2,PORTE!$A$3:$Z$45,6,0)*$E954</f>
        <v>92.123870000000011</v>
      </c>
      <c r="K954" s="43">
        <f>VLOOKUP($D954,PORTE!$A$3:$Z$45,7,0)*$C954+VLOOKUP($E$2,PORTE!$A$3:$Z$45,7,0)*$E954</f>
        <v>97.394850000000005</v>
      </c>
      <c r="L954" s="43">
        <f>VLOOKUP($D954,PORTE!$A$3:$Z$45,8,0)*$C954+VLOOKUP($E$2,PORTE!$A$3:$Z$45,8,0)*$E954</f>
        <v>103.82384999999999</v>
      </c>
      <c r="M954" s="43">
        <f>VLOOKUP($D954,PORTE!$A$3:$Z$45,9,0)*$C954+VLOOKUP($E$2,PORTE!$A$3:$Z$45,9,0)*$E954</f>
        <v>114.04585999999999</v>
      </c>
      <c r="N954" s="43">
        <f>VLOOKUP($D954,PORTE!$A$3:$Z$45,10,0)*$C954+VLOOKUP($E$2,PORTE!$A$3:$Z$45,10,0)*$E954</f>
        <v>124.46104</v>
      </c>
      <c r="O954" s="43">
        <f>VLOOKUP($D954,PORTE!$A$3:$Z$45,11,0)*$C954+VLOOKUP($E$2,PORTE!$A$3:$Z$45,11,0)*$E954</f>
        <v>126.58091000000002</v>
      </c>
      <c r="P954" s="43">
        <f>VLOOKUP($D954,PORTE!$A$3:$Z$45,12,0)*$C954+VLOOKUP($E$2,PORTE!$A$3:$Z$45,12,0)*$E954</f>
        <v>131.74333000000001</v>
      </c>
      <c r="Q954" s="43">
        <f>VLOOKUP($D954,PORTE!$A$3:$Z$45,13,0)*$C954+VLOOKUP($E$2,PORTE!$A$3:$Z$45,13,0)*$E954</f>
        <v>135.90873000000002</v>
      </c>
      <c r="R954" s="43">
        <f>VLOOKUP($D954,PORTE!$A$3:$Z$45,14,0)*$C954+VLOOKUP($E$2,PORTE!$A$3:$Z$45,14,0)*$E954</f>
        <v>141.19771000000003</v>
      </c>
    </row>
    <row r="955" spans="1:18" s="1" customFormat="1" ht="13.5" customHeight="1" x14ac:dyDescent="0.25">
      <c r="A955" s="2" t="s">
        <v>1971</v>
      </c>
      <c r="B955" s="3" t="s">
        <v>1972</v>
      </c>
      <c r="C955" s="24">
        <v>0.04</v>
      </c>
      <c r="D955" s="4" t="s">
        <v>5</v>
      </c>
      <c r="E955" s="5">
        <v>1.2090000000000001</v>
      </c>
      <c r="F955" s="43">
        <f>VLOOKUP($D955,PORTE!$A$3:$Z$45,2,0)*$C955+VLOOKUP($E$2,PORTE!$A$3:$Z$45,2,0)*$E955</f>
        <v>14.223500000000001</v>
      </c>
      <c r="G955" s="43">
        <f>VLOOKUP($D955,PORTE!$A$3:$Z$45,3,0)*$C955+VLOOKUP($E$2,PORTE!$A$3:$Z$45,3,0)*$E955</f>
        <v>14.928000000000001</v>
      </c>
      <c r="H955" s="43">
        <f>VLOOKUP($D955,PORTE!$A$3:$Z$45,4,0)*$C955+VLOOKUP($E$2,PORTE!$A$3:$Z$45,4,0)*$E955</f>
        <v>15.75803</v>
      </c>
      <c r="I955" s="43">
        <f>VLOOKUP($D955,PORTE!$A$3:$Z$45,5,0)*$C955+VLOOKUP($E$2,PORTE!$A$3:$Z$45,5,0)*$E955</f>
        <v>16.877330000000001</v>
      </c>
      <c r="J955" s="43">
        <f>VLOOKUP($D955,PORTE!$A$3:$Z$45,6,0)*$C955+VLOOKUP($E$2,PORTE!$A$3:$Z$45,6,0)*$E955</f>
        <v>17.839369999999999</v>
      </c>
      <c r="K955" s="43">
        <f>VLOOKUP($D955,PORTE!$A$3:$Z$45,7,0)*$C955+VLOOKUP($E$2,PORTE!$A$3:$Z$45,7,0)*$E955</f>
        <v>18.859950000000001</v>
      </c>
      <c r="L955" s="43">
        <f>VLOOKUP($D955,PORTE!$A$3:$Z$45,8,0)*$C955+VLOOKUP($E$2,PORTE!$A$3:$Z$45,8,0)*$E955</f>
        <v>20.104949999999999</v>
      </c>
      <c r="M955" s="43">
        <f>VLOOKUP($D955,PORTE!$A$3:$Z$45,9,0)*$C955+VLOOKUP($E$2,PORTE!$A$3:$Z$45,9,0)*$E955</f>
        <v>22.08446</v>
      </c>
      <c r="N955" s="43">
        <f>VLOOKUP($D955,PORTE!$A$3:$Z$45,10,0)*$C955+VLOOKUP($E$2,PORTE!$A$3:$Z$45,10,0)*$E955</f>
        <v>24.10144</v>
      </c>
      <c r="O955" s="43">
        <f>VLOOKUP($D955,PORTE!$A$3:$Z$45,11,0)*$C955+VLOOKUP($E$2,PORTE!$A$3:$Z$45,11,0)*$E955</f>
        <v>24.511610000000001</v>
      </c>
      <c r="P955" s="43">
        <f>VLOOKUP($D955,PORTE!$A$3:$Z$45,12,0)*$C955+VLOOKUP($E$2,PORTE!$A$3:$Z$45,12,0)*$E955</f>
        <v>25.541830000000001</v>
      </c>
      <c r="Q955" s="43">
        <f>VLOOKUP($D955,PORTE!$A$3:$Z$45,13,0)*$C955+VLOOKUP($E$2,PORTE!$A$3:$Z$45,13,0)*$E955</f>
        <v>26.412030000000005</v>
      </c>
      <c r="R955" s="43">
        <f>VLOOKUP($D955,PORTE!$A$3:$Z$45,14,0)*$C955+VLOOKUP($E$2,PORTE!$A$3:$Z$45,14,0)*$E955</f>
        <v>27.439810000000001</v>
      </c>
    </row>
    <row r="956" spans="1:18" s="1" customFormat="1" ht="13.5" customHeight="1" x14ac:dyDescent="0.25">
      <c r="A956" s="2" t="s">
        <v>1973</v>
      </c>
      <c r="B956" s="3" t="s">
        <v>1974</v>
      </c>
      <c r="C956" s="24">
        <v>0.1</v>
      </c>
      <c r="D956" s="4" t="s">
        <v>5</v>
      </c>
      <c r="E956" s="5">
        <v>2.4700000000000002</v>
      </c>
      <c r="F956" s="43">
        <f>VLOOKUP($D956,PORTE!$A$3:$Z$45,2,0)*$C956+VLOOKUP($E$2,PORTE!$A$3:$Z$45,2,0)*$E956</f>
        <v>29.205000000000002</v>
      </c>
      <c r="G956" s="43">
        <f>VLOOKUP($D956,PORTE!$A$3:$Z$45,3,0)*$C956+VLOOKUP($E$2,PORTE!$A$3:$Z$45,3,0)*$E956</f>
        <v>30.69</v>
      </c>
      <c r="H956" s="43">
        <f>VLOOKUP($D956,PORTE!$A$3:$Z$45,4,0)*$C956+VLOOKUP($E$2,PORTE!$A$3:$Z$45,4,0)*$E956</f>
        <v>32.3949</v>
      </c>
      <c r="I956" s="43">
        <f>VLOOKUP($D956,PORTE!$A$3:$Z$45,5,0)*$C956+VLOOKUP($E$2,PORTE!$A$3:$Z$45,5,0)*$E956</f>
        <v>34.695900000000002</v>
      </c>
      <c r="J956" s="43">
        <f>VLOOKUP($D956,PORTE!$A$3:$Z$45,6,0)*$C956+VLOOKUP($E$2,PORTE!$A$3:$Z$45,6,0)*$E956</f>
        <v>36.681100000000008</v>
      </c>
      <c r="K956" s="43">
        <f>VLOOKUP($D956,PORTE!$A$3:$Z$45,7,0)*$C956+VLOOKUP($E$2,PORTE!$A$3:$Z$45,7,0)*$E956</f>
        <v>38.779500000000006</v>
      </c>
      <c r="L956" s="43">
        <f>VLOOKUP($D956,PORTE!$A$3:$Z$45,8,0)*$C956+VLOOKUP($E$2,PORTE!$A$3:$Z$45,8,0)*$E956</f>
        <v>41.339500000000001</v>
      </c>
      <c r="M956" s="43">
        <f>VLOOKUP($D956,PORTE!$A$3:$Z$45,9,0)*$C956+VLOOKUP($E$2,PORTE!$A$3:$Z$45,9,0)*$E956</f>
        <v>45.409799999999997</v>
      </c>
      <c r="N956" s="43">
        <f>VLOOKUP($D956,PORTE!$A$3:$Z$45,10,0)*$C956+VLOOKUP($E$2,PORTE!$A$3:$Z$45,10,0)*$E956</f>
        <v>49.557200000000002</v>
      </c>
      <c r="O956" s="43">
        <f>VLOOKUP($D956,PORTE!$A$3:$Z$45,11,0)*$C956+VLOOKUP($E$2,PORTE!$A$3:$Z$45,11,0)*$E956</f>
        <v>50.400300000000009</v>
      </c>
      <c r="P956" s="43">
        <f>VLOOKUP($D956,PORTE!$A$3:$Z$45,12,0)*$C956+VLOOKUP($E$2,PORTE!$A$3:$Z$45,12,0)*$E956</f>
        <v>52.544900000000005</v>
      </c>
      <c r="Q956" s="43">
        <f>VLOOKUP($D956,PORTE!$A$3:$Z$45,13,0)*$C956+VLOOKUP($E$2,PORTE!$A$3:$Z$45,13,0)*$E956</f>
        <v>54.388900000000007</v>
      </c>
      <c r="R956" s="43">
        <f>VLOOKUP($D956,PORTE!$A$3:$Z$45,14,0)*$C956+VLOOKUP($E$2,PORTE!$A$3:$Z$45,14,0)*$E956</f>
        <v>56.505300000000005</v>
      </c>
    </row>
    <row r="957" spans="1:18" s="1" customFormat="1" ht="13.5" customHeight="1" x14ac:dyDescent="0.25">
      <c r="A957" s="2" t="s">
        <v>1975</v>
      </c>
      <c r="B957" s="3" t="s">
        <v>1976</v>
      </c>
      <c r="C957" s="24">
        <v>0.1</v>
      </c>
      <c r="D957" s="4" t="s">
        <v>5</v>
      </c>
      <c r="E957" s="5" t="s">
        <v>1398</v>
      </c>
      <c r="F957" s="43">
        <f>VLOOKUP($D957,PORTE!$A$3:$Z$45,2,0)*$C957+VLOOKUP($E$2,PORTE!$A$3:$Z$45,2,0)*$E957</f>
        <v>5.63</v>
      </c>
      <c r="G957" s="43">
        <f>VLOOKUP($D957,PORTE!$A$3:$Z$45,3,0)*$C957+VLOOKUP($E$2,PORTE!$A$3:$Z$45,3,0)*$E957</f>
        <v>6.09</v>
      </c>
      <c r="H957" s="43">
        <f>VLOOKUP($D957,PORTE!$A$3:$Z$45,4,0)*$C957+VLOOKUP($E$2,PORTE!$A$3:$Z$45,4,0)*$E957</f>
        <v>6.4214000000000002</v>
      </c>
      <c r="I957" s="43">
        <f>VLOOKUP($D957,PORTE!$A$3:$Z$45,5,0)*$C957+VLOOKUP($E$2,PORTE!$A$3:$Z$45,5,0)*$E957</f>
        <v>6.8773999999999997</v>
      </c>
      <c r="J957" s="43">
        <f>VLOOKUP($D957,PORTE!$A$3:$Z$45,6,0)*$C957+VLOOKUP($E$2,PORTE!$A$3:$Z$45,6,0)*$E957</f>
        <v>7.3046000000000006</v>
      </c>
      <c r="K957" s="43">
        <f>VLOOKUP($D957,PORTE!$A$3:$Z$45,7,0)*$C957+VLOOKUP($E$2,PORTE!$A$3:$Z$45,7,0)*$E957</f>
        <v>7.7219999999999995</v>
      </c>
      <c r="L957" s="43">
        <f>VLOOKUP($D957,PORTE!$A$3:$Z$45,8,0)*$C957+VLOOKUP($E$2,PORTE!$A$3:$Z$45,8,0)*$E957</f>
        <v>8.2319999999999993</v>
      </c>
      <c r="M957" s="43">
        <f>VLOOKUP($D957,PORTE!$A$3:$Z$45,9,0)*$C957+VLOOKUP($E$2,PORTE!$A$3:$Z$45,9,0)*$E957</f>
        <v>9.0427999999999997</v>
      </c>
      <c r="N957" s="43">
        <f>VLOOKUP($D957,PORTE!$A$3:$Z$45,10,0)*$C957+VLOOKUP($E$2,PORTE!$A$3:$Z$45,10,0)*$E957</f>
        <v>9.8691999999999993</v>
      </c>
      <c r="O957" s="43">
        <f>VLOOKUP($D957,PORTE!$A$3:$Z$45,11,0)*$C957+VLOOKUP($E$2,PORTE!$A$3:$Z$45,11,0)*$E957</f>
        <v>10.0358</v>
      </c>
      <c r="P957" s="43">
        <f>VLOOKUP($D957,PORTE!$A$3:$Z$45,12,0)*$C957+VLOOKUP($E$2,PORTE!$A$3:$Z$45,12,0)*$E957</f>
        <v>10.581399999999999</v>
      </c>
      <c r="Q957" s="43">
        <f>VLOOKUP($D957,PORTE!$A$3:$Z$45,13,0)*$C957+VLOOKUP($E$2,PORTE!$A$3:$Z$45,13,0)*$E957</f>
        <v>11.195399999999999</v>
      </c>
      <c r="R957" s="43">
        <f>VLOOKUP($D957,PORTE!$A$3:$Z$45,14,0)*$C957+VLOOKUP($E$2,PORTE!$A$3:$Z$45,14,0)*$E957</f>
        <v>11.630800000000001</v>
      </c>
    </row>
    <row r="958" spans="1:18" s="1" customFormat="1" ht="13.5" customHeight="1" x14ac:dyDescent="0.25">
      <c r="A958" s="2" t="s">
        <v>1977</v>
      </c>
      <c r="B958" s="3" t="s">
        <v>1978</v>
      </c>
      <c r="C958" s="24">
        <v>0.1</v>
      </c>
      <c r="D958" s="4" t="s">
        <v>5</v>
      </c>
      <c r="E958" s="5" t="s">
        <v>62</v>
      </c>
      <c r="F958" s="43">
        <f>VLOOKUP($D958,PORTE!$A$3:$Z$45,2,0)*$C958+VLOOKUP($E$2,PORTE!$A$3:$Z$45,2,0)*$E958</f>
        <v>5.7909999999999995</v>
      </c>
      <c r="G958" s="43">
        <f>VLOOKUP($D958,PORTE!$A$3:$Z$45,3,0)*$C958+VLOOKUP($E$2,PORTE!$A$3:$Z$45,3,0)*$E958</f>
        <v>6.258</v>
      </c>
      <c r="H958" s="43">
        <f>VLOOKUP($D958,PORTE!$A$3:$Z$45,4,0)*$C958+VLOOKUP($E$2,PORTE!$A$3:$Z$45,4,0)*$E958</f>
        <v>6.5987799999999996</v>
      </c>
      <c r="I958" s="43">
        <f>VLOOKUP($D958,PORTE!$A$3:$Z$45,5,0)*$C958+VLOOKUP($E$2,PORTE!$A$3:$Z$45,5,0)*$E958</f>
        <v>7.06738</v>
      </c>
      <c r="J958" s="43">
        <f>VLOOKUP($D958,PORTE!$A$3:$Z$45,6,0)*$C958+VLOOKUP($E$2,PORTE!$A$3:$Z$45,6,0)*$E958</f>
        <v>7.5052199999999996</v>
      </c>
      <c r="K958" s="43">
        <f>VLOOKUP($D958,PORTE!$A$3:$Z$45,7,0)*$C958+VLOOKUP($E$2,PORTE!$A$3:$Z$45,7,0)*$E958</f>
        <v>7.9340999999999999</v>
      </c>
      <c r="L958" s="43">
        <f>VLOOKUP($D958,PORTE!$A$3:$Z$45,8,0)*$C958+VLOOKUP($E$2,PORTE!$A$3:$Z$45,8,0)*$E958</f>
        <v>8.4581</v>
      </c>
      <c r="M958" s="43">
        <f>VLOOKUP($D958,PORTE!$A$3:$Z$45,9,0)*$C958+VLOOKUP($E$2,PORTE!$A$3:$Z$45,9,0)*$E958</f>
        <v>9.2911599999999996</v>
      </c>
      <c r="N958" s="43">
        <f>VLOOKUP($D958,PORTE!$A$3:$Z$45,10,0)*$C958+VLOOKUP($E$2,PORTE!$A$3:$Z$45,10,0)*$E958</f>
        <v>10.140239999999999</v>
      </c>
      <c r="O958" s="43">
        <f>VLOOKUP($D958,PORTE!$A$3:$Z$45,11,0)*$C958+VLOOKUP($E$2,PORTE!$A$3:$Z$45,11,0)*$E958</f>
        <v>10.31146</v>
      </c>
      <c r="P958" s="43">
        <f>VLOOKUP($D958,PORTE!$A$3:$Z$45,12,0)*$C958+VLOOKUP($E$2,PORTE!$A$3:$Z$45,12,0)*$E958</f>
        <v>10.867979999999999</v>
      </c>
      <c r="Q958" s="43">
        <f>VLOOKUP($D958,PORTE!$A$3:$Z$45,13,0)*$C958+VLOOKUP($E$2,PORTE!$A$3:$Z$45,13,0)*$E958</f>
        <v>11.49038</v>
      </c>
      <c r="R958" s="43">
        <f>VLOOKUP($D958,PORTE!$A$3:$Z$45,14,0)*$C958+VLOOKUP($E$2,PORTE!$A$3:$Z$45,14,0)*$E958</f>
        <v>11.937260000000002</v>
      </c>
    </row>
    <row r="959" spans="1:18" s="1" customFormat="1" ht="13.5" customHeight="1" x14ac:dyDescent="0.25">
      <c r="A959" s="2">
        <v>40317080</v>
      </c>
      <c r="B959" s="19" t="s">
        <v>1979</v>
      </c>
      <c r="C959" s="24">
        <v>0.1</v>
      </c>
      <c r="D959" s="4" t="s">
        <v>5</v>
      </c>
      <c r="E959" s="5">
        <v>7.3220000000000001</v>
      </c>
      <c r="F959" s="43">
        <f>VLOOKUP($D959,PORTE!$A$3:$Z$45,2,0)*$C959+VLOOKUP($E$2,PORTE!$A$3:$Z$45,2,0)*$E959</f>
        <v>85.003</v>
      </c>
      <c r="G959" s="43">
        <f>VLOOKUP($D959,PORTE!$A$3:$Z$45,3,0)*$C959+VLOOKUP($E$2,PORTE!$A$3:$Z$45,3,0)*$E959</f>
        <v>88.914000000000001</v>
      </c>
      <c r="H959" s="43">
        <f>VLOOKUP($D959,PORTE!$A$3:$Z$45,4,0)*$C959+VLOOKUP($E$2,PORTE!$A$3:$Z$45,4,0)*$E959</f>
        <v>93.869739999999993</v>
      </c>
      <c r="I959" s="43">
        <f>VLOOKUP($D959,PORTE!$A$3:$Z$45,5,0)*$C959+VLOOKUP($E$2,PORTE!$A$3:$Z$45,5,0)*$E959</f>
        <v>100.53754000000001</v>
      </c>
      <c r="J959" s="43">
        <f>VLOOKUP($D959,PORTE!$A$3:$Z$45,6,0)*$C959+VLOOKUP($E$2,PORTE!$A$3:$Z$45,6,0)*$E959</f>
        <v>106.21026000000001</v>
      </c>
      <c r="K959" s="43">
        <f>VLOOKUP($D959,PORTE!$A$3:$Z$45,7,0)*$C959+VLOOKUP($E$2,PORTE!$A$3:$Z$45,7,0)*$E959</f>
        <v>112.2873</v>
      </c>
      <c r="L959" s="43">
        <f>VLOOKUP($D959,PORTE!$A$3:$Z$45,8,0)*$C959+VLOOKUP($E$2,PORTE!$A$3:$Z$45,8,0)*$E959</f>
        <v>119.69929999999999</v>
      </c>
      <c r="M959" s="43">
        <f>VLOOKUP($D959,PORTE!$A$3:$Z$45,9,0)*$C959+VLOOKUP($E$2,PORTE!$A$3:$Z$45,9,0)*$E959</f>
        <v>131.48428000000001</v>
      </c>
      <c r="N959" s="43">
        <f>VLOOKUP($D959,PORTE!$A$3:$Z$45,10,0)*$C959+VLOOKUP($E$2,PORTE!$A$3:$Z$45,10,0)*$E959</f>
        <v>143.49191999999999</v>
      </c>
      <c r="O959" s="43">
        <f>VLOOKUP($D959,PORTE!$A$3:$Z$45,11,0)*$C959+VLOOKUP($E$2,PORTE!$A$3:$Z$45,11,0)*$E959</f>
        <v>145.93618000000001</v>
      </c>
      <c r="P959" s="43">
        <f>VLOOKUP($D959,PORTE!$A$3:$Z$45,12,0)*$C959+VLOOKUP($E$2,PORTE!$A$3:$Z$45,12,0)*$E959</f>
        <v>151.86534</v>
      </c>
      <c r="Q959" s="43">
        <f>VLOOKUP($D959,PORTE!$A$3:$Z$45,13,0)*$C959+VLOOKUP($E$2,PORTE!$A$3:$Z$45,13,0)*$E959</f>
        <v>156.62054000000001</v>
      </c>
      <c r="R959" s="43">
        <f>VLOOKUP($D959,PORTE!$A$3:$Z$45,14,0)*$C959+VLOOKUP($E$2,PORTE!$A$3:$Z$45,14,0)*$E959</f>
        <v>162.71558000000002</v>
      </c>
    </row>
    <row r="960" spans="1:18" s="1" customFormat="1" ht="13.5" customHeight="1" x14ac:dyDescent="0.25">
      <c r="A960" s="2" t="s">
        <v>1980</v>
      </c>
      <c r="B960" s="3" t="s">
        <v>1981</v>
      </c>
      <c r="C960" s="24">
        <v>0.01</v>
      </c>
      <c r="D960" s="4" t="s">
        <v>5</v>
      </c>
      <c r="E960" s="5" t="s">
        <v>1982</v>
      </c>
      <c r="F960" s="43">
        <f>VLOOKUP($D960,PORTE!$A$3:$Z$45,2,0)*$C960+VLOOKUP($E$2,PORTE!$A$3:$Z$45,2,0)*$E960</f>
        <v>3.1850000000000005</v>
      </c>
      <c r="G960" s="43">
        <f>VLOOKUP($D960,PORTE!$A$3:$Z$45,3,0)*$C960+VLOOKUP($E$2,PORTE!$A$3:$Z$45,3,0)*$E960</f>
        <v>3.3450000000000002</v>
      </c>
      <c r="H960" s="43">
        <f>VLOOKUP($D960,PORTE!$A$3:$Z$45,4,0)*$C960+VLOOKUP($E$2,PORTE!$A$3:$Z$45,4,0)*$E960</f>
        <v>3.5308999999999999</v>
      </c>
      <c r="I960" s="43">
        <f>VLOOKUP($D960,PORTE!$A$3:$Z$45,5,0)*$C960+VLOOKUP($E$2,PORTE!$A$3:$Z$45,5,0)*$E960</f>
        <v>3.7817000000000003</v>
      </c>
      <c r="J960" s="43">
        <f>VLOOKUP($D960,PORTE!$A$3:$Z$45,6,0)*$C960+VLOOKUP($E$2,PORTE!$A$3:$Z$45,6,0)*$E960</f>
        <v>3.9977000000000005</v>
      </c>
      <c r="K960" s="43">
        <f>VLOOKUP($D960,PORTE!$A$3:$Z$45,7,0)*$C960+VLOOKUP($E$2,PORTE!$A$3:$Z$45,7,0)*$E960</f>
        <v>4.2264000000000008</v>
      </c>
      <c r="L960" s="43">
        <f>VLOOKUP($D960,PORTE!$A$3:$Z$45,8,0)*$C960+VLOOKUP($E$2,PORTE!$A$3:$Z$45,8,0)*$E960</f>
        <v>4.5053999999999998</v>
      </c>
      <c r="M960" s="43">
        <f>VLOOKUP($D960,PORTE!$A$3:$Z$45,9,0)*$C960+VLOOKUP($E$2,PORTE!$A$3:$Z$45,9,0)*$E960</f>
        <v>4.9489999999999998</v>
      </c>
      <c r="N960" s="43">
        <f>VLOOKUP($D960,PORTE!$A$3:$Z$45,10,0)*$C960+VLOOKUP($E$2,PORTE!$A$3:$Z$45,10,0)*$E960</f>
        <v>5.4009999999999998</v>
      </c>
      <c r="O960" s="43">
        <f>VLOOKUP($D960,PORTE!$A$3:$Z$45,11,0)*$C960+VLOOKUP($E$2,PORTE!$A$3:$Z$45,11,0)*$E960</f>
        <v>5.4929000000000006</v>
      </c>
      <c r="P960" s="43">
        <f>VLOOKUP($D960,PORTE!$A$3:$Z$45,12,0)*$C960+VLOOKUP($E$2,PORTE!$A$3:$Z$45,12,0)*$E960</f>
        <v>5.7253000000000007</v>
      </c>
      <c r="Q960" s="43">
        <f>VLOOKUP($D960,PORTE!$A$3:$Z$45,13,0)*$C960+VLOOKUP($E$2,PORTE!$A$3:$Z$45,13,0)*$E960</f>
        <v>5.9235000000000007</v>
      </c>
      <c r="R960" s="43">
        <f>VLOOKUP($D960,PORTE!$A$3:$Z$45,14,0)*$C960+VLOOKUP($E$2,PORTE!$A$3:$Z$45,14,0)*$E960</f>
        <v>6.1539999999999999</v>
      </c>
    </row>
    <row r="961" spans="1:18" s="1" customFormat="1" ht="13.5" customHeight="1" x14ac:dyDescent="0.25">
      <c r="A961" s="2" t="s">
        <v>1983</v>
      </c>
      <c r="B961" s="3" t="s">
        <v>1984</v>
      </c>
      <c r="C961" s="27">
        <v>1</v>
      </c>
      <c r="D961" s="2" t="s">
        <v>564</v>
      </c>
      <c r="E961" s="5" t="s">
        <v>16</v>
      </c>
      <c r="F961" s="43">
        <f>VLOOKUP($D961,PORTE!$A$3:$Z$45,2,0)*$C961+VLOOKUP($E$2,PORTE!$A$3:$Z$45,2,0)*$E961</f>
        <v>61.204999999999998</v>
      </c>
      <c r="G961" s="43">
        <f>VLOOKUP($D961,PORTE!$A$3:$Z$45,3,0)*$C961+VLOOKUP($E$2,PORTE!$A$3:$Z$45,3,0)*$E961</f>
        <v>76.539999999999992</v>
      </c>
      <c r="H961" s="43">
        <f>VLOOKUP($D961,PORTE!$A$3:$Z$45,4,0)*$C961+VLOOKUP($E$2,PORTE!$A$3:$Z$45,4,0)*$E961</f>
        <v>81.158900000000003</v>
      </c>
      <c r="I961" s="43">
        <f>VLOOKUP($D961,PORTE!$A$3:$Z$45,5,0)*$C961+VLOOKUP($E$2,PORTE!$A$3:$Z$45,5,0)*$E961</f>
        <v>86.901899999999998</v>
      </c>
      <c r="J961" s="43">
        <f>VLOOKUP($D961,PORTE!$A$3:$Z$45,6,0)*$C961+VLOOKUP($E$2,PORTE!$A$3:$Z$45,6,0)*$E961</f>
        <v>91.751099999999994</v>
      </c>
      <c r="K961" s="43">
        <f>VLOOKUP($D961,PORTE!$A$3:$Z$45,7,0)*$C961+VLOOKUP($E$2,PORTE!$A$3:$Z$45,7,0)*$E961</f>
        <v>96.980500000000006</v>
      </c>
      <c r="L961" s="43">
        <f>VLOOKUP($D961,PORTE!$A$3:$Z$45,8,0)*$C961+VLOOKUP($E$2,PORTE!$A$3:$Z$45,8,0)*$E961</f>
        <v>103.37050000000001</v>
      </c>
      <c r="M961" s="43">
        <f>VLOOKUP($D961,PORTE!$A$3:$Z$45,9,0)*$C961+VLOOKUP($E$2,PORTE!$A$3:$Z$45,9,0)*$E961</f>
        <v>113.5958</v>
      </c>
      <c r="N961" s="43">
        <f>VLOOKUP($D961,PORTE!$A$3:$Z$45,10,0)*$C961+VLOOKUP($E$2,PORTE!$A$3:$Z$45,10,0)*$E961</f>
        <v>123.9812</v>
      </c>
      <c r="O961" s="43">
        <f>VLOOKUP($D961,PORTE!$A$3:$Z$45,11,0)*$C961+VLOOKUP($E$2,PORTE!$A$3:$Z$45,11,0)*$E961</f>
        <v>126.03230000000001</v>
      </c>
      <c r="P961" s="43">
        <f>VLOOKUP($D961,PORTE!$A$3:$Z$45,12,0)*$C961+VLOOKUP($E$2,PORTE!$A$3:$Z$45,12,0)*$E961</f>
        <v>138.82490000000001</v>
      </c>
      <c r="Q961" s="43">
        <f>VLOOKUP($D961,PORTE!$A$3:$Z$45,13,0)*$C961+VLOOKUP($E$2,PORTE!$A$3:$Z$45,13,0)*$E961</f>
        <v>202.61690000000002</v>
      </c>
      <c r="R961" s="43">
        <f>VLOOKUP($D961,PORTE!$A$3:$Z$45,14,0)*$C961+VLOOKUP($E$2,PORTE!$A$3:$Z$45,14,0)*$E961</f>
        <v>261.4563</v>
      </c>
    </row>
    <row r="962" spans="1:18" s="1" customFormat="1" ht="13.5" customHeight="1" x14ac:dyDescent="0.25">
      <c r="A962" s="2" t="s">
        <v>1985</v>
      </c>
      <c r="B962" s="3" t="s">
        <v>1986</v>
      </c>
      <c r="C962" s="27">
        <v>1</v>
      </c>
      <c r="D962" s="2" t="s">
        <v>564</v>
      </c>
      <c r="E962" s="5" t="s">
        <v>16</v>
      </c>
      <c r="F962" s="43">
        <f>VLOOKUP($D962,PORTE!$A$3:$Z$45,2,0)*$C962+VLOOKUP($E$2,PORTE!$A$3:$Z$45,2,0)*$E962</f>
        <v>61.204999999999998</v>
      </c>
      <c r="G962" s="43">
        <f>VLOOKUP($D962,PORTE!$A$3:$Z$45,3,0)*$C962+VLOOKUP($E$2,PORTE!$A$3:$Z$45,3,0)*$E962</f>
        <v>76.539999999999992</v>
      </c>
      <c r="H962" s="43">
        <f>VLOOKUP($D962,PORTE!$A$3:$Z$45,4,0)*$C962+VLOOKUP($E$2,PORTE!$A$3:$Z$45,4,0)*$E962</f>
        <v>81.158900000000003</v>
      </c>
      <c r="I962" s="43">
        <f>VLOOKUP($D962,PORTE!$A$3:$Z$45,5,0)*$C962+VLOOKUP($E$2,PORTE!$A$3:$Z$45,5,0)*$E962</f>
        <v>86.901899999999998</v>
      </c>
      <c r="J962" s="43">
        <f>VLOOKUP($D962,PORTE!$A$3:$Z$45,6,0)*$C962+VLOOKUP($E$2,PORTE!$A$3:$Z$45,6,0)*$E962</f>
        <v>91.751099999999994</v>
      </c>
      <c r="K962" s="43">
        <f>VLOOKUP($D962,PORTE!$A$3:$Z$45,7,0)*$C962+VLOOKUP($E$2,PORTE!$A$3:$Z$45,7,0)*$E962</f>
        <v>96.980500000000006</v>
      </c>
      <c r="L962" s="43">
        <f>VLOOKUP($D962,PORTE!$A$3:$Z$45,8,0)*$C962+VLOOKUP($E$2,PORTE!$A$3:$Z$45,8,0)*$E962</f>
        <v>103.37050000000001</v>
      </c>
      <c r="M962" s="43">
        <f>VLOOKUP($D962,PORTE!$A$3:$Z$45,9,0)*$C962+VLOOKUP($E$2,PORTE!$A$3:$Z$45,9,0)*$E962</f>
        <v>113.5958</v>
      </c>
      <c r="N962" s="43">
        <f>VLOOKUP($D962,PORTE!$A$3:$Z$45,10,0)*$C962+VLOOKUP($E$2,PORTE!$A$3:$Z$45,10,0)*$E962</f>
        <v>123.9812</v>
      </c>
      <c r="O962" s="43">
        <f>VLOOKUP($D962,PORTE!$A$3:$Z$45,11,0)*$C962+VLOOKUP($E$2,PORTE!$A$3:$Z$45,11,0)*$E962</f>
        <v>126.03230000000001</v>
      </c>
      <c r="P962" s="43">
        <f>VLOOKUP($D962,PORTE!$A$3:$Z$45,12,0)*$C962+VLOOKUP($E$2,PORTE!$A$3:$Z$45,12,0)*$E962</f>
        <v>138.82490000000001</v>
      </c>
      <c r="Q962" s="43">
        <f>VLOOKUP($D962,PORTE!$A$3:$Z$45,13,0)*$C962+VLOOKUP($E$2,PORTE!$A$3:$Z$45,13,0)*$E962</f>
        <v>202.61690000000002</v>
      </c>
      <c r="R962" s="43">
        <f>VLOOKUP($D962,PORTE!$A$3:$Z$45,14,0)*$C962+VLOOKUP($E$2,PORTE!$A$3:$Z$45,14,0)*$E962</f>
        <v>261.4563</v>
      </c>
    </row>
    <row r="963" spans="1:18" s="1" customFormat="1" ht="13.5" customHeight="1" x14ac:dyDescent="0.25">
      <c r="A963" s="2" t="s">
        <v>1987</v>
      </c>
      <c r="B963" s="3" t="s">
        <v>1988</v>
      </c>
      <c r="C963" s="27">
        <v>1</v>
      </c>
      <c r="D963" s="2" t="s">
        <v>564</v>
      </c>
      <c r="E963" s="5" t="s">
        <v>16</v>
      </c>
      <c r="F963" s="43">
        <f>VLOOKUP($D963,PORTE!$A$3:$Z$45,2,0)*$C963+VLOOKUP($E$2,PORTE!$A$3:$Z$45,2,0)*$E963</f>
        <v>61.204999999999998</v>
      </c>
      <c r="G963" s="43">
        <f>VLOOKUP($D963,PORTE!$A$3:$Z$45,3,0)*$C963+VLOOKUP($E$2,PORTE!$A$3:$Z$45,3,0)*$E963</f>
        <v>76.539999999999992</v>
      </c>
      <c r="H963" s="43">
        <f>VLOOKUP($D963,PORTE!$A$3:$Z$45,4,0)*$C963+VLOOKUP($E$2,PORTE!$A$3:$Z$45,4,0)*$E963</f>
        <v>81.158900000000003</v>
      </c>
      <c r="I963" s="43">
        <f>VLOOKUP($D963,PORTE!$A$3:$Z$45,5,0)*$C963+VLOOKUP($E$2,PORTE!$A$3:$Z$45,5,0)*$E963</f>
        <v>86.901899999999998</v>
      </c>
      <c r="J963" s="43">
        <f>VLOOKUP($D963,PORTE!$A$3:$Z$45,6,0)*$C963+VLOOKUP($E$2,PORTE!$A$3:$Z$45,6,0)*$E963</f>
        <v>91.751099999999994</v>
      </c>
      <c r="K963" s="43">
        <f>VLOOKUP($D963,PORTE!$A$3:$Z$45,7,0)*$C963+VLOOKUP($E$2,PORTE!$A$3:$Z$45,7,0)*$E963</f>
        <v>96.980500000000006</v>
      </c>
      <c r="L963" s="43">
        <f>VLOOKUP($D963,PORTE!$A$3:$Z$45,8,0)*$C963+VLOOKUP($E$2,PORTE!$A$3:$Z$45,8,0)*$E963</f>
        <v>103.37050000000001</v>
      </c>
      <c r="M963" s="43">
        <f>VLOOKUP($D963,PORTE!$A$3:$Z$45,9,0)*$C963+VLOOKUP($E$2,PORTE!$A$3:$Z$45,9,0)*$E963</f>
        <v>113.5958</v>
      </c>
      <c r="N963" s="43">
        <f>VLOOKUP($D963,PORTE!$A$3:$Z$45,10,0)*$C963+VLOOKUP($E$2,PORTE!$A$3:$Z$45,10,0)*$E963</f>
        <v>123.9812</v>
      </c>
      <c r="O963" s="43">
        <f>VLOOKUP($D963,PORTE!$A$3:$Z$45,11,0)*$C963+VLOOKUP($E$2,PORTE!$A$3:$Z$45,11,0)*$E963</f>
        <v>126.03230000000001</v>
      </c>
      <c r="P963" s="43">
        <f>VLOOKUP($D963,PORTE!$A$3:$Z$45,12,0)*$C963+VLOOKUP($E$2,PORTE!$A$3:$Z$45,12,0)*$E963</f>
        <v>138.82490000000001</v>
      </c>
      <c r="Q963" s="43">
        <f>VLOOKUP($D963,PORTE!$A$3:$Z$45,13,0)*$C963+VLOOKUP($E$2,PORTE!$A$3:$Z$45,13,0)*$E963</f>
        <v>202.61690000000002</v>
      </c>
      <c r="R963" s="43">
        <f>VLOOKUP($D963,PORTE!$A$3:$Z$45,14,0)*$C963+VLOOKUP($E$2,PORTE!$A$3:$Z$45,14,0)*$E963</f>
        <v>261.4563</v>
      </c>
    </row>
    <row r="964" spans="1:18" s="1" customFormat="1" ht="13.5" customHeight="1" x14ac:dyDescent="0.25">
      <c r="A964" s="2" t="s">
        <v>1989</v>
      </c>
      <c r="B964" s="3" t="s">
        <v>1990</v>
      </c>
      <c r="C964" s="27">
        <v>1</v>
      </c>
      <c r="D964" s="2" t="s">
        <v>564</v>
      </c>
      <c r="E964" s="5" t="s">
        <v>1991</v>
      </c>
      <c r="F964" s="43">
        <f>VLOOKUP($D964,PORTE!$A$3:$Z$45,2,0)*$C964+VLOOKUP($E$2,PORTE!$A$3:$Z$45,2,0)*$E964</f>
        <v>60.055</v>
      </c>
      <c r="G964" s="43">
        <f>VLOOKUP($D964,PORTE!$A$3:$Z$45,3,0)*$C964+VLOOKUP($E$2,PORTE!$A$3:$Z$45,3,0)*$E964</f>
        <v>75.34</v>
      </c>
      <c r="H964" s="43">
        <f>VLOOKUP($D964,PORTE!$A$3:$Z$45,4,0)*$C964+VLOOKUP($E$2,PORTE!$A$3:$Z$45,4,0)*$E964</f>
        <v>79.891899999999993</v>
      </c>
      <c r="I964" s="43">
        <f>VLOOKUP($D964,PORTE!$A$3:$Z$45,5,0)*$C964+VLOOKUP($E$2,PORTE!$A$3:$Z$45,5,0)*$E964</f>
        <v>85.544899999999998</v>
      </c>
      <c r="J964" s="43">
        <f>VLOOKUP($D964,PORTE!$A$3:$Z$45,6,0)*$C964+VLOOKUP($E$2,PORTE!$A$3:$Z$45,6,0)*$E964</f>
        <v>90.318099999999987</v>
      </c>
      <c r="K964" s="43">
        <f>VLOOKUP($D964,PORTE!$A$3:$Z$45,7,0)*$C964+VLOOKUP($E$2,PORTE!$A$3:$Z$45,7,0)*$E964</f>
        <v>95.465500000000006</v>
      </c>
      <c r="L964" s="43">
        <f>VLOOKUP($D964,PORTE!$A$3:$Z$45,8,0)*$C964+VLOOKUP($E$2,PORTE!$A$3:$Z$45,8,0)*$E964</f>
        <v>101.75550000000001</v>
      </c>
      <c r="M964" s="43">
        <f>VLOOKUP($D964,PORTE!$A$3:$Z$45,9,0)*$C964+VLOOKUP($E$2,PORTE!$A$3:$Z$45,9,0)*$E964</f>
        <v>111.8218</v>
      </c>
      <c r="N964" s="43">
        <f>VLOOKUP($D964,PORTE!$A$3:$Z$45,10,0)*$C964+VLOOKUP($E$2,PORTE!$A$3:$Z$45,10,0)*$E964</f>
        <v>122.04520000000001</v>
      </c>
      <c r="O964" s="43">
        <f>VLOOKUP($D964,PORTE!$A$3:$Z$45,11,0)*$C964+VLOOKUP($E$2,PORTE!$A$3:$Z$45,11,0)*$E964</f>
        <v>124.06330000000001</v>
      </c>
      <c r="P964" s="43">
        <f>VLOOKUP($D964,PORTE!$A$3:$Z$45,12,0)*$C964+VLOOKUP($E$2,PORTE!$A$3:$Z$45,12,0)*$E964</f>
        <v>136.77789999999999</v>
      </c>
      <c r="Q964" s="43">
        <f>VLOOKUP($D964,PORTE!$A$3:$Z$45,13,0)*$C964+VLOOKUP($E$2,PORTE!$A$3:$Z$45,13,0)*$E964</f>
        <v>200.50990000000002</v>
      </c>
      <c r="R964" s="43">
        <f>VLOOKUP($D964,PORTE!$A$3:$Z$45,14,0)*$C964+VLOOKUP($E$2,PORTE!$A$3:$Z$45,14,0)*$E964</f>
        <v>259.26729999999998</v>
      </c>
    </row>
    <row r="965" spans="1:18" s="1" customFormat="1" ht="13.5" customHeight="1" x14ac:dyDescent="0.25">
      <c r="A965" s="2">
        <v>40319253</v>
      </c>
      <c r="B965" s="9" t="s">
        <v>1992</v>
      </c>
      <c r="C965" s="27">
        <v>0.5</v>
      </c>
      <c r="D965" s="2" t="s">
        <v>5</v>
      </c>
      <c r="E965" s="5">
        <v>63.93</v>
      </c>
      <c r="F965" s="43">
        <f>VLOOKUP($D965,PORTE!$A$3:$Z$45,2,0)*$C965+VLOOKUP($E$2,PORTE!$A$3:$Z$45,2,0)*$E965</f>
        <v>739.19500000000005</v>
      </c>
      <c r="G965" s="43">
        <f>VLOOKUP($D965,PORTE!$A$3:$Z$45,3,0)*$C965+VLOOKUP($E$2,PORTE!$A$3:$Z$45,3,0)*$E965</f>
        <v>772.41</v>
      </c>
      <c r="H965" s="43">
        <f>VLOOKUP($D965,PORTE!$A$3:$Z$45,4,0)*$C965+VLOOKUP($E$2,PORTE!$A$3:$Z$45,4,0)*$E965</f>
        <v>815.49310000000003</v>
      </c>
      <c r="I965" s="43">
        <f>VLOOKUP($D965,PORTE!$A$3:$Z$45,5,0)*$C965+VLOOKUP($E$2,PORTE!$A$3:$Z$45,5,0)*$E965</f>
        <v>873.42010000000005</v>
      </c>
      <c r="J965" s="43">
        <f>VLOOKUP($D965,PORTE!$A$3:$Z$45,6,0)*$C965+VLOOKUP($E$2,PORTE!$A$3:$Z$45,6,0)*$E965</f>
        <v>922.54689999999994</v>
      </c>
      <c r="K965" s="43">
        <f>VLOOKUP($D965,PORTE!$A$3:$Z$45,7,0)*$C965+VLOOKUP($E$2,PORTE!$A$3:$Z$45,7,0)*$E965</f>
        <v>975.33449999999993</v>
      </c>
      <c r="L965" s="43">
        <f>VLOOKUP($D965,PORTE!$A$3:$Z$45,8,0)*$C965+VLOOKUP($E$2,PORTE!$A$3:$Z$45,8,0)*$E965</f>
        <v>1039.7144999999998</v>
      </c>
      <c r="M965" s="43">
        <f>VLOOKUP($D965,PORTE!$A$3:$Z$45,9,0)*$C965+VLOOKUP($E$2,PORTE!$A$3:$Z$45,9,0)*$E965</f>
        <v>1142.0781999999999</v>
      </c>
      <c r="N965" s="43">
        <f>VLOOKUP($D965,PORTE!$A$3:$Z$45,10,0)*$C965+VLOOKUP($E$2,PORTE!$A$3:$Z$45,10,0)*$E965</f>
        <v>1246.3748000000001</v>
      </c>
      <c r="O965" s="43">
        <f>VLOOKUP($D965,PORTE!$A$3:$Z$45,11,0)*$C965+VLOOKUP($E$2,PORTE!$A$3:$Z$45,11,0)*$E965</f>
        <v>1267.6116999999999</v>
      </c>
      <c r="P965" s="43">
        <f>VLOOKUP($D965,PORTE!$A$3:$Z$45,12,0)*$C965+VLOOKUP($E$2,PORTE!$A$3:$Z$45,12,0)*$E965</f>
        <v>1318.5671</v>
      </c>
      <c r="Q965" s="43">
        <f>VLOOKUP($D965,PORTE!$A$3:$Z$45,13,0)*$C965+VLOOKUP($E$2,PORTE!$A$3:$Z$45,13,0)*$E965</f>
        <v>1358.7351000000001</v>
      </c>
      <c r="R965" s="43">
        <f>VLOOKUP($D965,PORTE!$A$3:$Z$45,14,0)*$C965+VLOOKUP($E$2,PORTE!$A$3:$Z$45,14,0)*$E965</f>
        <v>1411.6126999999999</v>
      </c>
    </row>
    <row r="966" spans="1:18" s="1" customFormat="1" ht="13.5" customHeight="1" x14ac:dyDescent="0.25">
      <c r="A966" s="2">
        <v>40319261</v>
      </c>
      <c r="B966" s="9" t="s">
        <v>1993</v>
      </c>
      <c r="C966" s="27">
        <v>1</v>
      </c>
      <c r="D966" s="2" t="s">
        <v>84</v>
      </c>
      <c r="E966" s="5">
        <v>59.781999999999996</v>
      </c>
      <c r="F966" s="43">
        <f>VLOOKUP($D966,PORTE!$A$3:$Z$45,2,0)*$C966+VLOOKUP($E$2,PORTE!$A$3:$Z$45,2,0)*$E966</f>
        <v>835.49299999999994</v>
      </c>
      <c r="G966" s="43">
        <f>VLOOKUP($D966,PORTE!$A$3:$Z$45,3,0)*$C966+VLOOKUP($E$2,PORTE!$A$3:$Z$45,3,0)*$E966</f>
        <v>914.88400000000001</v>
      </c>
      <c r="H966" s="43">
        <f>VLOOKUP($D966,PORTE!$A$3:$Z$45,4,0)*$C966+VLOOKUP($E$2,PORTE!$A$3:$Z$45,4,0)*$E966</f>
        <v>966.43793999999991</v>
      </c>
      <c r="I966" s="43">
        <f>VLOOKUP($D966,PORTE!$A$3:$Z$45,5,0)*$C966+VLOOKUP($E$2,PORTE!$A$3:$Z$45,5,0)*$E966</f>
        <v>1035.0217399999999</v>
      </c>
      <c r="J966" s="43">
        <f>VLOOKUP($D966,PORTE!$A$3:$Z$45,6,0)*$C966+VLOOKUP($E$2,PORTE!$A$3:$Z$45,6,0)*$E966</f>
        <v>1092.93606</v>
      </c>
      <c r="K966" s="43">
        <f>VLOOKUP($D966,PORTE!$A$3:$Z$45,7,0)*$C966+VLOOKUP($E$2,PORTE!$A$3:$Z$45,7,0)*$E966</f>
        <v>1155.3972999999999</v>
      </c>
      <c r="L966" s="43">
        <f>VLOOKUP($D966,PORTE!$A$3:$Z$45,8,0)*$C966+VLOOKUP($E$2,PORTE!$A$3:$Z$45,8,0)*$E966</f>
        <v>1231.6392999999998</v>
      </c>
      <c r="M966" s="43">
        <f>VLOOKUP($D966,PORTE!$A$3:$Z$45,9,0)*$C966+VLOOKUP($E$2,PORTE!$A$3:$Z$45,9,0)*$E966</f>
        <v>1353.0326799999998</v>
      </c>
      <c r="N966" s="43">
        <f>VLOOKUP($D966,PORTE!$A$3:$Z$45,10,0)*$C966+VLOOKUP($E$2,PORTE!$A$3:$Z$45,10,0)*$E966</f>
        <v>1476.6495199999999</v>
      </c>
      <c r="O966" s="43">
        <f>VLOOKUP($D966,PORTE!$A$3:$Z$45,11,0)*$C966+VLOOKUP($E$2,PORTE!$A$3:$Z$45,11,0)*$E966</f>
        <v>1501.5875800000001</v>
      </c>
      <c r="P966" s="43">
        <f>VLOOKUP($D966,PORTE!$A$3:$Z$45,12,0)*$C966+VLOOKUP($E$2,PORTE!$A$3:$Z$45,12,0)*$E966</f>
        <v>1695.5275399999998</v>
      </c>
      <c r="Q966" s="43">
        <f>VLOOKUP($D966,PORTE!$A$3:$Z$45,13,0)*$C966+VLOOKUP($E$2,PORTE!$A$3:$Z$45,13,0)*$E966</f>
        <v>2021.8567399999999</v>
      </c>
      <c r="R966" s="43">
        <f>VLOOKUP($D966,PORTE!$A$3:$Z$45,14,0)*$C966+VLOOKUP($E$2,PORTE!$A$3:$Z$45,14,0)*$E966</f>
        <v>2411.2579800000003</v>
      </c>
    </row>
    <row r="967" spans="1:18" s="1" customFormat="1" ht="13.5" customHeight="1" x14ac:dyDescent="0.25">
      <c r="A967" s="2">
        <v>40317471</v>
      </c>
      <c r="B967" s="3" t="s">
        <v>1994</v>
      </c>
      <c r="C967" s="24">
        <v>0.04</v>
      </c>
      <c r="D967" s="4" t="s">
        <v>5</v>
      </c>
      <c r="E967" s="5">
        <v>4.6150000000000002</v>
      </c>
      <c r="F967" s="43">
        <f>VLOOKUP($D967,PORTE!$A$3:$Z$45,2,0)*$C967+VLOOKUP($E$2,PORTE!$A$3:$Z$45,2,0)*$E967</f>
        <v>53.392500000000005</v>
      </c>
      <c r="G967" s="43">
        <f>VLOOKUP($D967,PORTE!$A$3:$Z$45,3,0)*$C967+VLOOKUP($E$2,PORTE!$A$3:$Z$45,3,0)*$E967</f>
        <v>55.800000000000004</v>
      </c>
      <c r="H967" s="43">
        <f>VLOOKUP($D967,PORTE!$A$3:$Z$45,4,0)*$C967+VLOOKUP($E$2,PORTE!$A$3:$Z$45,4,0)*$E967</f>
        <v>58.912050000000001</v>
      </c>
      <c r="I967" s="43">
        <f>VLOOKUP($D967,PORTE!$A$3:$Z$45,5,0)*$C967+VLOOKUP($E$2,PORTE!$A$3:$Z$45,5,0)*$E967</f>
        <v>63.096750000000007</v>
      </c>
      <c r="J967" s="43">
        <f>VLOOKUP($D967,PORTE!$A$3:$Z$45,6,0)*$C967+VLOOKUP($E$2,PORTE!$A$3:$Z$45,6,0)*$E967</f>
        <v>66.647350000000003</v>
      </c>
      <c r="K967" s="43">
        <f>VLOOKUP($D967,PORTE!$A$3:$Z$45,7,0)*$C967+VLOOKUP($E$2,PORTE!$A$3:$Z$45,7,0)*$E967</f>
        <v>70.460850000000008</v>
      </c>
      <c r="L967" s="43">
        <f>VLOOKUP($D967,PORTE!$A$3:$Z$45,8,0)*$C967+VLOOKUP($E$2,PORTE!$A$3:$Z$45,8,0)*$E967</f>
        <v>75.11184999999999</v>
      </c>
      <c r="M967" s="43">
        <f>VLOOKUP($D967,PORTE!$A$3:$Z$45,9,0)*$C967+VLOOKUP($E$2,PORTE!$A$3:$Z$45,9,0)*$E967</f>
        <v>82.506899999999987</v>
      </c>
      <c r="N967" s="43">
        <f>VLOOKUP($D967,PORTE!$A$3:$Z$45,10,0)*$C967+VLOOKUP($E$2,PORTE!$A$3:$Z$45,10,0)*$E967</f>
        <v>90.041600000000003</v>
      </c>
      <c r="O967" s="43">
        <f>VLOOKUP($D967,PORTE!$A$3:$Z$45,11,0)*$C967+VLOOKUP($E$2,PORTE!$A$3:$Z$45,11,0)*$E967</f>
        <v>91.575750000000014</v>
      </c>
      <c r="P967" s="43">
        <f>VLOOKUP($D967,PORTE!$A$3:$Z$45,12,0)*$C967+VLOOKUP($E$2,PORTE!$A$3:$Z$45,12,0)*$E967</f>
        <v>95.262649999999994</v>
      </c>
      <c r="Q967" s="43">
        <f>VLOOKUP($D967,PORTE!$A$3:$Z$45,13,0)*$C967+VLOOKUP($E$2,PORTE!$A$3:$Z$45,13,0)*$E967</f>
        <v>98.176450000000003</v>
      </c>
      <c r="R967" s="43">
        <f>VLOOKUP($D967,PORTE!$A$3:$Z$45,14,0)*$C967+VLOOKUP($E$2,PORTE!$A$3:$Z$45,14,0)*$E967</f>
        <v>101.99715</v>
      </c>
    </row>
    <row r="968" spans="1:18" s="1" customFormat="1" ht="13.5" customHeight="1" x14ac:dyDescent="0.25">
      <c r="A968" s="2" t="s">
        <v>1995</v>
      </c>
      <c r="B968" s="3" t="s">
        <v>1996</v>
      </c>
      <c r="C968" s="24">
        <v>0.25</v>
      </c>
      <c r="D968" s="4" t="s">
        <v>5</v>
      </c>
      <c r="E968" s="5" t="s">
        <v>326</v>
      </c>
      <c r="F968" s="43">
        <f>VLOOKUP($D968,PORTE!$A$3:$Z$45,2,0)*$C968+VLOOKUP($E$2,PORTE!$A$3:$Z$45,2,0)*$E968</f>
        <v>78.59</v>
      </c>
      <c r="G968" s="43">
        <f>VLOOKUP($D968,PORTE!$A$3:$Z$45,3,0)*$C968+VLOOKUP($E$2,PORTE!$A$3:$Z$45,3,0)*$E968</f>
        <v>82.545000000000002</v>
      </c>
      <c r="H968" s="43">
        <f>VLOOKUP($D968,PORTE!$A$3:$Z$45,4,0)*$C968+VLOOKUP($E$2,PORTE!$A$3:$Z$45,4,0)*$E968</f>
        <v>87.132199999999997</v>
      </c>
      <c r="I968" s="43">
        <f>VLOOKUP($D968,PORTE!$A$3:$Z$45,5,0)*$C968+VLOOKUP($E$2,PORTE!$A$3:$Z$45,5,0)*$E968</f>
        <v>93.32119999999999</v>
      </c>
      <c r="J968" s="43">
        <f>VLOOKUP($D968,PORTE!$A$3:$Z$45,6,0)*$C968+VLOOKUP($E$2,PORTE!$A$3:$Z$45,6,0)*$E968</f>
        <v>98.652799999999999</v>
      </c>
      <c r="K968" s="43">
        <f>VLOOKUP($D968,PORTE!$A$3:$Z$45,7,0)*$C968+VLOOKUP($E$2,PORTE!$A$3:$Z$45,7,0)*$E968</f>
        <v>104.29649999999999</v>
      </c>
      <c r="L968" s="43">
        <f>VLOOKUP($D968,PORTE!$A$3:$Z$45,8,0)*$C968+VLOOKUP($E$2,PORTE!$A$3:$Z$45,8,0)*$E968</f>
        <v>111.1815</v>
      </c>
      <c r="M968" s="43">
        <f>VLOOKUP($D968,PORTE!$A$3:$Z$45,9,0)*$C968+VLOOKUP($E$2,PORTE!$A$3:$Z$45,9,0)*$E968</f>
        <v>122.1284</v>
      </c>
      <c r="N968" s="43">
        <f>VLOOKUP($D968,PORTE!$A$3:$Z$45,10,0)*$C968+VLOOKUP($E$2,PORTE!$A$3:$Z$45,10,0)*$E968</f>
        <v>133.2826</v>
      </c>
      <c r="O968" s="43">
        <f>VLOOKUP($D968,PORTE!$A$3:$Z$45,11,0)*$C968+VLOOKUP($E$2,PORTE!$A$3:$Z$45,11,0)*$E968</f>
        <v>135.5504</v>
      </c>
      <c r="P968" s="43">
        <f>VLOOKUP($D968,PORTE!$A$3:$Z$45,12,0)*$C968+VLOOKUP($E$2,PORTE!$A$3:$Z$45,12,0)*$E968</f>
        <v>141.2902</v>
      </c>
      <c r="Q968" s="43">
        <f>VLOOKUP($D968,PORTE!$A$3:$Z$45,13,0)*$C968+VLOOKUP($E$2,PORTE!$A$3:$Z$45,13,0)*$E968</f>
        <v>146.19120000000001</v>
      </c>
      <c r="R968" s="43">
        <f>VLOOKUP($D968,PORTE!$A$3:$Z$45,14,0)*$C968+VLOOKUP($E$2,PORTE!$A$3:$Z$45,14,0)*$E968</f>
        <v>151.87990000000002</v>
      </c>
    </row>
    <row r="969" spans="1:18" s="1" customFormat="1" ht="13.5" customHeight="1" x14ac:dyDescent="0.25">
      <c r="A969" s="2" t="s">
        <v>1997</v>
      </c>
      <c r="B969" s="3" t="s">
        <v>1998</v>
      </c>
      <c r="C969" s="24">
        <v>0.1</v>
      </c>
      <c r="D969" s="4" t="s">
        <v>5</v>
      </c>
      <c r="E969" s="5" t="s">
        <v>1999</v>
      </c>
      <c r="F969" s="43">
        <f>VLOOKUP($D969,PORTE!$A$3:$Z$45,2,0)*$C969+VLOOKUP($E$2,PORTE!$A$3:$Z$45,2,0)*$E969</f>
        <v>58.656499999999994</v>
      </c>
      <c r="G969" s="43">
        <f>VLOOKUP($D969,PORTE!$A$3:$Z$45,3,0)*$C969+VLOOKUP($E$2,PORTE!$A$3:$Z$45,3,0)*$E969</f>
        <v>61.421999999999997</v>
      </c>
      <c r="H969" s="43">
        <f>VLOOKUP($D969,PORTE!$A$3:$Z$45,4,0)*$C969+VLOOKUP($E$2,PORTE!$A$3:$Z$45,4,0)*$E969</f>
        <v>64.842769999999987</v>
      </c>
      <c r="I969" s="43">
        <f>VLOOKUP($D969,PORTE!$A$3:$Z$45,5,0)*$C969+VLOOKUP($E$2,PORTE!$A$3:$Z$45,5,0)*$E969</f>
        <v>69.448669999999993</v>
      </c>
      <c r="J969" s="43">
        <f>VLOOKUP($D969,PORTE!$A$3:$Z$45,6,0)*$C969+VLOOKUP($E$2,PORTE!$A$3:$Z$45,6,0)*$E969</f>
        <v>73.380229999999997</v>
      </c>
      <c r="K969" s="43">
        <f>VLOOKUP($D969,PORTE!$A$3:$Z$45,7,0)*$C969+VLOOKUP($E$2,PORTE!$A$3:$Z$45,7,0)*$E969</f>
        <v>77.578649999999996</v>
      </c>
      <c r="L969" s="43">
        <f>VLOOKUP($D969,PORTE!$A$3:$Z$45,8,0)*$C969+VLOOKUP($E$2,PORTE!$A$3:$Z$45,8,0)*$E969</f>
        <v>82.699649999999991</v>
      </c>
      <c r="M969" s="43">
        <f>VLOOKUP($D969,PORTE!$A$3:$Z$45,9,0)*$C969+VLOOKUP($E$2,PORTE!$A$3:$Z$45,9,0)*$E969</f>
        <v>90.84193999999998</v>
      </c>
      <c r="N969" s="43">
        <f>VLOOKUP($D969,PORTE!$A$3:$Z$45,10,0)*$C969+VLOOKUP($E$2,PORTE!$A$3:$Z$45,10,0)*$E969</f>
        <v>99.138159999999985</v>
      </c>
      <c r="O969" s="43">
        <f>VLOOKUP($D969,PORTE!$A$3:$Z$45,11,0)*$C969+VLOOKUP($E$2,PORTE!$A$3:$Z$45,11,0)*$E969</f>
        <v>100.82639</v>
      </c>
      <c r="P969" s="43">
        <f>VLOOKUP($D969,PORTE!$A$3:$Z$45,12,0)*$C969+VLOOKUP($E$2,PORTE!$A$3:$Z$45,12,0)*$E969</f>
        <v>104.96856999999999</v>
      </c>
      <c r="Q969" s="43">
        <f>VLOOKUP($D969,PORTE!$A$3:$Z$45,13,0)*$C969+VLOOKUP($E$2,PORTE!$A$3:$Z$45,13,0)*$E969</f>
        <v>108.34917</v>
      </c>
      <c r="R969" s="43">
        <f>VLOOKUP($D969,PORTE!$A$3:$Z$45,14,0)*$C969+VLOOKUP($E$2,PORTE!$A$3:$Z$45,14,0)*$E969</f>
        <v>112.56559</v>
      </c>
    </row>
    <row r="970" spans="1:18" s="1" customFormat="1" ht="13.5" customHeight="1" x14ac:dyDescent="0.25">
      <c r="A970" s="2" t="s">
        <v>2000</v>
      </c>
      <c r="B970" s="3" t="s">
        <v>2001</v>
      </c>
      <c r="C970" s="24">
        <v>0.01</v>
      </c>
      <c r="D970" s="4" t="s">
        <v>5</v>
      </c>
      <c r="E970" s="5" t="s">
        <v>2002</v>
      </c>
      <c r="F970" s="43">
        <f>VLOOKUP($D970,PORTE!$A$3:$Z$45,2,0)*$C970+VLOOKUP($E$2,PORTE!$A$3:$Z$45,2,0)*$E970</f>
        <v>70.494500000000002</v>
      </c>
      <c r="G970" s="43">
        <f>VLOOKUP($D970,PORTE!$A$3:$Z$45,3,0)*$C970+VLOOKUP($E$2,PORTE!$A$3:$Z$45,3,0)*$E970</f>
        <v>73.581000000000003</v>
      </c>
      <c r="H970" s="43">
        <f>VLOOKUP($D970,PORTE!$A$3:$Z$45,4,0)*$C970+VLOOKUP($E$2,PORTE!$A$3:$Z$45,4,0)*$E970</f>
        <v>77.688410000000005</v>
      </c>
      <c r="I970" s="43">
        <f>VLOOKUP($D970,PORTE!$A$3:$Z$45,5,0)*$C970+VLOOKUP($E$2,PORTE!$A$3:$Z$45,5,0)*$E970</f>
        <v>83.206910000000008</v>
      </c>
      <c r="J970" s="43">
        <f>VLOOKUP($D970,PORTE!$A$3:$Z$45,6,0)*$C970+VLOOKUP($E$2,PORTE!$A$3:$Z$45,6,0)*$E970</f>
        <v>87.871190000000013</v>
      </c>
      <c r="K970" s="43">
        <f>VLOOKUP($D970,PORTE!$A$3:$Z$45,7,0)*$C970+VLOOKUP($E$2,PORTE!$A$3:$Z$45,7,0)*$E970</f>
        <v>92.899350000000013</v>
      </c>
      <c r="L970" s="43">
        <f>VLOOKUP($D970,PORTE!$A$3:$Z$45,8,0)*$C970+VLOOKUP($E$2,PORTE!$A$3:$Z$45,8,0)*$E970</f>
        <v>99.031350000000003</v>
      </c>
      <c r="M970" s="43">
        <f>VLOOKUP($D970,PORTE!$A$3:$Z$45,9,0)*$C970+VLOOKUP($E$2,PORTE!$A$3:$Z$45,9,0)*$E970</f>
        <v>108.78121999999999</v>
      </c>
      <c r="N970" s="43">
        <f>VLOOKUP($D970,PORTE!$A$3:$Z$45,10,0)*$C970+VLOOKUP($E$2,PORTE!$A$3:$Z$45,10,0)*$E970</f>
        <v>118.71508</v>
      </c>
      <c r="O970" s="43">
        <f>VLOOKUP($D970,PORTE!$A$3:$Z$45,11,0)*$C970+VLOOKUP($E$2,PORTE!$A$3:$Z$45,11,0)*$E970</f>
        <v>120.73847000000001</v>
      </c>
      <c r="P970" s="43">
        <f>VLOOKUP($D970,PORTE!$A$3:$Z$45,12,0)*$C970+VLOOKUP($E$2,PORTE!$A$3:$Z$45,12,0)*$E970</f>
        <v>125.53621000000001</v>
      </c>
      <c r="Q970" s="43">
        <f>VLOOKUP($D970,PORTE!$A$3:$Z$45,13,0)*$C970+VLOOKUP($E$2,PORTE!$A$3:$Z$45,13,0)*$E970</f>
        <v>129.24621000000002</v>
      </c>
      <c r="R970" s="43">
        <f>VLOOKUP($D970,PORTE!$A$3:$Z$45,14,0)*$C970+VLOOKUP($E$2,PORTE!$A$3:$Z$45,14,0)*$E970</f>
        <v>134.27617000000001</v>
      </c>
    </row>
    <row r="971" spans="1:18" s="1" customFormat="1" ht="13.5" customHeight="1" x14ac:dyDescent="0.25">
      <c r="A971" s="2" t="s">
        <v>2003</v>
      </c>
      <c r="B971" s="3" t="s">
        <v>2004</v>
      </c>
      <c r="C971" s="24">
        <v>0.1</v>
      </c>
      <c r="D971" s="4" t="s">
        <v>5</v>
      </c>
      <c r="E971" s="5" t="s">
        <v>2005</v>
      </c>
      <c r="F971" s="43">
        <f>VLOOKUP($D971,PORTE!$A$3:$Z$45,2,0)*$C971+VLOOKUP($E$2,PORTE!$A$3:$Z$45,2,0)*$E971</f>
        <v>75.435000000000002</v>
      </c>
      <c r="G971" s="43">
        <f>VLOOKUP($D971,PORTE!$A$3:$Z$45,3,0)*$C971+VLOOKUP($E$2,PORTE!$A$3:$Z$45,3,0)*$E971</f>
        <v>78.929999999999993</v>
      </c>
      <c r="H971" s="43">
        <f>VLOOKUP($D971,PORTE!$A$3:$Z$45,4,0)*$C971+VLOOKUP($E$2,PORTE!$A$3:$Z$45,4,0)*$E971</f>
        <v>83.328299999999999</v>
      </c>
      <c r="I971" s="43">
        <f>VLOOKUP($D971,PORTE!$A$3:$Z$45,5,0)*$C971+VLOOKUP($E$2,PORTE!$A$3:$Z$45,5,0)*$E971</f>
        <v>89.247299999999996</v>
      </c>
      <c r="J971" s="43">
        <f>VLOOKUP($D971,PORTE!$A$3:$Z$45,6,0)*$C971+VLOOKUP($E$2,PORTE!$A$3:$Z$45,6,0)*$E971</f>
        <v>94.287700000000001</v>
      </c>
      <c r="K971" s="43">
        <f>VLOOKUP($D971,PORTE!$A$3:$Z$45,7,0)*$C971+VLOOKUP($E$2,PORTE!$A$3:$Z$45,7,0)*$E971</f>
        <v>99.682500000000005</v>
      </c>
      <c r="L971" s="43">
        <f>VLOOKUP($D971,PORTE!$A$3:$Z$45,8,0)*$C971+VLOOKUP($E$2,PORTE!$A$3:$Z$45,8,0)*$E971</f>
        <v>106.26249999999999</v>
      </c>
      <c r="M971" s="43">
        <f>VLOOKUP($D971,PORTE!$A$3:$Z$45,9,0)*$C971+VLOOKUP($E$2,PORTE!$A$3:$Z$45,9,0)*$E971</f>
        <v>116.7246</v>
      </c>
      <c r="N971" s="43">
        <f>VLOOKUP($D971,PORTE!$A$3:$Z$45,10,0)*$C971+VLOOKUP($E$2,PORTE!$A$3:$Z$45,10,0)*$E971</f>
        <v>127.3844</v>
      </c>
      <c r="O971" s="43">
        <f>VLOOKUP($D971,PORTE!$A$3:$Z$45,11,0)*$C971+VLOOKUP($E$2,PORTE!$A$3:$Z$45,11,0)*$E971</f>
        <v>129.55410000000001</v>
      </c>
      <c r="P971" s="43">
        <f>VLOOKUP($D971,PORTE!$A$3:$Z$45,12,0)*$C971+VLOOKUP($E$2,PORTE!$A$3:$Z$45,12,0)*$E971</f>
        <v>134.83430000000001</v>
      </c>
      <c r="Q971" s="43">
        <f>VLOOKUP($D971,PORTE!$A$3:$Z$45,13,0)*$C971+VLOOKUP($E$2,PORTE!$A$3:$Z$45,13,0)*$E971</f>
        <v>139.09030000000001</v>
      </c>
      <c r="R971" s="43">
        <f>VLOOKUP($D971,PORTE!$A$3:$Z$45,14,0)*$C971+VLOOKUP($E$2,PORTE!$A$3:$Z$45,14,0)*$E971</f>
        <v>144.50310000000002</v>
      </c>
    </row>
    <row r="972" spans="1:18" s="1" customFormat="1" ht="13.5" customHeight="1" x14ac:dyDescent="0.25">
      <c r="A972" s="2" t="s">
        <v>2006</v>
      </c>
      <c r="B972" s="3" t="s">
        <v>2007</v>
      </c>
      <c r="C972" s="24">
        <v>0.1</v>
      </c>
      <c r="D972" s="4" t="s">
        <v>5</v>
      </c>
      <c r="E972" s="5" t="s">
        <v>278</v>
      </c>
      <c r="F972" s="43">
        <f>VLOOKUP($D972,PORTE!$A$3:$Z$45,2,0)*$C972+VLOOKUP($E$2,PORTE!$A$3:$Z$45,2,0)*$E972</f>
        <v>59.381</v>
      </c>
      <c r="G972" s="43">
        <f>VLOOKUP($D972,PORTE!$A$3:$Z$45,3,0)*$C972+VLOOKUP($E$2,PORTE!$A$3:$Z$45,3,0)*$E972</f>
        <v>62.177999999999997</v>
      </c>
      <c r="H972" s="43">
        <f>VLOOKUP($D972,PORTE!$A$3:$Z$45,4,0)*$C972+VLOOKUP($E$2,PORTE!$A$3:$Z$45,4,0)*$E972</f>
        <v>65.640979999999999</v>
      </c>
      <c r="I972" s="43">
        <f>VLOOKUP($D972,PORTE!$A$3:$Z$45,5,0)*$C972+VLOOKUP($E$2,PORTE!$A$3:$Z$45,5,0)*$E972</f>
        <v>70.303579999999997</v>
      </c>
      <c r="J972" s="43">
        <f>VLOOKUP($D972,PORTE!$A$3:$Z$45,6,0)*$C972+VLOOKUP($E$2,PORTE!$A$3:$Z$45,6,0)*$E972</f>
        <v>74.283020000000008</v>
      </c>
      <c r="K972" s="43">
        <f>VLOOKUP($D972,PORTE!$A$3:$Z$45,7,0)*$C972+VLOOKUP($E$2,PORTE!$A$3:$Z$45,7,0)*$E972</f>
        <v>78.533100000000005</v>
      </c>
      <c r="L972" s="43">
        <f>VLOOKUP($D972,PORTE!$A$3:$Z$45,8,0)*$C972+VLOOKUP($E$2,PORTE!$A$3:$Z$45,8,0)*$E972</f>
        <v>83.717100000000002</v>
      </c>
      <c r="M972" s="43">
        <f>VLOOKUP($D972,PORTE!$A$3:$Z$45,9,0)*$C972+VLOOKUP($E$2,PORTE!$A$3:$Z$45,9,0)*$E972</f>
        <v>91.959559999999996</v>
      </c>
      <c r="N972" s="43">
        <f>VLOOKUP($D972,PORTE!$A$3:$Z$45,10,0)*$C972+VLOOKUP($E$2,PORTE!$A$3:$Z$45,10,0)*$E972</f>
        <v>100.35784</v>
      </c>
      <c r="O972" s="43">
        <f>VLOOKUP($D972,PORTE!$A$3:$Z$45,11,0)*$C972+VLOOKUP($E$2,PORTE!$A$3:$Z$45,11,0)*$E972</f>
        <v>102.06686000000002</v>
      </c>
      <c r="P972" s="43">
        <f>VLOOKUP($D972,PORTE!$A$3:$Z$45,12,0)*$C972+VLOOKUP($E$2,PORTE!$A$3:$Z$45,12,0)*$E972</f>
        <v>106.25818</v>
      </c>
      <c r="Q972" s="43">
        <f>VLOOKUP($D972,PORTE!$A$3:$Z$45,13,0)*$C972+VLOOKUP($E$2,PORTE!$A$3:$Z$45,13,0)*$E972</f>
        <v>109.67658000000002</v>
      </c>
      <c r="R972" s="43">
        <f>VLOOKUP($D972,PORTE!$A$3:$Z$45,14,0)*$C972+VLOOKUP($E$2,PORTE!$A$3:$Z$45,14,0)*$E972</f>
        <v>113.94466000000001</v>
      </c>
    </row>
    <row r="973" spans="1:18" s="1" customFormat="1" ht="13.5" customHeight="1" x14ac:dyDescent="0.25">
      <c r="A973" s="2" t="s">
        <v>2008</v>
      </c>
      <c r="B973" s="3" t="s">
        <v>2009</v>
      </c>
      <c r="C973" s="24">
        <v>0.1</v>
      </c>
      <c r="D973" s="4" t="s">
        <v>5</v>
      </c>
      <c r="E973" s="5" t="s">
        <v>2005</v>
      </c>
      <c r="F973" s="43">
        <f>VLOOKUP($D973,PORTE!$A$3:$Z$45,2,0)*$C973+VLOOKUP($E$2,PORTE!$A$3:$Z$45,2,0)*$E973</f>
        <v>75.435000000000002</v>
      </c>
      <c r="G973" s="43">
        <f>VLOOKUP($D973,PORTE!$A$3:$Z$45,3,0)*$C973+VLOOKUP($E$2,PORTE!$A$3:$Z$45,3,0)*$E973</f>
        <v>78.929999999999993</v>
      </c>
      <c r="H973" s="43">
        <f>VLOOKUP($D973,PORTE!$A$3:$Z$45,4,0)*$C973+VLOOKUP($E$2,PORTE!$A$3:$Z$45,4,0)*$E973</f>
        <v>83.328299999999999</v>
      </c>
      <c r="I973" s="43">
        <f>VLOOKUP($D973,PORTE!$A$3:$Z$45,5,0)*$C973+VLOOKUP($E$2,PORTE!$A$3:$Z$45,5,0)*$E973</f>
        <v>89.247299999999996</v>
      </c>
      <c r="J973" s="43">
        <f>VLOOKUP($D973,PORTE!$A$3:$Z$45,6,0)*$C973+VLOOKUP($E$2,PORTE!$A$3:$Z$45,6,0)*$E973</f>
        <v>94.287700000000001</v>
      </c>
      <c r="K973" s="43">
        <f>VLOOKUP($D973,PORTE!$A$3:$Z$45,7,0)*$C973+VLOOKUP($E$2,PORTE!$A$3:$Z$45,7,0)*$E973</f>
        <v>99.682500000000005</v>
      </c>
      <c r="L973" s="43">
        <f>VLOOKUP($D973,PORTE!$A$3:$Z$45,8,0)*$C973+VLOOKUP($E$2,PORTE!$A$3:$Z$45,8,0)*$E973</f>
        <v>106.26249999999999</v>
      </c>
      <c r="M973" s="43">
        <f>VLOOKUP($D973,PORTE!$A$3:$Z$45,9,0)*$C973+VLOOKUP($E$2,PORTE!$A$3:$Z$45,9,0)*$E973</f>
        <v>116.7246</v>
      </c>
      <c r="N973" s="43">
        <f>VLOOKUP($D973,PORTE!$A$3:$Z$45,10,0)*$C973+VLOOKUP($E$2,PORTE!$A$3:$Z$45,10,0)*$E973</f>
        <v>127.3844</v>
      </c>
      <c r="O973" s="43">
        <f>VLOOKUP($D973,PORTE!$A$3:$Z$45,11,0)*$C973+VLOOKUP($E$2,PORTE!$A$3:$Z$45,11,0)*$E973</f>
        <v>129.55410000000001</v>
      </c>
      <c r="P973" s="43">
        <f>VLOOKUP($D973,PORTE!$A$3:$Z$45,12,0)*$C973+VLOOKUP($E$2,PORTE!$A$3:$Z$45,12,0)*$E973</f>
        <v>134.83430000000001</v>
      </c>
      <c r="Q973" s="43">
        <f>VLOOKUP($D973,PORTE!$A$3:$Z$45,13,0)*$C973+VLOOKUP($E$2,PORTE!$A$3:$Z$45,13,0)*$E973</f>
        <v>139.09030000000001</v>
      </c>
      <c r="R973" s="43">
        <f>VLOOKUP($D973,PORTE!$A$3:$Z$45,14,0)*$C973+VLOOKUP($E$2,PORTE!$A$3:$Z$45,14,0)*$E973</f>
        <v>144.50310000000002</v>
      </c>
    </row>
    <row r="974" spans="1:18" s="1" customFormat="1" ht="13.5" customHeight="1" x14ac:dyDescent="0.25">
      <c r="A974" s="2" t="s">
        <v>2010</v>
      </c>
      <c r="B974" s="3" t="s">
        <v>2011</v>
      </c>
      <c r="C974" s="24">
        <v>0.25</v>
      </c>
      <c r="D974" s="4" t="s">
        <v>5</v>
      </c>
      <c r="E974" s="5" t="s">
        <v>326</v>
      </c>
      <c r="F974" s="43">
        <f>VLOOKUP($D974,PORTE!$A$3:$Z$45,2,0)*$C974+VLOOKUP($E$2,PORTE!$A$3:$Z$45,2,0)*$E974</f>
        <v>78.59</v>
      </c>
      <c r="G974" s="43">
        <f>VLOOKUP($D974,PORTE!$A$3:$Z$45,3,0)*$C974+VLOOKUP($E$2,PORTE!$A$3:$Z$45,3,0)*$E974</f>
        <v>82.545000000000002</v>
      </c>
      <c r="H974" s="43">
        <f>VLOOKUP($D974,PORTE!$A$3:$Z$45,4,0)*$C974+VLOOKUP($E$2,PORTE!$A$3:$Z$45,4,0)*$E974</f>
        <v>87.132199999999997</v>
      </c>
      <c r="I974" s="43">
        <f>VLOOKUP($D974,PORTE!$A$3:$Z$45,5,0)*$C974+VLOOKUP($E$2,PORTE!$A$3:$Z$45,5,0)*$E974</f>
        <v>93.32119999999999</v>
      </c>
      <c r="J974" s="43">
        <f>VLOOKUP($D974,PORTE!$A$3:$Z$45,6,0)*$C974+VLOOKUP($E$2,PORTE!$A$3:$Z$45,6,0)*$E974</f>
        <v>98.652799999999999</v>
      </c>
      <c r="K974" s="43">
        <f>VLOOKUP($D974,PORTE!$A$3:$Z$45,7,0)*$C974+VLOOKUP($E$2,PORTE!$A$3:$Z$45,7,0)*$E974</f>
        <v>104.29649999999999</v>
      </c>
      <c r="L974" s="43">
        <f>VLOOKUP($D974,PORTE!$A$3:$Z$45,8,0)*$C974+VLOOKUP($E$2,PORTE!$A$3:$Z$45,8,0)*$E974</f>
        <v>111.1815</v>
      </c>
      <c r="M974" s="43">
        <f>VLOOKUP($D974,PORTE!$A$3:$Z$45,9,0)*$C974+VLOOKUP($E$2,PORTE!$A$3:$Z$45,9,0)*$E974</f>
        <v>122.1284</v>
      </c>
      <c r="N974" s="43">
        <f>VLOOKUP($D974,PORTE!$A$3:$Z$45,10,0)*$C974+VLOOKUP($E$2,PORTE!$A$3:$Z$45,10,0)*$E974</f>
        <v>133.2826</v>
      </c>
      <c r="O974" s="43">
        <f>VLOOKUP($D974,PORTE!$A$3:$Z$45,11,0)*$C974+VLOOKUP($E$2,PORTE!$A$3:$Z$45,11,0)*$E974</f>
        <v>135.5504</v>
      </c>
      <c r="P974" s="43">
        <f>VLOOKUP($D974,PORTE!$A$3:$Z$45,12,0)*$C974+VLOOKUP($E$2,PORTE!$A$3:$Z$45,12,0)*$E974</f>
        <v>141.2902</v>
      </c>
      <c r="Q974" s="43">
        <f>VLOOKUP($D974,PORTE!$A$3:$Z$45,13,0)*$C974+VLOOKUP($E$2,PORTE!$A$3:$Z$45,13,0)*$E974</f>
        <v>146.19120000000001</v>
      </c>
      <c r="R974" s="43">
        <f>VLOOKUP($D974,PORTE!$A$3:$Z$45,14,0)*$C974+VLOOKUP($E$2,PORTE!$A$3:$Z$45,14,0)*$E974</f>
        <v>151.87990000000002</v>
      </c>
    </row>
    <row r="975" spans="1:18" s="1" customFormat="1" ht="13.5" customHeight="1" x14ac:dyDescent="0.25">
      <c r="A975" s="2" t="s">
        <v>2012</v>
      </c>
      <c r="B975" s="3" t="s">
        <v>2013</v>
      </c>
      <c r="C975" s="27">
        <v>1</v>
      </c>
      <c r="D975" s="2" t="s">
        <v>144</v>
      </c>
      <c r="E975" s="5" t="s">
        <v>2014</v>
      </c>
      <c r="F975" s="43">
        <f>VLOOKUP($D975,PORTE!$A$3:$Z$45,2,0)*$C975+VLOOKUP($E$2,PORTE!$A$3:$Z$45,2,0)*$E975</f>
        <v>164.39</v>
      </c>
      <c r="G975" s="43">
        <f>VLOOKUP($D975,PORTE!$A$3:$Z$45,3,0)*$C975+VLOOKUP($E$2,PORTE!$A$3:$Z$45,3,0)*$E975</f>
        <v>206.32</v>
      </c>
      <c r="H975" s="43">
        <f>VLOOKUP($D975,PORTE!$A$3:$Z$45,4,0)*$C975+VLOOKUP($E$2,PORTE!$A$3:$Z$45,4,0)*$E975</f>
        <v>217.90620000000001</v>
      </c>
      <c r="I975" s="43">
        <f>VLOOKUP($D975,PORTE!$A$3:$Z$45,5,0)*$C975+VLOOKUP($E$2,PORTE!$A$3:$Z$45,5,0)*$E975</f>
        <v>233.33019999999999</v>
      </c>
      <c r="J975" s="43">
        <f>VLOOKUP($D975,PORTE!$A$3:$Z$45,6,0)*$C975+VLOOKUP($E$2,PORTE!$A$3:$Z$45,6,0)*$E975</f>
        <v>246.35379999999998</v>
      </c>
      <c r="K975" s="43">
        <f>VLOOKUP($D975,PORTE!$A$3:$Z$45,7,0)*$C975+VLOOKUP($E$2,PORTE!$A$3:$Z$45,7,0)*$E975</f>
        <v>260.38900000000001</v>
      </c>
      <c r="L975" s="43">
        <f>VLOOKUP($D975,PORTE!$A$3:$Z$45,8,0)*$C975+VLOOKUP($E$2,PORTE!$A$3:$Z$45,8,0)*$E975</f>
        <v>277.55899999999997</v>
      </c>
      <c r="M975" s="43">
        <f>VLOOKUP($D975,PORTE!$A$3:$Z$45,9,0)*$C975+VLOOKUP($E$2,PORTE!$A$3:$Z$45,9,0)*$E975</f>
        <v>304.99639999999999</v>
      </c>
      <c r="N975" s="43">
        <f>VLOOKUP($D975,PORTE!$A$3:$Z$45,10,0)*$C975+VLOOKUP($E$2,PORTE!$A$3:$Z$45,10,0)*$E975</f>
        <v>332.88960000000003</v>
      </c>
      <c r="O975" s="43">
        <f>VLOOKUP($D975,PORTE!$A$3:$Z$45,11,0)*$C975+VLOOKUP($E$2,PORTE!$A$3:$Z$45,11,0)*$E975</f>
        <v>338.3734</v>
      </c>
      <c r="P975" s="43">
        <f>VLOOKUP($D975,PORTE!$A$3:$Z$45,12,0)*$C975+VLOOKUP($E$2,PORTE!$A$3:$Z$45,12,0)*$E975</f>
        <v>449.2242</v>
      </c>
      <c r="Q975" s="43">
        <f>VLOOKUP($D975,PORTE!$A$3:$Z$45,13,0)*$C975+VLOOKUP($E$2,PORTE!$A$3:$Z$45,13,0)*$E975</f>
        <v>662.85019999999997</v>
      </c>
      <c r="R975" s="43">
        <f>VLOOKUP($D975,PORTE!$A$3:$Z$45,14,0)*$C975+VLOOKUP($E$2,PORTE!$A$3:$Z$45,14,0)*$E975</f>
        <v>921.78539999999998</v>
      </c>
    </row>
    <row r="976" spans="1:18" s="1" customFormat="1" ht="13.5" customHeight="1" x14ac:dyDescent="0.25">
      <c r="A976" s="2" t="s">
        <v>2015</v>
      </c>
      <c r="B976" s="3" t="s">
        <v>2016</v>
      </c>
      <c r="C976" s="27">
        <v>1</v>
      </c>
      <c r="D976" s="2" t="s">
        <v>235</v>
      </c>
      <c r="E976" s="5" t="s">
        <v>2014</v>
      </c>
      <c r="F976" s="43">
        <f>VLOOKUP($D976,PORTE!$A$3:$Z$45,2,0)*$C976+VLOOKUP($E$2,PORTE!$A$3:$Z$45,2,0)*$E976</f>
        <v>54.39</v>
      </c>
      <c r="G976" s="43">
        <f>VLOOKUP($D976,PORTE!$A$3:$Z$45,3,0)*$C976+VLOOKUP($E$2,PORTE!$A$3:$Z$45,3,0)*$E976</f>
        <v>180.32</v>
      </c>
      <c r="H976" s="43">
        <f>VLOOKUP($D976,PORTE!$A$3:$Z$45,4,0)*$C976+VLOOKUP($E$2,PORTE!$A$3:$Z$45,4,0)*$E976</f>
        <v>190.90620000000001</v>
      </c>
      <c r="I976" s="43">
        <f>VLOOKUP($D976,PORTE!$A$3:$Z$45,5,0)*$C976+VLOOKUP($E$2,PORTE!$A$3:$Z$45,5,0)*$E976</f>
        <v>204.42019999999999</v>
      </c>
      <c r="J976" s="43">
        <f>VLOOKUP($D976,PORTE!$A$3:$Z$45,6,0)*$C976+VLOOKUP($E$2,PORTE!$A$3:$Z$45,6,0)*$E976</f>
        <v>215.8338</v>
      </c>
      <c r="K976" s="43">
        <f>VLOOKUP($D976,PORTE!$A$3:$Z$45,7,0)*$C976+VLOOKUP($E$2,PORTE!$A$3:$Z$45,7,0)*$E976</f>
        <v>228.12900000000002</v>
      </c>
      <c r="L976" s="43">
        <f>VLOOKUP($D976,PORTE!$A$3:$Z$45,8,0)*$C976+VLOOKUP($E$2,PORTE!$A$3:$Z$45,8,0)*$E976</f>
        <v>243.16900000000001</v>
      </c>
      <c r="M976" s="43">
        <f>VLOOKUP($D976,PORTE!$A$3:$Z$45,9,0)*$C976+VLOOKUP($E$2,PORTE!$A$3:$Z$45,9,0)*$E976</f>
        <v>267.20639999999997</v>
      </c>
      <c r="N976" s="43">
        <f>VLOOKUP($D976,PORTE!$A$3:$Z$45,10,0)*$C976+VLOOKUP($E$2,PORTE!$A$3:$Z$45,10,0)*$E976</f>
        <v>291.64959999999996</v>
      </c>
      <c r="O976" s="43">
        <f>VLOOKUP($D976,PORTE!$A$3:$Z$45,11,0)*$C976+VLOOKUP($E$2,PORTE!$A$3:$Z$45,11,0)*$E976</f>
        <v>296.45339999999999</v>
      </c>
      <c r="P976" s="43">
        <f>VLOOKUP($D976,PORTE!$A$3:$Z$45,12,0)*$C976+VLOOKUP($E$2,PORTE!$A$3:$Z$45,12,0)*$E976</f>
        <v>389.39419999999996</v>
      </c>
      <c r="Q976" s="43">
        <f>VLOOKUP($D976,PORTE!$A$3:$Z$45,13,0)*$C976+VLOOKUP($E$2,PORTE!$A$3:$Z$45,13,0)*$E976</f>
        <v>567.84019999999998</v>
      </c>
      <c r="R976" s="43">
        <f>VLOOKUP($D976,PORTE!$A$3:$Z$45,14,0)*$C976+VLOOKUP($E$2,PORTE!$A$3:$Z$45,14,0)*$E976</f>
        <v>789.11540000000002</v>
      </c>
    </row>
    <row r="977" spans="1:18" s="1" customFormat="1" ht="13.5" customHeight="1" x14ac:dyDescent="0.25">
      <c r="A977" s="2">
        <v>40503909</v>
      </c>
      <c r="B977" s="3" t="s">
        <v>2017</v>
      </c>
      <c r="C977" s="27">
        <v>1</v>
      </c>
      <c r="D977" s="2" t="s">
        <v>5</v>
      </c>
      <c r="E977" s="5">
        <v>22.05</v>
      </c>
      <c r="F977" s="43">
        <f>VLOOKUP($D977,PORTE!$A$3:$Z$45,2,0)*$C977+VLOOKUP($E$2,PORTE!$A$3:$Z$45,2,0)*$E977</f>
        <v>261.57500000000005</v>
      </c>
      <c r="G977" s="43">
        <f>VLOOKUP($D977,PORTE!$A$3:$Z$45,3,0)*$C977+VLOOKUP($E$2,PORTE!$A$3:$Z$45,3,0)*$E977</f>
        <v>275.10000000000002</v>
      </c>
      <c r="H977" s="43">
        <f>VLOOKUP($D977,PORTE!$A$3:$Z$45,4,0)*$C977+VLOOKUP($E$2,PORTE!$A$3:$Z$45,4,0)*$E977</f>
        <v>290.37350000000004</v>
      </c>
      <c r="I977" s="43">
        <f>VLOOKUP($D977,PORTE!$A$3:$Z$45,5,0)*$C977+VLOOKUP($E$2,PORTE!$A$3:$Z$45,5,0)*$E977</f>
        <v>310.99849999999998</v>
      </c>
      <c r="J977" s="43">
        <f>VLOOKUP($D977,PORTE!$A$3:$Z$45,6,0)*$C977+VLOOKUP($E$2,PORTE!$A$3:$Z$45,6,0)*$E977</f>
        <v>328.8365</v>
      </c>
      <c r="K977" s="43">
        <f>VLOOKUP($D977,PORTE!$A$3:$Z$45,7,0)*$C977+VLOOKUP($E$2,PORTE!$A$3:$Z$45,7,0)*$E977</f>
        <v>347.64749999999998</v>
      </c>
      <c r="L977" s="43">
        <f>VLOOKUP($D977,PORTE!$A$3:$Z$45,8,0)*$C977+VLOOKUP($E$2,PORTE!$A$3:$Z$45,8,0)*$E977</f>
        <v>370.59749999999997</v>
      </c>
      <c r="M977" s="43">
        <f>VLOOKUP($D977,PORTE!$A$3:$Z$45,9,0)*$C977+VLOOKUP($E$2,PORTE!$A$3:$Z$45,9,0)*$E977</f>
        <v>407.08699999999999</v>
      </c>
      <c r="N977" s="43">
        <f>VLOOKUP($D977,PORTE!$A$3:$Z$45,10,0)*$C977+VLOOKUP($E$2,PORTE!$A$3:$Z$45,10,0)*$E977</f>
        <v>444.26799999999997</v>
      </c>
      <c r="O977" s="43">
        <f>VLOOKUP($D977,PORTE!$A$3:$Z$45,11,0)*$C977+VLOOKUP($E$2,PORTE!$A$3:$Z$45,11,0)*$E977</f>
        <v>451.82450000000006</v>
      </c>
      <c r="P977" s="43">
        <f>VLOOKUP($D977,PORTE!$A$3:$Z$45,12,0)*$C977+VLOOKUP($E$2,PORTE!$A$3:$Z$45,12,0)*$E977</f>
        <v>471.20349999999996</v>
      </c>
      <c r="Q977" s="43">
        <f>VLOOKUP($D977,PORTE!$A$3:$Z$45,13,0)*$C977+VLOOKUP($E$2,PORTE!$A$3:$Z$45,13,0)*$E977</f>
        <v>488.05349999999999</v>
      </c>
      <c r="R977" s="43">
        <f>VLOOKUP($D977,PORTE!$A$3:$Z$45,14,0)*$C977+VLOOKUP($E$2,PORTE!$A$3:$Z$45,14,0)*$E977</f>
        <v>507.04450000000003</v>
      </c>
    </row>
    <row r="978" spans="1:18" s="1" customFormat="1" ht="13.5" customHeight="1" x14ac:dyDescent="0.25">
      <c r="A978" s="2">
        <v>40503925</v>
      </c>
      <c r="B978" s="18" t="s">
        <v>2018</v>
      </c>
      <c r="C978" s="27">
        <v>1</v>
      </c>
      <c r="D978" s="2" t="s">
        <v>5</v>
      </c>
      <c r="E978" s="5">
        <v>22.05</v>
      </c>
      <c r="F978" s="43">
        <f>VLOOKUP($D978,PORTE!$A$3:$Z$45,2,0)*$C978+VLOOKUP($E$2,PORTE!$A$3:$Z$45,2,0)*$E978</f>
        <v>261.57500000000005</v>
      </c>
      <c r="G978" s="43">
        <f>VLOOKUP($D978,PORTE!$A$3:$Z$45,3,0)*$C978+VLOOKUP($E$2,PORTE!$A$3:$Z$45,3,0)*$E978</f>
        <v>275.10000000000002</v>
      </c>
      <c r="H978" s="43">
        <f>VLOOKUP($D978,PORTE!$A$3:$Z$45,4,0)*$C978+VLOOKUP($E$2,PORTE!$A$3:$Z$45,4,0)*$E978</f>
        <v>290.37350000000004</v>
      </c>
      <c r="I978" s="43">
        <f>VLOOKUP($D978,PORTE!$A$3:$Z$45,5,0)*$C978+VLOOKUP($E$2,PORTE!$A$3:$Z$45,5,0)*$E978</f>
        <v>310.99849999999998</v>
      </c>
      <c r="J978" s="43">
        <f>VLOOKUP($D978,PORTE!$A$3:$Z$45,6,0)*$C978+VLOOKUP($E$2,PORTE!$A$3:$Z$45,6,0)*$E978</f>
        <v>328.8365</v>
      </c>
      <c r="K978" s="43">
        <f>VLOOKUP($D978,PORTE!$A$3:$Z$45,7,0)*$C978+VLOOKUP($E$2,PORTE!$A$3:$Z$45,7,0)*$E978</f>
        <v>347.64749999999998</v>
      </c>
      <c r="L978" s="43">
        <f>VLOOKUP($D978,PORTE!$A$3:$Z$45,8,0)*$C978+VLOOKUP($E$2,PORTE!$A$3:$Z$45,8,0)*$E978</f>
        <v>370.59749999999997</v>
      </c>
      <c r="M978" s="43">
        <f>VLOOKUP($D978,PORTE!$A$3:$Z$45,9,0)*$C978+VLOOKUP($E$2,PORTE!$A$3:$Z$45,9,0)*$E978</f>
        <v>407.08699999999999</v>
      </c>
      <c r="N978" s="43">
        <f>VLOOKUP($D978,PORTE!$A$3:$Z$45,10,0)*$C978+VLOOKUP($E$2,PORTE!$A$3:$Z$45,10,0)*$E978</f>
        <v>444.26799999999997</v>
      </c>
      <c r="O978" s="43">
        <f>VLOOKUP($D978,PORTE!$A$3:$Z$45,11,0)*$C978+VLOOKUP($E$2,PORTE!$A$3:$Z$45,11,0)*$E978</f>
        <v>451.82450000000006</v>
      </c>
      <c r="P978" s="43">
        <f>VLOOKUP($D978,PORTE!$A$3:$Z$45,12,0)*$C978+VLOOKUP($E$2,PORTE!$A$3:$Z$45,12,0)*$E978</f>
        <v>471.20349999999996</v>
      </c>
      <c r="Q978" s="43">
        <f>VLOOKUP($D978,PORTE!$A$3:$Z$45,13,0)*$C978+VLOOKUP($E$2,PORTE!$A$3:$Z$45,13,0)*$E978</f>
        <v>488.05349999999999</v>
      </c>
      <c r="R978" s="43">
        <f>VLOOKUP($D978,PORTE!$A$3:$Z$45,14,0)*$C978+VLOOKUP($E$2,PORTE!$A$3:$Z$45,14,0)*$E978</f>
        <v>507.04450000000003</v>
      </c>
    </row>
    <row r="979" spans="1:18" s="1" customFormat="1" ht="13.5" customHeight="1" x14ac:dyDescent="0.25">
      <c r="A979" s="2">
        <v>40503917</v>
      </c>
      <c r="B979" s="3" t="s">
        <v>2019</v>
      </c>
      <c r="C979" s="27">
        <v>1</v>
      </c>
      <c r="D979" s="2" t="s">
        <v>5</v>
      </c>
      <c r="E979" s="5">
        <v>24.5</v>
      </c>
      <c r="F979" s="43">
        <f>VLOOKUP($D979,PORTE!$A$3:$Z$45,2,0)*$C979+VLOOKUP($E$2,PORTE!$A$3:$Z$45,2,0)*$E979</f>
        <v>289.75</v>
      </c>
      <c r="G979" s="43">
        <f>VLOOKUP($D979,PORTE!$A$3:$Z$45,3,0)*$C979+VLOOKUP($E$2,PORTE!$A$3:$Z$45,3,0)*$E979</f>
        <v>304.5</v>
      </c>
      <c r="H979" s="43">
        <f>VLOOKUP($D979,PORTE!$A$3:$Z$45,4,0)*$C979+VLOOKUP($E$2,PORTE!$A$3:$Z$45,4,0)*$E979</f>
        <v>321.41500000000002</v>
      </c>
      <c r="I979" s="43">
        <f>VLOOKUP($D979,PORTE!$A$3:$Z$45,5,0)*$C979+VLOOKUP($E$2,PORTE!$A$3:$Z$45,5,0)*$E979</f>
        <v>344.245</v>
      </c>
      <c r="J979" s="43">
        <f>VLOOKUP($D979,PORTE!$A$3:$Z$45,6,0)*$C979+VLOOKUP($E$2,PORTE!$A$3:$Z$45,6,0)*$E979</f>
        <v>363.94499999999999</v>
      </c>
      <c r="K979" s="43">
        <f>VLOOKUP($D979,PORTE!$A$3:$Z$45,7,0)*$C979+VLOOKUP($E$2,PORTE!$A$3:$Z$45,7,0)*$E979</f>
        <v>384.76499999999999</v>
      </c>
      <c r="L979" s="43">
        <f>VLOOKUP($D979,PORTE!$A$3:$Z$45,8,0)*$C979+VLOOKUP($E$2,PORTE!$A$3:$Z$45,8,0)*$E979</f>
        <v>410.16499999999996</v>
      </c>
      <c r="M979" s="43">
        <f>VLOOKUP($D979,PORTE!$A$3:$Z$45,9,0)*$C979+VLOOKUP($E$2,PORTE!$A$3:$Z$45,9,0)*$E979</f>
        <v>450.54999999999995</v>
      </c>
      <c r="N979" s="43">
        <f>VLOOKUP($D979,PORTE!$A$3:$Z$45,10,0)*$C979+VLOOKUP($E$2,PORTE!$A$3:$Z$45,10,0)*$E979</f>
        <v>491.7</v>
      </c>
      <c r="O979" s="43">
        <f>VLOOKUP($D979,PORTE!$A$3:$Z$45,11,0)*$C979+VLOOKUP($E$2,PORTE!$A$3:$Z$45,11,0)*$E979</f>
        <v>500.06500000000005</v>
      </c>
      <c r="P979" s="43">
        <f>VLOOKUP($D979,PORTE!$A$3:$Z$45,12,0)*$C979+VLOOKUP($E$2,PORTE!$A$3:$Z$45,12,0)*$E979</f>
        <v>521.35500000000002</v>
      </c>
      <c r="Q979" s="43">
        <f>VLOOKUP($D979,PORTE!$A$3:$Z$45,13,0)*$C979+VLOOKUP($E$2,PORTE!$A$3:$Z$45,13,0)*$E979</f>
        <v>539.67500000000007</v>
      </c>
      <c r="R979" s="43">
        <f>VLOOKUP($D979,PORTE!$A$3:$Z$45,14,0)*$C979+VLOOKUP($E$2,PORTE!$A$3:$Z$45,14,0)*$E979</f>
        <v>560.67500000000007</v>
      </c>
    </row>
    <row r="980" spans="1:18" s="1" customFormat="1" ht="13.5" customHeight="1" x14ac:dyDescent="0.25">
      <c r="A980" s="2" t="s">
        <v>2020</v>
      </c>
      <c r="B980" s="3" t="s">
        <v>2021</v>
      </c>
      <c r="C980" s="27">
        <v>1</v>
      </c>
      <c r="D980" s="2" t="s">
        <v>914</v>
      </c>
      <c r="E980" s="5" t="s">
        <v>915</v>
      </c>
      <c r="F980" s="43">
        <f>VLOOKUP($D980,PORTE!$A$3:$Z$45,2,0)*$C980+VLOOKUP($E$2,PORTE!$A$3:$Z$45,2,0)*$E980</f>
        <v>188.5</v>
      </c>
      <c r="G980" s="43">
        <f>VLOOKUP($D980,PORTE!$A$3:$Z$45,3,0)*$C980+VLOOKUP($E$2,PORTE!$A$3:$Z$45,3,0)*$E980</f>
        <v>201</v>
      </c>
      <c r="H980" s="43">
        <f>VLOOKUP($D980,PORTE!$A$3:$Z$45,4,0)*$C980+VLOOKUP($E$2,PORTE!$A$3:$Z$45,4,0)*$E980</f>
        <v>212.05</v>
      </c>
      <c r="I980" s="43">
        <f>VLOOKUP($D980,PORTE!$A$3:$Z$45,5,0)*$C980+VLOOKUP($E$2,PORTE!$A$3:$Z$45,5,0)*$E980</f>
        <v>227.11</v>
      </c>
      <c r="J980" s="43">
        <f>VLOOKUP($D980,PORTE!$A$3:$Z$45,6,0)*$C980+VLOOKUP($E$2,PORTE!$A$3:$Z$45,6,0)*$E980</f>
        <v>240.67</v>
      </c>
      <c r="K980" s="43">
        <f>VLOOKUP($D980,PORTE!$A$3:$Z$45,7,0)*$C980+VLOOKUP($E$2,PORTE!$A$3:$Z$45,7,0)*$E980</f>
        <v>254.43</v>
      </c>
      <c r="L980" s="43">
        <f>VLOOKUP($D980,PORTE!$A$3:$Z$45,8,0)*$C980+VLOOKUP($E$2,PORTE!$A$3:$Z$45,8,0)*$E980</f>
        <v>271.21999999999997</v>
      </c>
      <c r="M980" s="43">
        <f>VLOOKUP($D980,PORTE!$A$3:$Z$45,9,0)*$C980+VLOOKUP($E$2,PORTE!$A$3:$Z$45,9,0)*$E980</f>
        <v>297.93999999999994</v>
      </c>
      <c r="N980" s="43">
        <f>VLOOKUP($D980,PORTE!$A$3:$Z$45,10,0)*$C980+VLOOKUP($E$2,PORTE!$A$3:$Z$45,10,0)*$E980</f>
        <v>325.14999999999998</v>
      </c>
      <c r="O980" s="43">
        <f>VLOOKUP($D980,PORTE!$A$3:$Z$45,11,0)*$C980+VLOOKUP($E$2,PORTE!$A$3:$Z$45,11,0)*$E980</f>
        <v>330.67</v>
      </c>
      <c r="P980" s="43">
        <f>VLOOKUP($D980,PORTE!$A$3:$Z$45,12,0)*$C980+VLOOKUP($E$2,PORTE!$A$3:$Z$45,12,0)*$E980</f>
        <v>346.72999999999996</v>
      </c>
      <c r="Q980" s="43">
        <f>VLOOKUP($D980,PORTE!$A$3:$Z$45,13,0)*$C980+VLOOKUP($E$2,PORTE!$A$3:$Z$45,13,0)*$E980</f>
        <v>366.69</v>
      </c>
      <c r="R980" s="43">
        <f>VLOOKUP($D980,PORTE!$A$3:$Z$45,14,0)*$C980+VLOOKUP($E$2,PORTE!$A$3:$Z$45,14,0)*$E980</f>
        <v>395.67</v>
      </c>
    </row>
    <row r="981" spans="1:18" s="1" customFormat="1" ht="13.5" customHeight="1" x14ac:dyDescent="0.25">
      <c r="A981" s="2" t="s">
        <v>2022</v>
      </c>
      <c r="B981" s="3" t="s">
        <v>2023</v>
      </c>
      <c r="C981" s="27">
        <v>1</v>
      </c>
      <c r="D981" s="2" t="s">
        <v>914</v>
      </c>
      <c r="E981" s="5" t="s">
        <v>915</v>
      </c>
      <c r="F981" s="43">
        <f>VLOOKUP($D981,PORTE!$A$3:$Z$45,2,0)*$C981+VLOOKUP($E$2,PORTE!$A$3:$Z$45,2,0)*$E981</f>
        <v>188.5</v>
      </c>
      <c r="G981" s="43">
        <f>VLOOKUP($D981,PORTE!$A$3:$Z$45,3,0)*$C981+VLOOKUP($E$2,PORTE!$A$3:$Z$45,3,0)*$E981</f>
        <v>201</v>
      </c>
      <c r="H981" s="43">
        <f>VLOOKUP($D981,PORTE!$A$3:$Z$45,4,0)*$C981+VLOOKUP($E$2,PORTE!$A$3:$Z$45,4,0)*$E981</f>
        <v>212.05</v>
      </c>
      <c r="I981" s="43">
        <f>VLOOKUP($D981,PORTE!$A$3:$Z$45,5,0)*$C981+VLOOKUP($E$2,PORTE!$A$3:$Z$45,5,0)*$E981</f>
        <v>227.11</v>
      </c>
      <c r="J981" s="43">
        <f>VLOOKUP($D981,PORTE!$A$3:$Z$45,6,0)*$C981+VLOOKUP($E$2,PORTE!$A$3:$Z$45,6,0)*$E981</f>
        <v>240.67</v>
      </c>
      <c r="K981" s="43">
        <f>VLOOKUP($D981,PORTE!$A$3:$Z$45,7,0)*$C981+VLOOKUP($E$2,PORTE!$A$3:$Z$45,7,0)*$E981</f>
        <v>254.43</v>
      </c>
      <c r="L981" s="43">
        <f>VLOOKUP($D981,PORTE!$A$3:$Z$45,8,0)*$C981+VLOOKUP($E$2,PORTE!$A$3:$Z$45,8,0)*$E981</f>
        <v>271.21999999999997</v>
      </c>
      <c r="M981" s="43">
        <f>VLOOKUP($D981,PORTE!$A$3:$Z$45,9,0)*$C981+VLOOKUP($E$2,PORTE!$A$3:$Z$45,9,0)*$E981</f>
        <v>297.93999999999994</v>
      </c>
      <c r="N981" s="43">
        <f>VLOOKUP($D981,PORTE!$A$3:$Z$45,10,0)*$C981+VLOOKUP($E$2,PORTE!$A$3:$Z$45,10,0)*$E981</f>
        <v>325.14999999999998</v>
      </c>
      <c r="O981" s="43">
        <f>VLOOKUP($D981,PORTE!$A$3:$Z$45,11,0)*$C981+VLOOKUP($E$2,PORTE!$A$3:$Z$45,11,0)*$E981</f>
        <v>330.67</v>
      </c>
      <c r="P981" s="43">
        <f>VLOOKUP($D981,PORTE!$A$3:$Z$45,12,0)*$C981+VLOOKUP($E$2,PORTE!$A$3:$Z$45,12,0)*$E981</f>
        <v>346.72999999999996</v>
      </c>
      <c r="Q981" s="43">
        <f>VLOOKUP($D981,PORTE!$A$3:$Z$45,13,0)*$C981+VLOOKUP($E$2,PORTE!$A$3:$Z$45,13,0)*$E981</f>
        <v>366.69</v>
      </c>
      <c r="R981" s="43">
        <f>VLOOKUP($D981,PORTE!$A$3:$Z$45,14,0)*$C981+VLOOKUP($E$2,PORTE!$A$3:$Z$45,14,0)*$E981</f>
        <v>395.67</v>
      </c>
    </row>
    <row r="982" spans="1:18" s="1" customFormat="1" ht="13.5" customHeight="1" x14ac:dyDescent="0.25">
      <c r="A982" s="2" t="s">
        <v>2024</v>
      </c>
      <c r="B982" s="3" t="s">
        <v>2025</v>
      </c>
      <c r="C982" s="27">
        <v>1</v>
      </c>
      <c r="D982" s="2" t="s">
        <v>914</v>
      </c>
      <c r="E982" s="5" t="s">
        <v>915</v>
      </c>
      <c r="F982" s="43">
        <f>VLOOKUP($D982,PORTE!$A$3:$Z$45,2,0)*$C982+VLOOKUP($E$2,PORTE!$A$3:$Z$45,2,0)*$E982</f>
        <v>188.5</v>
      </c>
      <c r="G982" s="43">
        <f>VLOOKUP($D982,PORTE!$A$3:$Z$45,3,0)*$C982+VLOOKUP($E$2,PORTE!$A$3:$Z$45,3,0)*$E982</f>
        <v>201</v>
      </c>
      <c r="H982" s="43">
        <f>VLOOKUP($D982,PORTE!$A$3:$Z$45,4,0)*$C982+VLOOKUP($E$2,PORTE!$A$3:$Z$45,4,0)*$E982</f>
        <v>212.05</v>
      </c>
      <c r="I982" s="43">
        <f>VLOOKUP($D982,PORTE!$A$3:$Z$45,5,0)*$C982+VLOOKUP($E$2,PORTE!$A$3:$Z$45,5,0)*$E982</f>
        <v>227.11</v>
      </c>
      <c r="J982" s="43">
        <f>VLOOKUP($D982,PORTE!$A$3:$Z$45,6,0)*$C982+VLOOKUP($E$2,PORTE!$A$3:$Z$45,6,0)*$E982</f>
        <v>240.67</v>
      </c>
      <c r="K982" s="43">
        <f>VLOOKUP($D982,PORTE!$A$3:$Z$45,7,0)*$C982+VLOOKUP($E$2,PORTE!$A$3:$Z$45,7,0)*$E982</f>
        <v>254.43</v>
      </c>
      <c r="L982" s="43">
        <f>VLOOKUP($D982,PORTE!$A$3:$Z$45,8,0)*$C982+VLOOKUP($E$2,PORTE!$A$3:$Z$45,8,0)*$E982</f>
        <v>271.21999999999997</v>
      </c>
      <c r="M982" s="43">
        <f>VLOOKUP($D982,PORTE!$A$3:$Z$45,9,0)*$C982+VLOOKUP($E$2,PORTE!$A$3:$Z$45,9,0)*$E982</f>
        <v>297.93999999999994</v>
      </c>
      <c r="N982" s="43">
        <f>VLOOKUP($D982,PORTE!$A$3:$Z$45,10,0)*$C982+VLOOKUP($E$2,PORTE!$A$3:$Z$45,10,0)*$E982</f>
        <v>325.14999999999998</v>
      </c>
      <c r="O982" s="43">
        <f>VLOOKUP($D982,PORTE!$A$3:$Z$45,11,0)*$C982+VLOOKUP($E$2,PORTE!$A$3:$Z$45,11,0)*$E982</f>
        <v>330.67</v>
      </c>
      <c r="P982" s="43">
        <f>VLOOKUP($D982,PORTE!$A$3:$Z$45,12,0)*$C982+VLOOKUP($E$2,PORTE!$A$3:$Z$45,12,0)*$E982</f>
        <v>346.72999999999996</v>
      </c>
      <c r="Q982" s="43">
        <f>VLOOKUP($D982,PORTE!$A$3:$Z$45,13,0)*$C982+VLOOKUP($E$2,PORTE!$A$3:$Z$45,13,0)*$E982</f>
        <v>366.69</v>
      </c>
      <c r="R982" s="43">
        <f>VLOOKUP($D982,PORTE!$A$3:$Z$45,14,0)*$C982+VLOOKUP($E$2,PORTE!$A$3:$Z$45,14,0)*$E982</f>
        <v>395.67</v>
      </c>
    </row>
    <row r="983" spans="1:18" s="1" customFormat="1" ht="13.5" customHeight="1" x14ac:dyDescent="0.25">
      <c r="A983" s="2" t="s">
        <v>2026</v>
      </c>
      <c r="B983" s="3" t="s">
        <v>2027</v>
      </c>
      <c r="C983" s="27">
        <v>1</v>
      </c>
      <c r="D983" s="2" t="s">
        <v>914</v>
      </c>
      <c r="E983" s="5" t="s">
        <v>915</v>
      </c>
      <c r="F983" s="43">
        <f>VLOOKUP($D983,PORTE!$A$3:$Z$45,2,0)*$C983+VLOOKUP($E$2,PORTE!$A$3:$Z$45,2,0)*$E983</f>
        <v>188.5</v>
      </c>
      <c r="G983" s="43">
        <f>VLOOKUP($D983,PORTE!$A$3:$Z$45,3,0)*$C983+VLOOKUP($E$2,PORTE!$A$3:$Z$45,3,0)*$E983</f>
        <v>201</v>
      </c>
      <c r="H983" s="43">
        <f>VLOOKUP($D983,PORTE!$A$3:$Z$45,4,0)*$C983+VLOOKUP($E$2,PORTE!$A$3:$Z$45,4,0)*$E983</f>
        <v>212.05</v>
      </c>
      <c r="I983" s="43">
        <f>VLOOKUP($D983,PORTE!$A$3:$Z$45,5,0)*$C983+VLOOKUP($E$2,PORTE!$A$3:$Z$45,5,0)*$E983</f>
        <v>227.11</v>
      </c>
      <c r="J983" s="43">
        <f>VLOOKUP($D983,PORTE!$A$3:$Z$45,6,0)*$C983+VLOOKUP($E$2,PORTE!$A$3:$Z$45,6,0)*$E983</f>
        <v>240.67</v>
      </c>
      <c r="K983" s="43">
        <f>VLOOKUP($D983,PORTE!$A$3:$Z$45,7,0)*$C983+VLOOKUP($E$2,PORTE!$A$3:$Z$45,7,0)*$E983</f>
        <v>254.43</v>
      </c>
      <c r="L983" s="43">
        <f>VLOOKUP($D983,PORTE!$A$3:$Z$45,8,0)*$C983+VLOOKUP($E$2,PORTE!$A$3:$Z$45,8,0)*$E983</f>
        <v>271.21999999999997</v>
      </c>
      <c r="M983" s="43">
        <f>VLOOKUP($D983,PORTE!$A$3:$Z$45,9,0)*$C983+VLOOKUP($E$2,PORTE!$A$3:$Z$45,9,0)*$E983</f>
        <v>297.93999999999994</v>
      </c>
      <c r="N983" s="43">
        <f>VLOOKUP($D983,PORTE!$A$3:$Z$45,10,0)*$C983+VLOOKUP($E$2,PORTE!$A$3:$Z$45,10,0)*$E983</f>
        <v>325.14999999999998</v>
      </c>
      <c r="O983" s="43">
        <f>VLOOKUP($D983,PORTE!$A$3:$Z$45,11,0)*$C983+VLOOKUP($E$2,PORTE!$A$3:$Z$45,11,0)*$E983</f>
        <v>330.67</v>
      </c>
      <c r="P983" s="43">
        <f>VLOOKUP($D983,PORTE!$A$3:$Z$45,12,0)*$C983+VLOOKUP($E$2,PORTE!$A$3:$Z$45,12,0)*$E983</f>
        <v>346.72999999999996</v>
      </c>
      <c r="Q983" s="43">
        <f>VLOOKUP($D983,PORTE!$A$3:$Z$45,13,0)*$C983+VLOOKUP($E$2,PORTE!$A$3:$Z$45,13,0)*$E983</f>
        <v>366.69</v>
      </c>
      <c r="R983" s="43">
        <f>VLOOKUP($D983,PORTE!$A$3:$Z$45,14,0)*$C983+VLOOKUP($E$2,PORTE!$A$3:$Z$45,14,0)*$E983</f>
        <v>395.67</v>
      </c>
    </row>
    <row r="984" spans="1:18" s="1" customFormat="1" ht="13.5" customHeight="1" x14ac:dyDescent="0.25">
      <c r="A984" s="2" t="s">
        <v>2028</v>
      </c>
      <c r="B984" s="3" t="s">
        <v>2029</v>
      </c>
      <c r="C984" s="24">
        <v>0.01</v>
      </c>
      <c r="D984" s="4" t="s">
        <v>5</v>
      </c>
      <c r="E984" s="5">
        <v>0.87</v>
      </c>
      <c r="F984" s="43">
        <f>VLOOKUP($D984,PORTE!$A$3:$Z$45,2,0)*$C984+VLOOKUP($E$2,PORTE!$A$3:$Z$45,2,0)*$E984</f>
        <v>10.085000000000001</v>
      </c>
      <c r="G984" s="43">
        <f>VLOOKUP($D984,PORTE!$A$3:$Z$45,3,0)*$C984+VLOOKUP($E$2,PORTE!$A$3:$Z$45,3,0)*$E984</f>
        <v>10.545</v>
      </c>
      <c r="H984" s="43">
        <f>VLOOKUP($D984,PORTE!$A$3:$Z$45,4,0)*$C984+VLOOKUP($E$2,PORTE!$A$3:$Z$45,4,0)*$E984</f>
        <v>11.132899999999999</v>
      </c>
      <c r="I984" s="43">
        <f>VLOOKUP($D984,PORTE!$A$3:$Z$45,5,0)*$C984+VLOOKUP($E$2,PORTE!$A$3:$Z$45,5,0)*$E984</f>
        <v>11.9237</v>
      </c>
      <c r="J984" s="43">
        <f>VLOOKUP($D984,PORTE!$A$3:$Z$45,6,0)*$C984+VLOOKUP($E$2,PORTE!$A$3:$Z$45,6,0)*$E984</f>
        <v>12.595700000000001</v>
      </c>
      <c r="K984" s="43">
        <f>VLOOKUP($D984,PORTE!$A$3:$Z$45,7,0)*$C984+VLOOKUP($E$2,PORTE!$A$3:$Z$45,7,0)*$E984</f>
        <v>13.3164</v>
      </c>
      <c r="L984" s="43">
        <f>VLOOKUP($D984,PORTE!$A$3:$Z$45,8,0)*$C984+VLOOKUP($E$2,PORTE!$A$3:$Z$45,8,0)*$E984</f>
        <v>14.195399999999999</v>
      </c>
      <c r="M984" s="43">
        <f>VLOOKUP($D984,PORTE!$A$3:$Z$45,9,0)*$C984+VLOOKUP($E$2,PORTE!$A$3:$Z$45,9,0)*$E984</f>
        <v>15.592999999999998</v>
      </c>
      <c r="N984" s="43">
        <f>VLOOKUP($D984,PORTE!$A$3:$Z$45,10,0)*$C984+VLOOKUP($E$2,PORTE!$A$3:$Z$45,10,0)*$E984</f>
        <v>17.016999999999999</v>
      </c>
      <c r="O984" s="43">
        <f>VLOOKUP($D984,PORTE!$A$3:$Z$45,11,0)*$C984+VLOOKUP($E$2,PORTE!$A$3:$Z$45,11,0)*$E984</f>
        <v>17.306900000000002</v>
      </c>
      <c r="P984" s="43">
        <f>VLOOKUP($D984,PORTE!$A$3:$Z$45,12,0)*$C984+VLOOKUP($E$2,PORTE!$A$3:$Z$45,12,0)*$E984</f>
        <v>18.007299999999997</v>
      </c>
      <c r="Q984" s="43">
        <f>VLOOKUP($D984,PORTE!$A$3:$Z$45,13,0)*$C984+VLOOKUP($E$2,PORTE!$A$3:$Z$45,13,0)*$E984</f>
        <v>18.5655</v>
      </c>
      <c r="R984" s="43">
        <f>VLOOKUP($D984,PORTE!$A$3:$Z$45,14,0)*$C984+VLOOKUP($E$2,PORTE!$A$3:$Z$45,14,0)*$E984</f>
        <v>19.288</v>
      </c>
    </row>
    <row r="985" spans="1:18" s="1" customFormat="1" ht="13.5" customHeight="1" x14ac:dyDescent="0.25">
      <c r="A985" s="2" t="s">
        <v>2030</v>
      </c>
      <c r="B985" s="3" t="s">
        <v>2031</v>
      </c>
      <c r="C985" s="24">
        <v>0.01</v>
      </c>
      <c r="D985" s="4" t="s">
        <v>5</v>
      </c>
      <c r="E985" s="5">
        <v>0.87</v>
      </c>
      <c r="F985" s="43">
        <f>VLOOKUP($D985,PORTE!$A$3:$Z$45,2,0)*$C985+VLOOKUP($E$2,PORTE!$A$3:$Z$45,2,0)*$E985</f>
        <v>10.085000000000001</v>
      </c>
      <c r="G985" s="43">
        <f>VLOOKUP($D985,PORTE!$A$3:$Z$45,3,0)*$C985+VLOOKUP($E$2,PORTE!$A$3:$Z$45,3,0)*$E985</f>
        <v>10.545</v>
      </c>
      <c r="H985" s="43">
        <f>VLOOKUP($D985,PORTE!$A$3:$Z$45,4,0)*$C985+VLOOKUP($E$2,PORTE!$A$3:$Z$45,4,0)*$E985</f>
        <v>11.132899999999999</v>
      </c>
      <c r="I985" s="43">
        <f>VLOOKUP($D985,PORTE!$A$3:$Z$45,5,0)*$C985+VLOOKUP($E$2,PORTE!$A$3:$Z$45,5,0)*$E985</f>
        <v>11.9237</v>
      </c>
      <c r="J985" s="43">
        <f>VLOOKUP($D985,PORTE!$A$3:$Z$45,6,0)*$C985+VLOOKUP($E$2,PORTE!$A$3:$Z$45,6,0)*$E985</f>
        <v>12.595700000000001</v>
      </c>
      <c r="K985" s="43">
        <f>VLOOKUP($D985,PORTE!$A$3:$Z$45,7,0)*$C985+VLOOKUP($E$2,PORTE!$A$3:$Z$45,7,0)*$E985</f>
        <v>13.3164</v>
      </c>
      <c r="L985" s="43">
        <f>VLOOKUP($D985,PORTE!$A$3:$Z$45,8,0)*$C985+VLOOKUP($E$2,PORTE!$A$3:$Z$45,8,0)*$E985</f>
        <v>14.195399999999999</v>
      </c>
      <c r="M985" s="43">
        <f>VLOOKUP($D985,PORTE!$A$3:$Z$45,9,0)*$C985+VLOOKUP($E$2,PORTE!$A$3:$Z$45,9,0)*$E985</f>
        <v>15.592999999999998</v>
      </c>
      <c r="N985" s="43">
        <f>VLOOKUP($D985,PORTE!$A$3:$Z$45,10,0)*$C985+VLOOKUP($E$2,PORTE!$A$3:$Z$45,10,0)*$E985</f>
        <v>17.016999999999999</v>
      </c>
      <c r="O985" s="43">
        <f>VLOOKUP($D985,PORTE!$A$3:$Z$45,11,0)*$C985+VLOOKUP($E$2,PORTE!$A$3:$Z$45,11,0)*$E985</f>
        <v>17.306900000000002</v>
      </c>
      <c r="P985" s="43">
        <f>VLOOKUP($D985,PORTE!$A$3:$Z$45,12,0)*$C985+VLOOKUP($E$2,PORTE!$A$3:$Z$45,12,0)*$E985</f>
        <v>18.007299999999997</v>
      </c>
      <c r="Q985" s="43">
        <f>VLOOKUP($D985,PORTE!$A$3:$Z$45,13,0)*$C985+VLOOKUP($E$2,PORTE!$A$3:$Z$45,13,0)*$E985</f>
        <v>18.5655</v>
      </c>
      <c r="R985" s="43">
        <f>VLOOKUP($D985,PORTE!$A$3:$Z$45,14,0)*$C985+VLOOKUP($E$2,PORTE!$A$3:$Z$45,14,0)*$E985</f>
        <v>19.288</v>
      </c>
    </row>
    <row r="986" spans="1:18" s="1" customFormat="1" ht="13.5" customHeight="1" x14ac:dyDescent="0.25">
      <c r="A986" s="2" t="s">
        <v>2032</v>
      </c>
      <c r="B986" s="3" t="s">
        <v>2033</v>
      </c>
      <c r="C986" s="24">
        <v>0.25</v>
      </c>
      <c r="D986" s="4" t="s">
        <v>5</v>
      </c>
      <c r="E986" s="5" t="s">
        <v>138</v>
      </c>
      <c r="F986" s="43">
        <f>VLOOKUP($D986,PORTE!$A$3:$Z$45,2,0)*$C986+VLOOKUP($E$2,PORTE!$A$3:$Z$45,2,0)*$E986</f>
        <v>346.65499999999997</v>
      </c>
      <c r="G986" s="43">
        <f>VLOOKUP($D986,PORTE!$A$3:$Z$45,3,0)*$C986+VLOOKUP($E$2,PORTE!$A$3:$Z$45,3,0)*$E986</f>
        <v>362.26499999999999</v>
      </c>
      <c r="H986" s="43">
        <f>VLOOKUP($D986,PORTE!$A$3:$Z$45,4,0)*$C986+VLOOKUP($E$2,PORTE!$A$3:$Z$45,4,0)*$E986</f>
        <v>382.4699</v>
      </c>
      <c r="I986" s="43">
        <f>VLOOKUP($D986,PORTE!$A$3:$Z$45,5,0)*$C986+VLOOKUP($E$2,PORTE!$A$3:$Z$45,5,0)*$E986</f>
        <v>409.6379</v>
      </c>
      <c r="J986" s="43">
        <f>VLOOKUP($D986,PORTE!$A$3:$Z$45,6,0)*$C986+VLOOKUP($E$2,PORTE!$A$3:$Z$45,6,0)*$E986</f>
        <v>432.68509999999998</v>
      </c>
      <c r="K986" s="43">
        <f>VLOOKUP($D986,PORTE!$A$3:$Z$45,7,0)*$C986+VLOOKUP($E$2,PORTE!$A$3:$Z$45,7,0)*$E986</f>
        <v>457.44299999999998</v>
      </c>
      <c r="L986" s="43">
        <f>VLOOKUP($D986,PORTE!$A$3:$Z$45,8,0)*$C986+VLOOKUP($E$2,PORTE!$A$3:$Z$45,8,0)*$E986</f>
        <v>487.63799999999992</v>
      </c>
      <c r="M986" s="43">
        <f>VLOOKUP($D986,PORTE!$A$3:$Z$45,9,0)*$C986+VLOOKUP($E$2,PORTE!$A$3:$Z$45,9,0)*$E986</f>
        <v>535.64779999999996</v>
      </c>
      <c r="N986" s="43">
        <f>VLOOKUP($D986,PORTE!$A$3:$Z$45,10,0)*$C986+VLOOKUP($E$2,PORTE!$A$3:$Z$45,10,0)*$E986</f>
        <v>584.56420000000003</v>
      </c>
      <c r="O986" s="43">
        <f>VLOOKUP($D986,PORTE!$A$3:$Z$45,11,0)*$C986+VLOOKUP($E$2,PORTE!$A$3:$Z$45,11,0)*$E986</f>
        <v>594.52429999999993</v>
      </c>
      <c r="P986" s="43">
        <f>VLOOKUP($D986,PORTE!$A$3:$Z$45,12,0)*$C986+VLOOKUP($E$2,PORTE!$A$3:$Z$45,12,0)*$E986</f>
        <v>618.44589999999994</v>
      </c>
      <c r="Q986" s="43">
        <f>VLOOKUP($D986,PORTE!$A$3:$Z$45,13,0)*$C986+VLOOKUP($E$2,PORTE!$A$3:$Z$45,13,0)*$E986</f>
        <v>637.3329</v>
      </c>
      <c r="R986" s="43">
        <f>VLOOKUP($D986,PORTE!$A$3:$Z$45,14,0)*$C986+VLOOKUP($E$2,PORTE!$A$3:$Z$45,14,0)*$E986</f>
        <v>662.13580000000002</v>
      </c>
    </row>
    <row r="987" spans="1:18" s="1" customFormat="1" ht="13.5" customHeight="1" x14ac:dyDescent="0.25">
      <c r="A987" s="2">
        <v>40503933</v>
      </c>
      <c r="B987" s="3" t="s">
        <v>2034</v>
      </c>
      <c r="C987" s="27">
        <v>1</v>
      </c>
      <c r="D987" s="2" t="s">
        <v>5</v>
      </c>
      <c r="E987" s="5">
        <v>22.05</v>
      </c>
      <c r="F987" s="43">
        <f>VLOOKUP($D987,PORTE!$A$3:$Z$45,2,0)*$C987+VLOOKUP($E$2,PORTE!$A$3:$Z$45,2,0)*$E987</f>
        <v>261.57500000000005</v>
      </c>
      <c r="G987" s="43">
        <f>VLOOKUP($D987,PORTE!$A$3:$Z$45,3,0)*$C987+VLOOKUP($E$2,PORTE!$A$3:$Z$45,3,0)*$E987</f>
        <v>275.10000000000002</v>
      </c>
      <c r="H987" s="43">
        <f>VLOOKUP($D987,PORTE!$A$3:$Z$45,4,0)*$C987+VLOOKUP($E$2,PORTE!$A$3:$Z$45,4,0)*$E987</f>
        <v>290.37350000000004</v>
      </c>
      <c r="I987" s="43">
        <f>VLOOKUP($D987,PORTE!$A$3:$Z$45,5,0)*$C987+VLOOKUP($E$2,PORTE!$A$3:$Z$45,5,0)*$E987</f>
        <v>310.99849999999998</v>
      </c>
      <c r="J987" s="43">
        <f>VLOOKUP($D987,PORTE!$A$3:$Z$45,6,0)*$C987+VLOOKUP($E$2,PORTE!$A$3:$Z$45,6,0)*$E987</f>
        <v>328.8365</v>
      </c>
      <c r="K987" s="43">
        <f>VLOOKUP($D987,PORTE!$A$3:$Z$45,7,0)*$C987+VLOOKUP($E$2,PORTE!$A$3:$Z$45,7,0)*$E987</f>
        <v>347.64749999999998</v>
      </c>
      <c r="L987" s="43">
        <f>VLOOKUP($D987,PORTE!$A$3:$Z$45,8,0)*$C987+VLOOKUP($E$2,PORTE!$A$3:$Z$45,8,0)*$E987</f>
        <v>370.59749999999997</v>
      </c>
      <c r="M987" s="43">
        <f>VLOOKUP($D987,PORTE!$A$3:$Z$45,9,0)*$C987+VLOOKUP($E$2,PORTE!$A$3:$Z$45,9,0)*$E987</f>
        <v>407.08699999999999</v>
      </c>
      <c r="N987" s="43">
        <f>VLOOKUP($D987,PORTE!$A$3:$Z$45,10,0)*$C987+VLOOKUP($E$2,PORTE!$A$3:$Z$45,10,0)*$E987</f>
        <v>444.26799999999997</v>
      </c>
      <c r="O987" s="43">
        <f>VLOOKUP($D987,PORTE!$A$3:$Z$45,11,0)*$C987+VLOOKUP($E$2,PORTE!$A$3:$Z$45,11,0)*$E987</f>
        <v>451.82450000000006</v>
      </c>
      <c r="P987" s="43">
        <f>VLOOKUP($D987,PORTE!$A$3:$Z$45,12,0)*$C987+VLOOKUP($E$2,PORTE!$A$3:$Z$45,12,0)*$E987</f>
        <v>471.20349999999996</v>
      </c>
      <c r="Q987" s="43">
        <f>VLOOKUP($D987,PORTE!$A$3:$Z$45,13,0)*$C987+VLOOKUP($E$2,PORTE!$A$3:$Z$45,13,0)*$E987</f>
        <v>488.05349999999999</v>
      </c>
      <c r="R987" s="43">
        <f>VLOOKUP($D987,PORTE!$A$3:$Z$45,14,0)*$C987+VLOOKUP($E$2,PORTE!$A$3:$Z$45,14,0)*$E987</f>
        <v>507.04450000000003</v>
      </c>
    </row>
    <row r="988" spans="1:18" s="1" customFormat="1" ht="13.5" customHeight="1" x14ac:dyDescent="0.25">
      <c r="A988" s="2">
        <v>40314596</v>
      </c>
      <c r="B988" s="3" t="s">
        <v>2035</v>
      </c>
      <c r="C988" s="27">
        <v>1</v>
      </c>
      <c r="D988" s="4" t="s">
        <v>914</v>
      </c>
      <c r="E988" s="5">
        <v>11.72</v>
      </c>
      <c r="F988" s="43">
        <f>VLOOKUP($D988,PORTE!$A$3:$Z$45,2,0)*$C988+VLOOKUP($E$2,PORTE!$A$3:$Z$45,2,0)*$E988</f>
        <v>150.78</v>
      </c>
      <c r="G988" s="43">
        <f>VLOOKUP($D988,PORTE!$A$3:$Z$45,3,0)*$C988+VLOOKUP($E$2,PORTE!$A$3:$Z$45,3,0)*$E988</f>
        <v>161.64000000000001</v>
      </c>
      <c r="H988" s="43">
        <f>VLOOKUP($D988,PORTE!$A$3:$Z$45,4,0)*$C988+VLOOKUP($E$2,PORTE!$A$3:$Z$45,4,0)*$E988</f>
        <v>170.4924</v>
      </c>
      <c r="I988" s="43">
        <f>VLOOKUP($D988,PORTE!$A$3:$Z$45,5,0)*$C988+VLOOKUP($E$2,PORTE!$A$3:$Z$45,5,0)*$E988</f>
        <v>182.60040000000001</v>
      </c>
      <c r="J988" s="43">
        <f>VLOOKUP($D988,PORTE!$A$3:$Z$45,6,0)*$C988+VLOOKUP($E$2,PORTE!$A$3:$Z$45,6,0)*$E988</f>
        <v>193.66760000000002</v>
      </c>
      <c r="K988" s="43">
        <f>VLOOKUP($D988,PORTE!$A$3:$Z$45,7,0)*$C988+VLOOKUP($E$2,PORTE!$A$3:$Z$45,7,0)*$E988</f>
        <v>204.73800000000003</v>
      </c>
      <c r="L988" s="43">
        <f>VLOOKUP($D988,PORTE!$A$3:$Z$45,8,0)*$C988+VLOOKUP($E$2,PORTE!$A$3:$Z$45,8,0)*$E988</f>
        <v>218.24799999999999</v>
      </c>
      <c r="M988" s="43">
        <f>VLOOKUP($D988,PORTE!$A$3:$Z$45,9,0)*$C988+VLOOKUP($E$2,PORTE!$A$3:$Z$45,9,0)*$E988</f>
        <v>239.75280000000001</v>
      </c>
      <c r="N988" s="43">
        <f>VLOOKUP($D988,PORTE!$A$3:$Z$45,10,0)*$C988+VLOOKUP($E$2,PORTE!$A$3:$Z$45,10,0)*$E988</f>
        <v>261.64920000000001</v>
      </c>
      <c r="O988" s="43">
        <f>VLOOKUP($D988,PORTE!$A$3:$Z$45,11,0)*$C988+VLOOKUP($E$2,PORTE!$A$3:$Z$45,11,0)*$E988</f>
        <v>266.08680000000004</v>
      </c>
      <c r="P988" s="43">
        <f>VLOOKUP($D988,PORTE!$A$3:$Z$45,12,0)*$C988+VLOOKUP($E$2,PORTE!$A$3:$Z$45,12,0)*$E988</f>
        <v>279.58839999999998</v>
      </c>
      <c r="Q988" s="43">
        <f>VLOOKUP($D988,PORTE!$A$3:$Z$45,13,0)*$C988+VLOOKUP($E$2,PORTE!$A$3:$Z$45,13,0)*$E988</f>
        <v>297.5804</v>
      </c>
      <c r="R988" s="43">
        <f>VLOOKUP($D988,PORTE!$A$3:$Z$45,14,0)*$C988+VLOOKUP($E$2,PORTE!$A$3:$Z$45,14,0)*$E988</f>
        <v>323.87080000000003</v>
      </c>
    </row>
    <row r="989" spans="1:18" s="1" customFormat="1" ht="13.5" customHeight="1" x14ac:dyDescent="0.25">
      <c r="A989" s="2" t="s">
        <v>2036</v>
      </c>
      <c r="B989" s="3" t="s">
        <v>2037</v>
      </c>
      <c r="C989" s="24">
        <v>0.1</v>
      </c>
      <c r="D989" s="4" t="s">
        <v>5</v>
      </c>
      <c r="E989" s="5" t="s">
        <v>39</v>
      </c>
      <c r="F989" s="43">
        <f>VLOOKUP($D989,PORTE!$A$3:$Z$45,2,0)*$C989+VLOOKUP($E$2,PORTE!$A$3:$Z$45,2,0)*$E989</f>
        <v>38.370499999999993</v>
      </c>
      <c r="G989" s="43">
        <f>VLOOKUP($D989,PORTE!$A$3:$Z$45,3,0)*$C989+VLOOKUP($E$2,PORTE!$A$3:$Z$45,3,0)*$E989</f>
        <v>40.253999999999998</v>
      </c>
      <c r="H989" s="43">
        <f>VLOOKUP($D989,PORTE!$A$3:$Z$45,4,0)*$C989+VLOOKUP($E$2,PORTE!$A$3:$Z$45,4,0)*$E989</f>
        <v>42.492890000000003</v>
      </c>
      <c r="I989" s="43">
        <f>VLOOKUP($D989,PORTE!$A$3:$Z$45,5,0)*$C989+VLOOKUP($E$2,PORTE!$A$3:$Z$45,5,0)*$E989</f>
        <v>45.511189999999999</v>
      </c>
      <c r="J989" s="43">
        <f>VLOOKUP($D989,PORTE!$A$3:$Z$45,6,0)*$C989+VLOOKUP($E$2,PORTE!$A$3:$Z$45,6,0)*$E989</f>
        <v>48.102110000000003</v>
      </c>
      <c r="K989" s="43">
        <f>VLOOKUP($D989,PORTE!$A$3:$Z$45,7,0)*$C989+VLOOKUP($E$2,PORTE!$A$3:$Z$45,7,0)*$E989</f>
        <v>50.854050000000001</v>
      </c>
      <c r="L989" s="43">
        <f>VLOOKUP($D989,PORTE!$A$3:$Z$45,8,0)*$C989+VLOOKUP($E$2,PORTE!$A$3:$Z$45,8,0)*$E989</f>
        <v>54.211049999999993</v>
      </c>
      <c r="M989" s="43">
        <f>VLOOKUP($D989,PORTE!$A$3:$Z$45,9,0)*$C989+VLOOKUP($E$2,PORTE!$A$3:$Z$45,9,0)*$E989</f>
        <v>59.548579999999994</v>
      </c>
      <c r="N989" s="43">
        <f>VLOOKUP($D989,PORTE!$A$3:$Z$45,10,0)*$C989+VLOOKUP($E$2,PORTE!$A$3:$Z$45,10,0)*$E989</f>
        <v>64.987120000000004</v>
      </c>
      <c r="O989" s="43">
        <f>VLOOKUP($D989,PORTE!$A$3:$Z$45,11,0)*$C989+VLOOKUP($E$2,PORTE!$A$3:$Z$45,11,0)*$E989</f>
        <v>66.093230000000005</v>
      </c>
      <c r="P989" s="43">
        <f>VLOOKUP($D989,PORTE!$A$3:$Z$45,12,0)*$C989+VLOOKUP($E$2,PORTE!$A$3:$Z$45,12,0)*$E989</f>
        <v>68.859489999999994</v>
      </c>
      <c r="Q989" s="43">
        <f>VLOOKUP($D989,PORTE!$A$3:$Z$45,13,0)*$C989+VLOOKUP($E$2,PORTE!$A$3:$Z$45,13,0)*$E989</f>
        <v>71.181690000000003</v>
      </c>
      <c r="R989" s="43">
        <f>VLOOKUP($D989,PORTE!$A$3:$Z$45,14,0)*$C989+VLOOKUP($E$2,PORTE!$A$3:$Z$45,14,0)*$E989</f>
        <v>73.951629999999994</v>
      </c>
    </row>
    <row r="990" spans="1:18" s="1" customFormat="1" ht="13.5" customHeight="1" x14ac:dyDescent="0.25">
      <c r="A990" s="2" t="s">
        <v>2038</v>
      </c>
      <c r="B990" s="3" t="s">
        <v>2039</v>
      </c>
      <c r="C990" s="24">
        <v>0.04</v>
      </c>
      <c r="D990" s="4" t="s">
        <v>5</v>
      </c>
      <c r="E990" s="5" t="s">
        <v>122</v>
      </c>
      <c r="F990" s="43">
        <f>VLOOKUP($D990,PORTE!$A$3:$Z$45,2,0)*$C990+VLOOKUP($E$2,PORTE!$A$3:$Z$45,2,0)*$E990</f>
        <v>4.7705000000000002</v>
      </c>
      <c r="G990" s="43">
        <f>VLOOKUP($D990,PORTE!$A$3:$Z$45,3,0)*$C990+VLOOKUP($E$2,PORTE!$A$3:$Z$45,3,0)*$E990</f>
        <v>5.0640000000000001</v>
      </c>
      <c r="H990" s="43">
        <f>VLOOKUP($D990,PORTE!$A$3:$Z$45,4,0)*$C990+VLOOKUP($E$2,PORTE!$A$3:$Z$45,4,0)*$E990</f>
        <v>5.3432900000000005</v>
      </c>
      <c r="I990" s="43">
        <f>VLOOKUP($D990,PORTE!$A$3:$Z$45,5,0)*$C990+VLOOKUP($E$2,PORTE!$A$3:$Z$45,5,0)*$E990</f>
        <v>5.7227899999999998</v>
      </c>
      <c r="J990" s="43">
        <f>VLOOKUP($D990,PORTE!$A$3:$Z$45,6,0)*$C990+VLOOKUP($E$2,PORTE!$A$3:$Z$45,6,0)*$E990</f>
        <v>6.0601100000000008</v>
      </c>
      <c r="K990" s="43">
        <f>VLOOKUP($D990,PORTE!$A$3:$Z$45,7,0)*$C990+VLOOKUP($E$2,PORTE!$A$3:$Z$45,7,0)*$E990</f>
        <v>6.40665</v>
      </c>
      <c r="L990" s="43">
        <f>VLOOKUP($D990,PORTE!$A$3:$Z$45,8,0)*$C990+VLOOKUP($E$2,PORTE!$A$3:$Z$45,8,0)*$E990</f>
        <v>6.82965</v>
      </c>
      <c r="M990" s="43">
        <f>VLOOKUP($D990,PORTE!$A$3:$Z$45,9,0)*$C990+VLOOKUP($E$2,PORTE!$A$3:$Z$45,9,0)*$E990</f>
        <v>7.5021799999999992</v>
      </c>
      <c r="N990" s="43">
        <f>VLOOKUP($D990,PORTE!$A$3:$Z$45,10,0)*$C990+VLOOKUP($E$2,PORTE!$A$3:$Z$45,10,0)*$E990</f>
        <v>8.187520000000001</v>
      </c>
      <c r="O990" s="43">
        <f>VLOOKUP($D990,PORTE!$A$3:$Z$45,11,0)*$C990+VLOOKUP($E$2,PORTE!$A$3:$Z$45,11,0)*$E990</f>
        <v>8.3264300000000002</v>
      </c>
      <c r="P990" s="43">
        <f>VLOOKUP($D990,PORTE!$A$3:$Z$45,12,0)*$C990+VLOOKUP($E$2,PORTE!$A$3:$Z$45,12,0)*$E990</f>
        <v>8.7154899999999991</v>
      </c>
      <c r="Q990" s="43">
        <f>VLOOKUP($D990,PORTE!$A$3:$Z$45,13,0)*$C990+VLOOKUP($E$2,PORTE!$A$3:$Z$45,13,0)*$E990</f>
        <v>9.0924899999999997</v>
      </c>
      <c r="R990" s="43">
        <f>VLOOKUP($D990,PORTE!$A$3:$Z$45,14,0)*$C990+VLOOKUP($E$2,PORTE!$A$3:$Z$45,14,0)*$E990</f>
        <v>9.4462299999999999</v>
      </c>
    </row>
    <row r="991" spans="1:18" s="1" customFormat="1" ht="13.5" customHeight="1" x14ac:dyDescent="0.25">
      <c r="A991" s="2" t="s">
        <v>2040</v>
      </c>
      <c r="B991" s="3" t="s">
        <v>2041</v>
      </c>
      <c r="C991" s="27">
        <v>1</v>
      </c>
      <c r="D991" s="2" t="s">
        <v>84</v>
      </c>
      <c r="E991" s="5" t="s">
        <v>239</v>
      </c>
      <c r="F991" s="43">
        <f>VLOOKUP($D991,PORTE!$A$3:$Z$45,2,0)*$C991+VLOOKUP($E$2,PORTE!$A$3:$Z$45,2,0)*$E991</f>
        <v>388.12</v>
      </c>
      <c r="G991" s="43">
        <f>VLOOKUP($D991,PORTE!$A$3:$Z$45,3,0)*$C991+VLOOKUP($E$2,PORTE!$A$3:$Z$45,3,0)*$E991</f>
        <v>448.06</v>
      </c>
      <c r="H991" s="43">
        <f>VLOOKUP($D991,PORTE!$A$3:$Z$45,4,0)*$C991+VLOOKUP($E$2,PORTE!$A$3:$Z$45,4,0)*$E991</f>
        <v>473.5496</v>
      </c>
      <c r="I991" s="43">
        <f>VLOOKUP($D991,PORTE!$A$3:$Z$45,5,0)*$C991+VLOOKUP($E$2,PORTE!$A$3:$Z$45,5,0)*$E991</f>
        <v>507.12159999999994</v>
      </c>
      <c r="J991" s="43">
        <f>VLOOKUP($D991,PORTE!$A$3:$Z$45,6,0)*$C991+VLOOKUP($E$2,PORTE!$A$3:$Z$45,6,0)*$E991</f>
        <v>535.47039999999993</v>
      </c>
      <c r="K991" s="43">
        <f>VLOOKUP($D991,PORTE!$A$3:$Z$45,7,0)*$C991+VLOOKUP($E$2,PORTE!$A$3:$Z$45,7,0)*$E991</f>
        <v>566.03199999999993</v>
      </c>
      <c r="L991" s="43">
        <f>VLOOKUP($D991,PORTE!$A$3:$Z$45,8,0)*$C991+VLOOKUP($E$2,PORTE!$A$3:$Z$45,8,0)*$E991</f>
        <v>603.37199999999996</v>
      </c>
      <c r="M991" s="43">
        <f>VLOOKUP($D991,PORTE!$A$3:$Z$45,9,0)*$C991+VLOOKUP($E$2,PORTE!$A$3:$Z$45,9,0)*$E991</f>
        <v>662.91120000000001</v>
      </c>
      <c r="N991" s="43">
        <f>VLOOKUP($D991,PORTE!$A$3:$Z$45,10,0)*$C991+VLOOKUP($E$2,PORTE!$A$3:$Z$45,10,0)*$E991</f>
        <v>723.50679999999988</v>
      </c>
      <c r="O991" s="43">
        <f>VLOOKUP($D991,PORTE!$A$3:$Z$45,11,0)*$C991+VLOOKUP($E$2,PORTE!$A$3:$Z$45,11,0)*$E991</f>
        <v>735.60720000000003</v>
      </c>
      <c r="P991" s="43">
        <f>VLOOKUP($D991,PORTE!$A$3:$Z$45,12,0)*$C991+VLOOKUP($E$2,PORTE!$A$3:$Z$45,12,0)*$E991</f>
        <v>899.20360000000005</v>
      </c>
      <c r="Q991" s="43">
        <f>VLOOKUP($D991,PORTE!$A$3:$Z$45,13,0)*$C991+VLOOKUP($E$2,PORTE!$A$3:$Z$45,13,0)*$E991</f>
        <v>1202.1916000000001</v>
      </c>
      <c r="R991" s="43">
        <f>VLOOKUP($D991,PORTE!$A$3:$Z$45,14,0)*$C991+VLOOKUP($E$2,PORTE!$A$3:$Z$45,14,0)*$E991</f>
        <v>1559.6932000000002</v>
      </c>
    </row>
    <row r="992" spans="1:18" s="1" customFormat="1" ht="13.5" customHeight="1" x14ac:dyDescent="0.25">
      <c r="A992" s="2" t="s">
        <v>2042</v>
      </c>
      <c r="B992" s="3" t="s">
        <v>2043</v>
      </c>
      <c r="C992" s="27">
        <v>1</v>
      </c>
      <c r="D992" s="2" t="s">
        <v>5</v>
      </c>
      <c r="E992" s="5" t="s">
        <v>965</v>
      </c>
      <c r="F992" s="43">
        <f>VLOOKUP($D992,PORTE!$A$3:$Z$45,2,0)*$C992+VLOOKUP($E$2,PORTE!$A$3:$Z$45,2,0)*$E992</f>
        <v>966.29499999999996</v>
      </c>
      <c r="G992" s="43">
        <f>VLOOKUP($D992,PORTE!$A$3:$Z$45,3,0)*$C992+VLOOKUP($E$2,PORTE!$A$3:$Z$45,3,0)*$E992</f>
        <v>1010.46</v>
      </c>
      <c r="H992" s="43">
        <f>VLOOKUP($D992,PORTE!$A$3:$Z$45,4,0)*$C992+VLOOKUP($E$2,PORTE!$A$3:$Z$45,4,0)*$E992</f>
        <v>1066.7910999999999</v>
      </c>
      <c r="I992" s="43">
        <f>VLOOKUP($D992,PORTE!$A$3:$Z$45,5,0)*$C992+VLOOKUP($E$2,PORTE!$A$3:$Z$45,5,0)*$E992</f>
        <v>1142.5681</v>
      </c>
      <c r="J992" s="43">
        <f>VLOOKUP($D992,PORTE!$A$3:$Z$45,6,0)*$C992+VLOOKUP($E$2,PORTE!$A$3:$Z$45,6,0)*$E992</f>
        <v>1206.9788999999998</v>
      </c>
      <c r="K992" s="43">
        <f>VLOOKUP($D992,PORTE!$A$3:$Z$45,7,0)*$C992+VLOOKUP($E$2,PORTE!$A$3:$Z$45,7,0)*$E992</f>
        <v>1276.0394999999999</v>
      </c>
      <c r="L992" s="43">
        <f>VLOOKUP($D992,PORTE!$A$3:$Z$45,8,0)*$C992+VLOOKUP($E$2,PORTE!$A$3:$Z$45,8,0)*$E992</f>
        <v>1360.2694999999999</v>
      </c>
      <c r="M992" s="43">
        <f>VLOOKUP($D992,PORTE!$A$3:$Z$45,9,0)*$C992+VLOOKUP($E$2,PORTE!$A$3:$Z$45,9,0)*$E992</f>
        <v>1494.1941999999999</v>
      </c>
      <c r="N992" s="43">
        <f>VLOOKUP($D992,PORTE!$A$3:$Z$45,10,0)*$C992+VLOOKUP($E$2,PORTE!$A$3:$Z$45,10,0)*$E992</f>
        <v>1630.6487999999999</v>
      </c>
      <c r="O992" s="43">
        <f>VLOOKUP($D992,PORTE!$A$3:$Z$45,11,0)*$C992+VLOOKUP($E$2,PORTE!$A$3:$Z$45,11,0)*$E992</f>
        <v>1658.4277000000002</v>
      </c>
      <c r="P992" s="43">
        <f>VLOOKUP($D992,PORTE!$A$3:$Z$45,12,0)*$C992+VLOOKUP($E$2,PORTE!$A$3:$Z$45,12,0)*$E992</f>
        <v>1725.6050999999998</v>
      </c>
      <c r="Q992" s="43">
        <f>VLOOKUP($D992,PORTE!$A$3:$Z$45,13,0)*$C992+VLOOKUP($E$2,PORTE!$A$3:$Z$45,13,0)*$E992</f>
        <v>1779.2230999999999</v>
      </c>
      <c r="R992" s="43">
        <f>VLOOKUP($D992,PORTE!$A$3:$Z$45,14,0)*$C992+VLOOKUP($E$2,PORTE!$A$3:$Z$45,14,0)*$E992</f>
        <v>1848.4636999999998</v>
      </c>
    </row>
    <row r="993" spans="1:18" s="1" customFormat="1" ht="13.5" customHeight="1" x14ac:dyDescent="0.25">
      <c r="A993" s="2" t="s">
        <v>2044</v>
      </c>
      <c r="B993" s="3" t="s">
        <v>2045</v>
      </c>
      <c r="C993" s="24">
        <v>0.1</v>
      </c>
      <c r="D993" s="4" t="s">
        <v>5</v>
      </c>
      <c r="E993" s="5" t="s">
        <v>2046</v>
      </c>
      <c r="F993" s="43">
        <f>VLOOKUP($D993,PORTE!$A$3:$Z$45,2,0)*$C993+VLOOKUP($E$2,PORTE!$A$3:$Z$45,2,0)*$E993</f>
        <v>1.9500000000000002</v>
      </c>
      <c r="G993" s="43">
        <f>VLOOKUP($D993,PORTE!$A$3:$Z$45,3,0)*$C993+VLOOKUP($E$2,PORTE!$A$3:$Z$45,3,0)*$E993</f>
        <v>2.25</v>
      </c>
      <c r="H993" s="43">
        <f>VLOOKUP($D993,PORTE!$A$3:$Z$45,4,0)*$C993+VLOOKUP($E$2,PORTE!$A$3:$Z$45,4,0)*$E993</f>
        <v>2.367</v>
      </c>
      <c r="I993" s="43">
        <f>VLOOKUP($D993,PORTE!$A$3:$Z$45,5,0)*$C993+VLOOKUP($E$2,PORTE!$A$3:$Z$45,5,0)*$E993</f>
        <v>2.5350000000000001</v>
      </c>
      <c r="J993" s="43">
        <f>VLOOKUP($D993,PORTE!$A$3:$Z$45,6,0)*$C993+VLOOKUP($E$2,PORTE!$A$3:$Z$45,6,0)*$E993</f>
        <v>2.7190000000000003</v>
      </c>
      <c r="K993" s="43">
        <f>VLOOKUP($D993,PORTE!$A$3:$Z$45,7,0)*$C993+VLOOKUP($E$2,PORTE!$A$3:$Z$45,7,0)*$E993</f>
        <v>2.8740000000000001</v>
      </c>
      <c r="L993" s="43">
        <f>VLOOKUP($D993,PORTE!$A$3:$Z$45,8,0)*$C993+VLOOKUP($E$2,PORTE!$A$3:$Z$45,8,0)*$E993</f>
        <v>3.0640000000000001</v>
      </c>
      <c r="M993" s="43">
        <f>VLOOKUP($D993,PORTE!$A$3:$Z$45,9,0)*$C993+VLOOKUP($E$2,PORTE!$A$3:$Z$45,9,0)*$E993</f>
        <v>3.3660000000000001</v>
      </c>
      <c r="N993" s="43">
        <f>VLOOKUP($D993,PORTE!$A$3:$Z$45,10,0)*$C993+VLOOKUP($E$2,PORTE!$A$3:$Z$45,10,0)*$E993</f>
        <v>3.6739999999999999</v>
      </c>
      <c r="O993" s="43">
        <f>VLOOKUP($D993,PORTE!$A$3:$Z$45,11,0)*$C993+VLOOKUP($E$2,PORTE!$A$3:$Z$45,11,0)*$E993</f>
        <v>3.7350000000000003</v>
      </c>
      <c r="P993" s="43">
        <f>VLOOKUP($D993,PORTE!$A$3:$Z$45,12,0)*$C993+VLOOKUP($E$2,PORTE!$A$3:$Z$45,12,0)*$E993</f>
        <v>4.0310000000000006</v>
      </c>
      <c r="Q993" s="43">
        <f>VLOOKUP($D993,PORTE!$A$3:$Z$45,13,0)*$C993+VLOOKUP($E$2,PORTE!$A$3:$Z$45,13,0)*$E993</f>
        <v>4.4530000000000003</v>
      </c>
      <c r="R993" s="43">
        <f>VLOOKUP($D993,PORTE!$A$3:$Z$45,14,0)*$C993+VLOOKUP($E$2,PORTE!$A$3:$Z$45,14,0)*$E993</f>
        <v>4.6260000000000003</v>
      </c>
    </row>
    <row r="994" spans="1:18" s="1" customFormat="1" ht="13.5" customHeight="1" x14ac:dyDescent="0.25">
      <c r="A994" s="2" t="s">
        <v>2047</v>
      </c>
      <c r="B994" s="3" t="s">
        <v>2048</v>
      </c>
      <c r="C994" s="24">
        <v>0.25</v>
      </c>
      <c r="D994" s="4" t="s">
        <v>5</v>
      </c>
      <c r="E994" s="5" t="s">
        <v>1401</v>
      </c>
      <c r="F994" s="43">
        <f>VLOOKUP($D994,PORTE!$A$3:$Z$45,2,0)*$C994+VLOOKUP($E$2,PORTE!$A$3:$Z$45,2,0)*$E994</f>
        <v>81.281000000000006</v>
      </c>
      <c r="G994" s="43">
        <f>VLOOKUP($D994,PORTE!$A$3:$Z$45,3,0)*$C994+VLOOKUP($E$2,PORTE!$A$3:$Z$45,3,0)*$E994</f>
        <v>85.353000000000009</v>
      </c>
      <c r="H994" s="43">
        <f>VLOOKUP($D994,PORTE!$A$3:$Z$45,4,0)*$C994+VLOOKUP($E$2,PORTE!$A$3:$Z$45,4,0)*$E994</f>
        <v>90.096980000000002</v>
      </c>
      <c r="I994" s="43">
        <f>VLOOKUP($D994,PORTE!$A$3:$Z$45,5,0)*$C994+VLOOKUP($E$2,PORTE!$A$3:$Z$45,5,0)*$E994</f>
        <v>96.496579999999994</v>
      </c>
      <c r="J994" s="43">
        <f>VLOOKUP($D994,PORTE!$A$3:$Z$45,6,0)*$C994+VLOOKUP($E$2,PORTE!$A$3:$Z$45,6,0)*$E994</f>
        <v>102.00602000000001</v>
      </c>
      <c r="K994" s="43">
        <f>VLOOKUP($D994,PORTE!$A$3:$Z$45,7,0)*$C994+VLOOKUP($E$2,PORTE!$A$3:$Z$45,7,0)*$E994</f>
        <v>107.8416</v>
      </c>
      <c r="L994" s="43">
        <f>VLOOKUP($D994,PORTE!$A$3:$Z$45,8,0)*$C994+VLOOKUP($E$2,PORTE!$A$3:$Z$45,8,0)*$E994</f>
        <v>114.9606</v>
      </c>
      <c r="M994" s="43">
        <f>VLOOKUP($D994,PORTE!$A$3:$Z$45,9,0)*$C994+VLOOKUP($E$2,PORTE!$A$3:$Z$45,9,0)*$E994</f>
        <v>126.27955999999999</v>
      </c>
      <c r="N994" s="43">
        <f>VLOOKUP($D994,PORTE!$A$3:$Z$45,10,0)*$C994+VLOOKUP($E$2,PORTE!$A$3:$Z$45,10,0)*$E994</f>
        <v>137.81283999999999</v>
      </c>
      <c r="O994" s="43">
        <f>VLOOKUP($D994,PORTE!$A$3:$Z$45,11,0)*$C994+VLOOKUP($E$2,PORTE!$A$3:$Z$45,11,0)*$E994</f>
        <v>140.15786</v>
      </c>
      <c r="P994" s="43">
        <f>VLOOKUP($D994,PORTE!$A$3:$Z$45,12,0)*$C994+VLOOKUP($E$2,PORTE!$A$3:$Z$45,12,0)*$E994</f>
        <v>146.08018000000001</v>
      </c>
      <c r="Q994" s="43">
        <f>VLOOKUP($D994,PORTE!$A$3:$Z$45,13,0)*$C994+VLOOKUP($E$2,PORTE!$A$3:$Z$45,13,0)*$E994</f>
        <v>151.12158000000002</v>
      </c>
      <c r="R994" s="43">
        <f>VLOOKUP($D994,PORTE!$A$3:$Z$45,14,0)*$C994+VLOOKUP($E$2,PORTE!$A$3:$Z$45,14,0)*$E994</f>
        <v>157.00216</v>
      </c>
    </row>
    <row r="995" spans="1:18" s="1" customFormat="1" ht="13.5" customHeight="1" x14ac:dyDescent="0.25">
      <c r="A995" s="2">
        <v>40322246</v>
      </c>
      <c r="B995" s="9" t="s">
        <v>2049</v>
      </c>
      <c r="C995" s="24">
        <v>0.25</v>
      </c>
      <c r="D995" s="4" t="s">
        <v>5</v>
      </c>
      <c r="E995" s="5">
        <v>22.035</v>
      </c>
      <c r="F995" s="43">
        <f>VLOOKUP($D995,PORTE!$A$3:$Z$45,2,0)*$C995+VLOOKUP($E$2,PORTE!$A$3:$Z$45,2,0)*$E995</f>
        <v>255.4025</v>
      </c>
      <c r="G995" s="43">
        <f>VLOOKUP($D995,PORTE!$A$3:$Z$45,3,0)*$C995+VLOOKUP($E$2,PORTE!$A$3:$Z$45,3,0)*$E995</f>
        <v>267.04500000000002</v>
      </c>
      <c r="H995" s="43">
        <f>VLOOKUP($D995,PORTE!$A$3:$Z$45,4,0)*$C995+VLOOKUP($E$2,PORTE!$A$3:$Z$45,4,0)*$E995</f>
        <v>281.93344999999999</v>
      </c>
      <c r="I995" s="43">
        <f>VLOOKUP($D995,PORTE!$A$3:$Z$45,5,0)*$C995+VLOOKUP($E$2,PORTE!$A$3:$Z$45,5,0)*$E995</f>
        <v>301.95994999999999</v>
      </c>
      <c r="J995" s="43">
        <f>VLOOKUP($D995,PORTE!$A$3:$Z$45,6,0)*$C995+VLOOKUP($E$2,PORTE!$A$3:$Z$45,6,0)*$E995</f>
        <v>318.97654999999997</v>
      </c>
      <c r="K995" s="43">
        <f>VLOOKUP($D995,PORTE!$A$3:$Z$45,7,0)*$C995+VLOOKUP($E$2,PORTE!$A$3:$Z$45,7,0)*$E995</f>
        <v>337.22775000000001</v>
      </c>
      <c r="L995" s="43">
        <f>VLOOKUP($D995,PORTE!$A$3:$Z$45,8,0)*$C995+VLOOKUP($E$2,PORTE!$A$3:$Z$45,8,0)*$E995</f>
        <v>359.48774999999995</v>
      </c>
      <c r="M995" s="43">
        <f>VLOOKUP($D995,PORTE!$A$3:$Z$45,9,0)*$C995+VLOOKUP($E$2,PORTE!$A$3:$Z$45,9,0)*$E995</f>
        <v>394.8809</v>
      </c>
      <c r="N995" s="43">
        <f>VLOOKUP($D995,PORTE!$A$3:$Z$45,10,0)*$C995+VLOOKUP($E$2,PORTE!$A$3:$Z$45,10,0)*$E995</f>
        <v>430.94260000000003</v>
      </c>
      <c r="O995" s="43">
        <f>VLOOKUP($D995,PORTE!$A$3:$Z$45,11,0)*$C995+VLOOKUP($E$2,PORTE!$A$3:$Z$45,11,0)*$E995</f>
        <v>438.28415000000007</v>
      </c>
      <c r="P995" s="43">
        <f>VLOOKUP($D995,PORTE!$A$3:$Z$45,12,0)*$C995+VLOOKUP($E$2,PORTE!$A$3:$Z$45,12,0)*$E995</f>
        <v>456.01644999999996</v>
      </c>
      <c r="Q995" s="43">
        <f>VLOOKUP($D995,PORTE!$A$3:$Z$45,13,0)*$C995+VLOOKUP($E$2,PORTE!$A$3:$Z$45,13,0)*$E995</f>
        <v>470.14245</v>
      </c>
      <c r="R995" s="43">
        <f>VLOOKUP($D995,PORTE!$A$3:$Z$45,14,0)*$C995+VLOOKUP($E$2,PORTE!$A$3:$Z$45,14,0)*$E995</f>
        <v>488.43865</v>
      </c>
    </row>
    <row r="996" spans="1:18" s="1" customFormat="1" ht="13.5" customHeight="1" x14ac:dyDescent="0.25">
      <c r="A996" s="2" t="s">
        <v>2050</v>
      </c>
      <c r="B996" s="3" t="s">
        <v>2051</v>
      </c>
      <c r="C996" s="24">
        <v>0.1</v>
      </c>
      <c r="D996" s="4" t="s">
        <v>5</v>
      </c>
      <c r="E996" s="5" t="s">
        <v>2052</v>
      </c>
      <c r="F996" s="43">
        <f>VLOOKUP($D996,PORTE!$A$3:$Z$45,2,0)*$C996+VLOOKUP($E$2,PORTE!$A$3:$Z$45,2,0)*$E996</f>
        <v>62.106500000000004</v>
      </c>
      <c r="G996" s="43">
        <f>VLOOKUP($D996,PORTE!$A$3:$Z$45,3,0)*$C996+VLOOKUP($E$2,PORTE!$A$3:$Z$45,3,0)*$E996</f>
        <v>65.022000000000006</v>
      </c>
      <c r="H996" s="43">
        <f>VLOOKUP($D996,PORTE!$A$3:$Z$45,4,0)*$C996+VLOOKUP($E$2,PORTE!$A$3:$Z$45,4,0)*$E996</f>
        <v>68.643770000000004</v>
      </c>
      <c r="I996" s="43">
        <f>VLOOKUP($D996,PORTE!$A$3:$Z$45,5,0)*$C996+VLOOKUP($E$2,PORTE!$A$3:$Z$45,5,0)*$E996</f>
        <v>73.519670000000005</v>
      </c>
      <c r="J996" s="43">
        <f>VLOOKUP($D996,PORTE!$A$3:$Z$45,6,0)*$C996+VLOOKUP($E$2,PORTE!$A$3:$Z$45,6,0)*$E996</f>
        <v>77.679230000000004</v>
      </c>
      <c r="K996" s="43">
        <f>VLOOKUP($D996,PORTE!$A$3:$Z$45,7,0)*$C996+VLOOKUP($E$2,PORTE!$A$3:$Z$45,7,0)*$E996</f>
        <v>82.123649999999998</v>
      </c>
      <c r="L996" s="43">
        <f>VLOOKUP($D996,PORTE!$A$3:$Z$45,8,0)*$C996+VLOOKUP($E$2,PORTE!$A$3:$Z$45,8,0)*$E996</f>
        <v>87.54464999999999</v>
      </c>
      <c r="M996" s="43">
        <f>VLOOKUP($D996,PORTE!$A$3:$Z$45,9,0)*$C996+VLOOKUP($E$2,PORTE!$A$3:$Z$45,9,0)*$E996</f>
        <v>96.163939999999997</v>
      </c>
      <c r="N996" s="43">
        <f>VLOOKUP($D996,PORTE!$A$3:$Z$45,10,0)*$C996+VLOOKUP($E$2,PORTE!$A$3:$Z$45,10,0)*$E996</f>
        <v>104.94616000000001</v>
      </c>
      <c r="O996" s="43">
        <f>VLOOKUP($D996,PORTE!$A$3:$Z$45,11,0)*$C996+VLOOKUP($E$2,PORTE!$A$3:$Z$45,11,0)*$E996</f>
        <v>106.73339000000001</v>
      </c>
      <c r="P996" s="43">
        <f>VLOOKUP($D996,PORTE!$A$3:$Z$45,12,0)*$C996+VLOOKUP($E$2,PORTE!$A$3:$Z$45,12,0)*$E996</f>
        <v>111.10956999999999</v>
      </c>
      <c r="Q996" s="43">
        <f>VLOOKUP($D996,PORTE!$A$3:$Z$45,13,0)*$C996+VLOOKUP($E$2,PORTE!$A$3:$Z$45,13,0)*$E996</f>
        <v>114.67017000000001</v>
      </c>
      <c r="R996" s="43">
        <f>VLOOKUP($D996,PORTE!$A$3:$Z$45,14,0)*$C996+VLOOKUP($E$2,PORTE!$A$3:$Z$45,14,0)*$E996</f>
        <v>119.13259000000001</v>
      </c>
    </row>
    <row r="997" spans="1:18" s="1" customFormat="1" ht="13.5" customHeight="1" x14ac:dyDescent="0.25">
      <c r="A997" s="2" t="s">
        <v>2053</v>
      </c>
      <c r="B997" s="3" t="s">
        <v>2054</v>
      </c>
      <c r="C997" s="24">
        <v>0.01</v>
      </c>
      <c r="D997" s="4" t="s">
        <v>5</v>
      </c>
      <c r="E997" s="5" t="s">
        <v>122</v>
      </c>
      <c r="F997" s="43">
        <f>VLOOKUP($D997,PORTE!$A$3:$Z$45,2,0)*$C997+VLOOKUP($E$2,PORTE!$A$3:$Z$45,2,0)*$E997</f>
        <v>4.5305</v>
      </c>
      <c r="G997" s="43">
        <f>VLOOKUP($D997,PORTE!$A$3:$Z$45,3,0)*$C997+VLOOKUP($E$2,PORTE!$A$3:$Z$45,3,0)*$E997</f>
        <v>4.7490000000000006</v>
      </c>
      <c r="H997" s="43">
        <f>VLOOKUP($D997,PORTE!$A$3:$Z$45,4,0)*$C997+VLOOKUP($E$2,PORTE!$A$3:$Z$45,4,0)*$E997</f>
        <v>5.0132900000000005</v>
      </c>
      <c r="I997" s="43">
        <f>VLOOKUP($D997,PORTE!$A$3:$Z$45,5,0)*$C997+VLOOKUP($E$2,PORTE!$A$3:$Z$45,5,0)*$E997</f>
        <v>5.3693900000000001</v>
      </c>
      <c r="J997" s="43">
        <f>VLOOKUP($D997,PORTE!$A$3:$Z$45,6,0)*$C997+VLOOKUP($E$2,PORTE!$A$3:$Z$45,6,0)*$E997</f>
        <v>5.6743100000000002</v>
      </c>
      <c r="K997" s="43">
        <f>VLOOKUP($D997,PORTE!$A$3:$Z$45,7,0)*$C997+VLOOKUP($E$2,PORTE!$A$3:$Z$45,7,0)*$E997</f>
        <v>5.9989500000000007</v>
      </c>
      <c r="L997" s="43">
        <f>VLOOKUP($D997,PORTE!$A$3:$Z$45,8,0)*$C997+VLOOKUP($E$2,PORTE!$A$3:$Z$45,8,0)*$E997</f>
        <v>6.3949499999999997</v>
      </c>
      <c r="M997" s="43">
        <f>VLOOKUP($D997,PORTE!$A$3:$Z$45,9,0)*$C997+VLOOKUP($E$2,PORTE!$A$3:$Z$45,9,0)*$E997</f>
        <v>7.0245799999999994</v>
      </c>
      <c r="N997" s="43">
        <f>VLOOKUP($D997,PORTE!$A$3:$Z$45,10,0)*$C997+VLOOKUP($E$2,PORTE!$A$3:$Z$45,10,0)*$E997</f>
        <v>7.6661200000000003</v>
      </c>
      <c r="O997" s="43">
        <f>VLOOKUP($D997,PORTE!$A$3:$Z$45,11,0)*$C997+VLOOKUP($E$2,PORTE!$A$3:$Z$45,11,0)*$E997</f>
        <v>7.7966300000000004</v>
      </c>
      <c r="P997" s="43">
        <f>VLOOKUP($D997,PORTE!$A$3:$Z$45,12,0)*$C997+VLOOKUP($E$2,PORTE!$A$3:$Z$45,12,0)*$E997</f>
        <v>8.1202899999999989</v>
      </c>
      <c r="Q997" s="43">
        <f>VLOOKUP($D997,PORTE!$A$3:$Z$45,13,0)*$C997+VLOOKUP($E$2,PORTE!$A$3:$Z$45,13,0)*$E997</f>
        <v>8.3886900000000004</v>
      </c>
      <c r="R997" s="43">
        <f>VLOOKUP($D997,PORTE!$A$3:$Z$45,14,0)*$C997+VLOOKUP($E$2,PORTE!$A$3:$Z$45,14,0)*$E997</f>
        <v>8.7151300000000003</v>
      </c>
    </row>
    <row r="998" spans="1:18" s="1" customFormat="1" ht="13.5" customHeight="1" x14ac:dyDescent="0.25">
      <c r="A998" s="2" t="s">
        <v>2055</v>
      </c>
      <c r="B998" s="3" t="s">
        <v>2056</v>
      </c>
      <c r="C998" s="24">
        <v>0.5</v>
      </c>
      <c r="D998" s="4" t="s">
        <v>5</v>
      </c>
      <c r="E998" s="5" t="s">
        <v>307</v>
      </c>
      <c r="F998" s="43">
        <f>VLOOKUP($D998,PORTE!$A$3:$Z$45,2,0)*$C998+VLOOKUP($E$2,PORTE!$A$3:$Z$45,2,0)*$E998</f>
        <v>363.14499999999998</v>
      </c>
      <c r="G998" s="43">
        <f>VLOOKUP($D998,PORTE!$A$3:$Z$45,3,0)*$C998+VLOOKUP($E$2,PORTE!$A$3:$Z$45,3,0)*$E998</f>
        <v>380.01</v>
      </c>
      <c r="H998" s="43">
        <f>VLOOKUP($D998,PORTE!$A$3:$Z$45,4,0)*$C998+VLOOKUP($E$2,PORTE!$A$3:$Z$45,4,0)*$E998</f>
        <v>401.1841</v>
      </c>
      <c r="I998" s="43">
        <f>VLOOKUP($D998,PORTE!$A$3:$Z$45,5,0)*$C998+VLOOKUP($E$2,PORTE!$A$3:$Z$45,5,0)*$E998</f>
        <v>429.68110000000001</v>
      </c>
      <c r="J998" s="43">
        <f>VLOOKUP($D998,PORTE!$A$3:$Z$45,6,0)*$C998+VLOOKUP($E$2,PORTE!$A$3:$Z$45,6,0)*$E998</f>
        <v>453.95590000000004</v>
      </c>
      <c r="K998" s="43">
        <f>VLOOKUP($D998,PORTE!$A$3:$Z$45,7,0)*$C998+VLOOKUP($E$2,PORTE!$A$3:$Z$45,7,0)*$E998</f>
        <v>479.92950000000002</v>
      </c>
      <c r="L998" s="43">
        <f>VLOOKUP($D998,PORTE!$A$3:$Z$45,8,0)*$C998+VLOOKUP($E$2,PORTE!$A$3:$Z$45,8,0)*$E998</f>
        <v>511.60949999999997</v>
      </c>
      <c r="M998" s="43">
        <f>VLOOKUP($D998,PORTE!$A$3:$Z$45,9,0)*$C998+VLOOKUP($E$2,PORTE!$A$3:$Z$45,9,0)*$E998</f>
        <v>561.98019999999997</v>
      </c>
      <c r="N998" s="43">
        <f>VLOOKUP($D998,PORTE!$A$3:$Z$45,10,0)*$C998+VLOOKUP($E$2,PORTE!$A$3:$Z$45,10,0)*$E998</f>
        <v>613.30280000000005</v>
      </c>
      <c r="O998" s="43">
        <f>VLOOKUP($D998,PORTE!$A$3:$Z$45,11,0)*$C998+VLOOKUP($E$2,PORTE!$A$3:$Z$45,11,0)*$E998</f>
        <v>623.7487000000001</v>
      </c>
      <c r="P998" s="43">
        <f>VLOOKUP($D998,PORTE!$A$3:$Z$45,12,0)*$C998+VLOOKUP($E$2,PORTE!$A$3:$Z$45,12,0)*$E998</f>
        <v>649.19809999999995</v>
      </c>
      <c r="Q998" s="43">
        <f>VLOOKUP($D998,PORTE!$A$3:$Z$45,13,0)*$C998+VLOOKUP($E$2,PORTE!$A$3:$Z$45,13,0)*$E998</f>
        <v>669.74610000000007</v>
      </c>
      <c r="R998" s="43">
        <f>VLOOKUP($D998,PORTE!$A$3:$Z$45,14,0)*$C998+VLOOKUP($E$2,PORTE!$A$3:$Z$45,14,0)*$E998</f>
        <v>695.80970000000002</v>
      </c>
    </row>
    <row r="999" spans="1:18" s="1" customFormat="1" ht="13.5" customHeight="1" x14ac:dyDescent="0.25">
      <c r="A999" s="2" t="s">
        <v>2057</v>
      </c>
      <c r="B999" s="3" t="s">
        <v>2058</v>
      </c>
      <c r="C999" s="24">
        <v>0.01</v>
      </c>
      <c r="D999" s="4" t="s">
        <v>5</v>
      </c>
      <c r="E999" s="5" t="s">
        <v>1152</v>
      </c>
      <c r="F999" s="43">
        <f>VLOOKUP($D999,PORTE!$A$3:$Z$45,2,0)*$C999+VLOOKUP($E$2,PORTE!$A$3:$Z$45,2,0)*$E999</f>
        <v>6.6004999999999994</v>
      </c>
      <c r="G999" s="43">
        <f>VLOOKUP($D999,PORTE!$A$3:$Z$45,3,0)*$C999+VLOOKUP($E$2,PORTE!$A$3:$Z$45,3,0)*$E999</f>
        <v>6.9089999999999998</v>
      </c>
      <c r="H999" s="43">
        <f>VLOOKUP($D999,PORTE!$A$3:$Z$45,4,0)*$C999+VLOOKUP($E$2,PORTE!$A$3:$Z$45,4,0)*$E999</f>
        <v>7.2938899999999993</v>
      </c>
      <c r="I999" s="43">
        <f>VLOOKUP($D999,PORTE!$A$3:$Z$45,5,0)*$C999+VLOOKUP($E$2,PORTE!$A$3:$Z$45,5,0)*$E999</f>
        <v>7.8119899999999998</v>
      </c>
      <c r="J999" s="43">
        <f>VLOOKUP($D999,PORTE!$A$3:$Z$45,6,0)*$C999+VLOOKUP($E$2,PORTE!$A$3:$Z$45,6,0)*$E999</f>
        <v>8.2537099999999999</v>
      </c>
      <c r="K999" s="43">
        <f>VLOOKUP($D999,PORTE!$A$3:$Z$45,7,0)*$C999+VLOOKUP($E$2,PORTE!$A$3:$Z$45,7,0)*$E999</f>
        <v>8.7259499999999992</v>
      </c>
      <c r="L999" s="43">
        <f>VLOOKUP($D999,PORTE!$A$3:$Z$45,8,0)*$C999+VLOOKUP($E$2,PORTE!$A$3:$Z$45,8,0)*$E999</f>
        <v>9.3019499999999979</v>
      </c>
      <c r="M999" s="43">
        <f>VLOOKUP($D999,PORTE!$A$3:$Z$45,9,0)*$C999+VLOOKUP($E$2,PORTE!$A$3:$Z$45,9,0)*$E999</f>
        <v>10.217779999999998</v>
      </c>
      <c r="N999" s="43">
        <f>VLOOKUP($D999,PORTE!$A$3:$Z$45,10,0)*$C999+VLOOKUP($E$2,PORTE!$A$3:$Z$45,10,0)*$E999</f>
        <v>11.150919999999999</v>
      </c>
      <c r="O999" s="43">
        <f>VLOOKUP($D999,PORTE!$A$3:$Z$45,11,0)*$C999+VLOOKUP($E$2,PORTE!$A$3:$Z$45,11,0)*$E999</f>
        <v>11.34083</v>
      </c>
      <c r="P999" s="43">
        <f>VLOOKUP($D999,PORTE!$A$3:$Z$45,12,0)*$C999+VLOOKUP($E$2,PORTE!$A$3:$Z$45,12,0)*$E999</f>
        <v>11.804889999999999</v>
      </c>
      <c r="Q999" s="43">
        <f>VLOOKUP($D999,PORTE!$A$3:$Z$45,13,0)*$C999+VLOOKUP($E$2,PORTE!$A$3:$Z$45,13,0)*$E999</f>
        <v>12.181289999999999</v>
      </c>
      <c r="R999" s="43">
        <f>VLOOKUP($D999,PORTE!$A$3:$Z$45,14,0)*$C999+VLOOKUP($E$2,PORTE!$A$3:$Z$45,14,0)*$E999</f>
        <v>12.655329999999999</v>
      </c>
    </row>
    <row r="1000" spans="1:18" s="1" customFormat="1" ht="13.5" customHeight="1" x14ac:dyDescent="0.25">
      <c r="A1000" s="2">
        <v>40317439</v>
      </c>
      <c r="B1000" s="3" t="s">
        <v>2059</v>
      </c>
      <c r="C1000" s="24">
        <v>0.25</v>
      </c>
      <c r="D1000" s="4" t="s">
        <v>5</v>
      </c>
      <c r="E1000" s="5">
        <v>14.587</v>
      </c>
      <c r="F1000" s="43">
        <f>VLOOKUP($D1000,PORTE!$A$3:$Z$45,2,0)*$C1000+VLOOKUP($E$2,PORTE!$A$3:$Z$45,2,0)*$E1000</f>
        <v>169.75049999999999</v>
      </c>
      <c r="G1000" s="43">
        <f>VLOOKUP($D1000,PORTE!$A$3:$Z$45,3,0)*$C1000+VLOOKUP($E$2,PORTE!$A$3:$Z$45,3,0)*$E1000</f>
        <v>177.66899999999998</v>
      </c>
      <c r="H1000" s="43">
        <f>VLOOKUP($D1000,PORTE!$A$3:$Z$45,4,0)*$C1000+VLOOKUP($E$2,PORTE!$A$3:$Z$45,4,0)*$E1000</f>
        <v>187.56728999999999</v>
      </c>
      <c r="I1000" s="43">
        <f>VLOOKUP($D1000,PORTE!$A$3:$Z$45,5,0)*$C1000+VLOOKUP($E$2,PORTE!$A$3:$Z$45,5,0)*$E1000</f>
        <v>200.89059</v>
      </c>
      <c r="J1000" s="43">
        <f>VLOOKUP($D1000,PORTE!$A$3:$Z$45,6,0)*$C1000+VLOOKUP($E$2,PORTE!$A$3:$Z$45,6,0)*$E1000</f>
        <v>212.24671000000001</v>
      </c>
      <c r="K1000" s="43">
        <f>VLOOKUP($D1000,PORTE!$A$3:$Z$45,7,0)*$C1000+VLOOKUP($E$2,PORTE!$A$3:$Z$45,7,0)*$E1000</f>
        <v>224.39055000000002</v>
      </c>
      <c r="L1000" s="43">
        <f>VLOOKUP($D1000,PORTE!$A$3:$Z$45,8,0)*$C1000+VLOOKUP($E$2,PORTE!$A$3:$Z$45,8,0)*$E1000</f>
        <v>239.20254999999997</v>
      </c>
      <c r="M1000" s="43">
        <f>VLOOKUP($D1000,PORTE!$A$3:$Z$45,9,0)*$C1000+VLOOKUP($E$2,PORTE!$A$3:$Z$45,9,0)*$E1000</f>
        <v>262.75337999999999</v>
      </c>
      <c r="N1000" s="43">
        <f>VLOOKUP($D1000,PORTE!$A$3:$Z$45,10,0)*$C1000+VLOOKUP($E$2,PORTE!$A$3:$Z$45,10,0)*$E1000</f>
        <v>286.74932000000001</v>
      </c>
      <c r="O1000" s="43">
        <f>VLOOKUP($D1000,PORTE!$A$3:$Z$45,11,0)*$C1000+VLOOKUP($E$2,PORTE!$A$3:$Z$45,11,0)*$E1000</f>
        <v>291.63303000000002</v>
      </c>
      <c r="P1000" s="43">
        <f>VLOOKUP($D1000,PORTE!$A$3:$Z$45,12,0)*$C1000+VLOOKUP($E$2,PORTE!$A$3:$Z$45,12,0)*$E1000</f>
        <v>303.55588999999998</v>
      </c>
      <c r="Q1000" s="43">
        <f>VLOOKUP($D1000,PORTE!$A$3:$Z$45,13,0)*$C1000+VLOOKUP($E$2,PORTE!$A$3:$Z$45,13,0)*$E1000</f>
        <v>313.21309000000002</v>
      </c>
      <c r="R1000" s="43">
        <f>VLOOKUP($D1000,PORTE!$A$3:$Z$45,14,0)*$C1000+VLOOKUP($E$2,PORTE!$A$3:$Z$45,14,0)*$E1000</f>
        <v>325.40192999999999</v>
      </c>
    </row>
    <row r="1001" spans="1:18" s="1" customFormat="1" ht="13.5" customHeight="1" x14ac:dyDescent="0.25">
      <c r="A1001" s="2" t="s">
        <v>2060</v>
      </c>
      <c r="B1001" s="3" t="s">
        <v>2061</v>
      </c>
      <c r="C1001" s="24">
        <v>0.01</v>
      </c>
      <c r="D1001" s="4" t="s">
        <v>5</v>
      </c>
      <c r="E1001" s="5" t="s">
        <v>1152</v>
      </c>
      <c r="F1001" s="43">
        <f>VLOOKUP($D1001,PORTE!$A$3:$Z$45,2,0)*$C1001+VLOOKUP($E$2,PORTE!$A$3:$Z$45,2,0)*$E1001</f>
        <v>6.6004999999999994</v>
      </c>
      <c r="G1001" s="43">
        <f>VLOOKUP($D1001,PORTE!$A$3:$Z$45,3,0)*$C1001+VLOOKUP($E$2,PORTE!$A$3:$Z$45,3,0)*$E1001</f>
        <v>6.9089999999999998</v>
      </c>
      <c r="H1001" s="43">
        <f>VLOOKUP($D1001,PORTE!$A$3:$Z$45,4,0)*$C1001+VLOOKUP($E$2,PORTE!$A$3:$Z$45,4,0)*$E1001</f>
        <v>7.2938899999999993</v>
      </c>
      <c r="I1001" s="43">
        <f>VLOOKUP($D1001,PORTE!$A$3:$Z$45,5,0)*$C1001+VLOOKUP($E$2,PORTE!$A$3:$Z$45,5,0)*$E1001</f>
        <v>7.8119899999999998</v>
      </c>
      <c r="J1001" s="43">
        <f>VLOOKUP($D1001,PORTE!$A$3:$Z$45,6,0)*$C1001+VLOOKUP($E$2,PORTE!$A$3:$Z$45,6,0)*$E1001</f>
        <v>8.2537099999999999</v>
      </c>
      <c r="K1001" s="43">
        <f>VLOOKUP($D1001,PORTE!$A$3:$Z$45,7,0)*$C1001+VLOOKUP($E$2,PORTE!$A$3:$Z$45,7,0)*$E1001</f>
        <v>8.7259499999999992</v>
      </c>
      <c r="L1001" s="43">
        <f>VLOOKUP($D1001,PORTE!$A$3:$Z$45,8,0)*$C1001+VLOOKUP($E$2,PORTE!$A$3:$Z$45,8,0)*$E1001</f>
        <v>9.3019499999999979</v>
      </c>
      <c r="M1001" s="43">
        <f>VLOOKUP($D1001,PORTE!$A$3:$Z$45,9,0)*$C1001+VLOOKUP($E$2,PORTE!$A$3:$Z$45,9,0)*$E1001</f>
        <v>10.217779999999998</v>
      </c>
      <c r="N1001" s="43">
        <f>VLOOKUP($D1001,PORTE!$A$3:$Z$45,10,0)*$C1001+VLOOKUP($E$2,PORTE!$A$3:$Z$45,10,0)*$E1001</f>
        <v>11.150919999999999</v>
      </c>
      <c r="O1001" s="43">
        <f>VLOOKUP($D1001,PORTE!$A$3:$Z$45,11,0)*$C1001+VLOOKUP($E$2,PORTE!$A$3:$Z$45,11,0)*$E1001</f>
        <v>11.34083</v>
      </c>
      <c r="P1001" s="43">
        <f>VLOOKUP($D1001,PORTE!$A$3:$Z$45,12,0)*$C1001+VLOOKUP($E$2,PORTE!$A$3:$Z$45,12,0)*$E1001</f>
        <v>11.804889999999999</v>
      </c>
      <c r="Q1001" s="43">
        <f>VLOOKUP($D1001,PORTE!$A$3:$Z$45,13,0)*$C1001+VLOOKUP($E$2,PORTE!$A$3:$Z$45,13,0)*$E1001</f>
        <v>12.181289999999999</v>
      </c>
      <c r="R1001" s="43">
        <f>VLOOKUP($D1001,PORTE!$A$3:$Z$45,14,0)*$C1001+VLOOKUP($E$2,PORTE!$A$3:$Z$45,14,0)*$E1001</f>
        <v>12.655329999999999</v>
      </c>
    </row>
    <row r="1002" spans="1:18" s="1" customFormat="1" ht="13.5" customHeight="1" x14ac:dyDescent="0.25">
      <c r="A1002" s="2" t="s">
        <v>2062</v>
      </c>
      <c r="B1002" s="3" t="s">
        <v>2063</v>
      </c>
      <c r="C1002" s="24">
        <v>0.01</v>
      </c>
      <c r="D1002" s="4" t="s">
        <v>5</v>
      </c>
      <c r="E1002" s="5" t="s">
        <v>1982</v>
      </c>
      <c r="F1002" s="43">
        <f>VLOOKUP($D1002,PORTE!$A$3:$Z$45,2,0)*$C1002+VLOOKUP($E$2,PORTE!$A$3:$Z$45,2,0)*$E1002</f>
        <v>3.1850000000000005</v>
      </c>
      <c r="G1002" s="43">
        <f>VLOOKUP($D1002,PORTE!$A$3:$Z$45,3,0)*$C1002+VLOOKUP($E$2,PORTE!$A$3:$Z$45,3,0)*$E1002</f>
        <v>3.3450000000000002</v>
      </c>
      <c r="H1002" s="43">
        <f>VLOOKUP($D1002,PORTE!$A$3:$Z$45,4,0)*$C1002+VLOOKUP($E$2,PORTE!$A$3:$Z$45,4,0)*$E1002</f>
        <v>3.5308999999999999</v>
      </c>
      <c r="I1002" s="43">
        <f>VLOOKUP($D1002,PORTE!$A$3:$Z$45,5,0)*$C1002+VLOOKUP($E$2,PORTE!$A$3:$Z$45,5,0)*$E1002</f>
        <v>3.7817000000000003</v>
      </c>
      <c r="J1002" s="43">
        <f>VLOOKUP($D1002,PORTE!$A$3:$Z$45,6,0)*$C1002+VLOOKUP($E$2,PORTE!$A$3:$Z$45,6,0)*$E1002</f>
        <v>3.9977000000000005</v>
      </c>
      <c r="K1002" s="43">
        <f>VLOOKUP($D1002,PORTE!$A$3:$Z$45,7,0)*$C1002+VLOOKUP($E$2,PORTE!$A$3:$Z$45,7,0)*$E1002</f>
        <v>4.2264000000000008</v>
      </c>
      <c r="L1002" s="43">
        <f>VLOOKUP($D1002,PORTE!$A$3:$Z$45,8,0)*$C1002+VLOOKUP($E$2,PORTE!$A$3:$Z$45,8,0)*$E1002</f>
        <v>4.5053999999999998</v>
      </c>
      <c r="M1002" s="43">
        <f>VLOOKUP($D1002,PORTE!$A$3:$Z$45,9,0)*$C1002+VLOOKUP($E$2,PORTE!$A$3:$Z$45,9,0)*$E1002</f>
        <v>4.9489999999999998</v>
      </c>
      <c r="N1002" s="43">
        <f>VLOOKUP($D1002,PORTE!$A$3:$Z$45,10,0)*$C1002+VLOOKUP($E$2,PORTE!$A$3:$Z$45,10,0)*$E1002</f>
        <v>5.4009999999999998</v>
      </c>
      <c r="O1002" s="43">
        <f>VLOOKUP($D1002,PORTE!$A$3:$Z$45,11,0)*$C1002+VLOOKUP($E$2,PORTE!$A$3:$Z$45,11,0)*$E1002</f>
        <v>5.4929000000000006</v>
      </c>
      <c r="P1002" s="43">
        <f>VLOOKUP($D1002,PORTE!$A$3:$Z$45,12,0)*$C1002+VLOOKUP($E$2,PORTE!$A$3:$Z$45,12,0)*$E1002</f>
        <v>5.7253000000000007</v>
      </c>
      <c r="Q1002" s="43">
        <f>VLOOKUP($D1002,PORTE!$A$3:$Z$45,13,0)*$C1002+VLOOKUP($E$2,PORTE!$A$3:$Z$45,13,0)*$E1002</f>
        <v>5.9235000000000007</v>
      </c>
      <c r="R1002" s="43">
        <f>VLOOKUP($D1002,PORTE!$A$3:$Z$45,14,0)*$C1002+VLOOKUP($E$2,PORTE!$A$3:$Z$45,14,0)*$E1002</f>
        <v>6.1539999999999999</v>
      </c>
    </row>
    <row r="1003" spans="1:18" s="1" customFormat="1" ht="13.5" customHeight="1" x14ac:dyDescent="0.25">
      <c r="A1003" s="2" t="s">
        <v>2064</v>
      </c>
      <c r="B1003" s="3" t="s">
        <v>2065</v>
      </c>
      <c r="C1003" s="24">
        <v>0.25</v>
      </c>
      <c r="D1003" s="4" t="s">
        <v>5</v>
      </c>
      <c r="E1003" s="5" t="s">
        <v>2066</v>
      </c>
      <c r="F1003" s="43">
        <f>VLOOKUP($D1003,PORTE!$A$3:$Z$45,2,0)*$C1003+VLOOKUP($E$2,PORTE!$A$3:$Z$45,2,0)*$E1003</f>
        <v>107.99550000000001</v>
      </c>
      <c r="G1003" s="43">
        <f>VLOOKUP($D1003,PORTE!$A$3:$Z$45,3,0)*$C1003+VLOOKUP($E$2,PORTE!$A$3:$Z$45,3,0)*$E1003</f>
        <v>113.22900000000001</v>
      </c>
      <c r="H1003" s="43">
        <f>VLOOKUP($D1003,PORTE!$A$3:$Z$45,4,0)*$C1003+VLOOKUP($E$2,PORTE!$A$3:$Z$45,4,0)*$E1003</f>
        <v>119.52939000000001</v>
      </c>
      <c r="I1003" s="43">
        <f>VLOOKUP($D1003,PORTE!$A$3:$Z$45,5,0)*$C1003+VLOOKUP($E$2,PORTE!$A$3:$Z$45,5,0)*$E1003</f>
        <v>128.01969</v>
      </c>
      <c r="J1003" s="43">
        <f>VLOOKUP($D1003,PORTE!$A$3:$Z$45,6,0)*$C1003+VLOOKUP($E$2,PORTE!$A$3:$Z$45,6,0)*$E1003</f>
        <v>135.29461000000001</v>
      </c>
      <c r="K1003" s="43">
        <f>VLOOKUP($D1003,PORTE!$A$3:$Z$45,7,0)*$C1003+VLOOKUP($E$2,PORTE!$A$3:$Z$45,7,0)*$E1003</f>
        <v>143.03505000000001</v>
      </c>
      <c r="L1003" s="43">
        <f>VLOOKUP($D1003,PORTE!$A$3:$Z$45,8,0)*$C1003+VLOOKUP($E$2,PORTE!$A$3:$Z$45,8,0)*$E1003</f>
        <v>152.47704999999999</v>
      </c>
      <c r="M1003" s="43">
        <f>VLOOKUP($D1003,PORTE!$A$3:$Z$45,9,0)*$C1003+VLOOKUP($E$2,PORTE!$A$3:$Z$45,9,0)*$E1003</f>
        <v>167.48957999999999</v>
      </c>
      <c r="N1003" s="43">
        <f>VLOOKUP($D1003,PORTE!$A$3:$Z$45,10,0)*$C1003+VLOOKUP($E$2,PORTE!$A$3:$Z$45,10,0)*$E1003</f>
        <v>182.78612000000001</v>
      </c>
      <c r="O1003" s="43">
        <f>VLOOKUP($D1003,PORTE!$A$3:$Z$45,11,0)*$C1003+VLOOKUP($E$2,PORTE!$A$3:$Z$45,11,0)*$E1003</f>
        <v>185.89773000000002</v>
      </c>
      <c r="P1003" s="43">
        <f>VLOOKUP($D1003,PORTE!$A$3:$Z$45,12,0)*$C1003+VLOOKUP($E$2,PORTE!$A$3:$Z$45,12,0)*$E1003</f>
        <v>193.63199</v>
      </c>
      <c r="Q1003" s="43">
        <f>VLOOKUP($D1003,PORTE!$A$3:$Z$45,13,0)*$C1003+VLOOKUP($E$2,PORTE!$A$3:$Z$45,13,0)*$E1003</f>
        <v>200.06719000000001</v>
      </c>
      <c r="R1003" s="43">
        <f>VLOOKUP($D1003,PORTE!$A$3:$Z$45,14,0)*$C1003+VLOOKUP($E$2,PORTE!$A$3:$Z$45,14,0)*$E1003</f>
        <v>207.85263</v>
      </c>
    </row>
    <row r="1004" spans="1:18" s="1" customFormat="1" ht="13.5" customHeight="1" x14ac:dyDescent="0.25">
      <c r="A1004" s="2" t="s">
        <v>2067</v>
      </c>
      <c r="B1004" s="3" t="s">
        <v>2068</v>
      </c>
      <c r="C1004" s="24">
        <v>0.04</v>
      </c>
      <c r="D1004" s="4" t="s">
        <v>5</v>
      </c>
      <c r="E1004" s="5" t="s">
        <v>149</v>
      </c>
      <c r="F1004" s="43">
        <f>VLOOKUP($D1004,PORTE!$A$3:$Z$45,2,0)*$C1004+VLOOKUP($E$2,PORTE!$A$3:$Z$45,2,0)*$E1004</f>
        <v>21.02</v>
      </c>
      <c r="G1004" s="43">
        <f>VLOOKUP($D1004,PORTE!$A$3:$Z$45,3,0)*$C1004+VLOOKUP($E$2,PORTE!$A$3:$Z$45,3,0)*$E1004</f>
        <v>22.020000000000003</v>
      </c>
      <c r="H1004" s="43">
        <f>VLOOKUP($D1004,PORTE!$A$3:$Z$45,4,0)*$C1004+VLOOKUP($E$2,PORTE!$A$3:$Z$45,4,0)*$E1004</f>
        <v>23.246000000000002</v>
      </c>
      <c r="I1004" s="43">
        <f>VLOOKUP($D1004,PORTE!$A$3:$Z$45,5,0)*$C1004+VLOOKUP($E$2,PORTE!$A$3:$Z$45,5,0)*$E1004</f>
        <v>24.897200000000002</v>
      </c>
      <c r="J1004" s="43">
        <f>VLOOKUP($D1004,PORTE!$A$3:$Z$45,6,0)*$C1004+VLOOKUP($E$2,PORTE!$A$3:$Z$45,6,0)*$E1004</f>
        <v>26.308399999999999</v>
      </c>
      <c r="K1004" s="43">
        <f>VLOOKUP($D1004,PORTE!$A$3:$Z$45,7,0)*$C1004+VLOOKUP($E$2,PORTE!$A$3:$Z$45,7,0)*$E1004</f>
        <v>27.813600000000001</v>
      </c>
      <c r="L1004" s="43">
        <f>VLOOKUP($D1004,PORTE!$A$3:$Z$45,8,0)*$C1004+VLOOKUP($E$2,PORTE!$A$3:$Z$45,8,0)*$E1004</f>
        <v>29.649599999999996</v>
      </c>
      <c r="M1004" s="43">
        <f>VLOOKUP($D1004,PORTE!$A$3:$Z$45,9,0)*$C1004+VLOOKUP($E$2,PORTE!$A$3:$Z$45,9,0)*$E1004</f>
        <v>32.568799999999996</v>
      </c>
      <c r="N1004" s="43">
        <f>VLOOKUP($D1004,PORTE!$A$3:$Z$45,10,0)*$C1004+VLOOKUP($E$2,PORTE!$A$3:$Z$45,10,0)*$E1004</f>
        <v>35.543199999999999</v>
      </c>
      <c r="O1004" s="43">
        <f>VLOOKUP($D1004,PORTE!$A$3:$Z$45,11,0)*$C1004+VLOOKUP($E$2,PORTE!$A$3:$Z$45,11,0)*$E1004</f>
        <v>36.148400000000002</v>
      </c>
      <c r="P1004" s="43">
        <f>VLOOKUP($D1004,PORTE!$A$3:$Z$45,12,0)*$C1004+VLOOKUP($E$2,PORTE!$A$3:$Z$45,12,0)*$E1004</f>
        <v>37.639599999999994</v>
      </c>
      <c r="Q1004" s="43">
        <f>VLOOKUP($D1004,PORTE!$A$3:$Z$45,13,0)*$C1004+VLOOKUP($E$2,PORTE!$A$3:$Z$45,13,0)*$E1004</f>
        <v>38.864400000000003</v>
      </c>
      <c r="R1004" s="43">
        <f>VLOOKUP($D1004,PORTE!$A$3:$Z$45,14,0)*$C1004+VLOOKUP($E$2,PORTE!$A$3:$Z$45,14,0)*$E1004</f>
        <v>40.376800000000003</v>
      </c>
    </row>
    <row r="1005" spans="1:18" s="1" customFormat="1" ht="13.5" customHeight="1" x14ac:dyDescent="0.25">
      <c r="A1005" s="2" t="s">
        <v>2069</v>
      </c>
      <c r="B1005" s="3" t="s">
        <v>2070</v>
      </c>
      <c r="C1005" s="24">
        <v>0.1</v>
      </c>
      <c r="D1005" s="4" t="s">
        <v>5</v>
      </c>
      <c r="E1005" s="5" t="s">
        <v>2071</v>
      </c>
      <c r="F1005" s="43">
        <f>VLOOKUP($D1005,PORTE!$A$3:$Z$45,2,0)*$C1005+VLOOKUP($E$2,PORTE!$A$3:$Z$45,2,0)*$E1005</f>
        <v>35.185000000000002</v>
      </c>
      <c r="G1005" s="43">
        <f>VLOOKUP($D1005,PORTE!$A$3:$Z$45,3,0)*$C1005+VLOOKUP($E$2,PORTE!$A$3:$Z$45,3,0)*$E1005</f>
        <v>36.93</v>
      </c>
      <c r="H1005" s="43">
        <f>VLOOKUP($D1005,PORTE!$A$3:$Z$45,4,0)*$C1005+VLOOKUP($E$2,PORTE!$A$3:$Z$45,4,0)*$E1005</f>
        <v>38.983300000000007</v>
      </c>
      <c r="I1005" s="43">
        <f>VLOOKUP($D1005,PORTE!$A$3:$Z$45,5,0)*$C1005+VLOOKUP($E$2,PORTE!$A$3:$Z$45,5,0)*$E1005</f>
        <v>41.752299999999998</v>
      </c>
      <c r="J1005" s="43">
        <f>VLOOKUP($D1005,PORTE!$A$3:$Z$45,6,0)*$C1005+VLOOKUP($E$2,PORTE!$A$3:$Z$45,6,0)*$E1005</f>
        <v>44.132700000000007</v>
      </c>
      <c r="K1005" s="43">
        <f>VLOOKUP($D1005,PORTE!$A$3:$Z$45,7,0)*$C1005+VLOOKUP($E$2,PORTE!$A$3:$Z$45,7,0)*$E1005</f>
        <v>46.657500000000006</v>
      </c>
      <c r="L1005" s="43">
        <f>VLOOKUP($D1005,PORTE!$A$3:$Z$45,8,0)*$C1005+VLOOKUP($E$2,PORTE!$A$3:$Z$45,8,0)*$E1005</f>
        <v>49.737499999999997</v>
      </c>
      <c r="M1005" s="43">
        <f>VLOOKUP($D1005,PORTE!$A$3:$Z$45,9,0)*$C1005+VLOOKUP($E$2,PORTE!$A$3:$Z$45,9,0)*$E1005</f>
        <v>54.634599999999999</v>
      </c>
      <c r="N1005" s="43">
        <f>VLOOKUP($D1005,PORTE!$A$3:$Z$45,10,0)*$C1005+VLOOKUP($E$2,PORTE!$A$3:$Z$45,10,0)*$E1005</f>
        <v>59.624400000000001</v>
      </c>
      <c r="O1005" s="43">
        <f>VLOOKUP($D1005,PORTE!$A$3:$Z$45,11,0)*$C1005+VLOOKUP($E$2,PORTE!$A$3:$Z$45,11,0)*$E1005</f>
        <v>60.639100000000006</v>
      </c>
      <c r="P1005" s="43">
        <f>VLOOKUP($D1005,PORTE!$A$3:$Z$45,12,0)*$C1005+VLOOKUP($E$2,PORTE!$A$3:$Z$45,12,0)*$E1005</f>
        <v>63.189300000000003</v>
      </c>
      <c r="Q1005" s="43">
        <f>VLOOKUP($D1005,PORTE!$A$3:$Z$45,13,0)*$C1005+VLOOKUP($E$2,PORTE!$A$3:$Z$45,13,0)*$E1005</f>
        <v>65.345300000000009</v>
      </c>
      <c r="R1005" s="43">
        <f>VLOOKUP($D1005,PORTE!$A$3:$Z$45,14,0)*$C1005+VLOOKUP($E$2,PORTE!$A$3:$Z$45,14,0)*$E1005</f>
        <v>67.888100000000009</v>
      </c>
    </row>
    <row r="1006" spans="1:18" s="1" customFormat="1" ht="13.5" customHeight="1" x14ac:dyDescent="0.25">
      <c r="A1006" s="2" t="s">
        <v>2072</v>
      </c>
      <c r="B1006" s="3" t="s">
        <v>2073</v>
      </c>
      <c r="C1006" s="24">
        <v>0.04</v>
      </c>
      <c r="D1006" s="4" t="s">
        <v>5</v>
      </c>
      <c r="E1006" s="5" t="s">
        <v>653</v>
      </c>
      <c r="F1006" s="43">
        <f>VLOOKUP($D1006,PORTE!$A$3:$Z$45,2,0)*$C1006+VLOOKUP($E$2,PORTE!$A$3:$Z$45,2,0)*$E1006</f>
        <v>9.6350000000000016</v>
      </c>
      <c r="G1006" s="43">
        <f>VLOOKUP($D1006,PORTE!$A$3:$Z$45,3,0)*$C1006+VLOOKUP($E$2,PORTE!$A$3:$Z$45,3,0)*$E1006</f>
        <v>10.14</v>
      </c>
      <c r="H1006" s="43">
        <f>VLOOKUP($D1006,PORTE!$A$3:$Z$45,4,0)*$C1006+VLOOKUP($E$2,PORTE!$A$3:$Z$45,4,0)*$E1006</f>
        <v>10.7027</v>
      </c>
      <c r="I1006" s="43">
        <f>VLOOKUP($D1006,PORTE!$A$3:$Z$45,5,0)*$C1006+VLOOKUP($E$2,PORTE!$A$3:$Z$45,5,0)*$E1006</f>
        <v>11.462900000000001</v>
      </c>
      <c r="J1006" s="43">
        <f>VLOOKUP($D1006,PORTE!$A$3:$Z$45,6,0)*$C1006+VLOOKUP($E$2,PORTE!$A$3:$Z$45,6,0)*$E1006</f>
        <v>12.121700000000001</v>
      </c>
      <c r="K1006" s="43">
        <f>VLOOKUP($D1006,PORTE!$A$3:$Z$45,7,0)*$C1006+VLOOKUP($E$2,PORTE!$A$3:$Z$45,7,0)*$E1006</f>
        <v>12.815100000000001</v>
      </c>
      <c r="L1006" s="43">
        <f>VLOOKUP($D1006,PORTE!$A$3:$Z$45,8,0)*$C1006+VLOOKUP($E$2,PORTE!$A$3:$Z$45,8,0)*$E1006</f>
        <v>13.661099999999999</v>
      </c>
      <c r="M1006" s="43">
        <f>VLOOKUP($D1006,PORTE!$A$3:$Z$45,9,0)*$C1006+VLOOKUP($E$2,PORTE!$A$3:$Z$45,9,0)*$E1006</f>
        <v>15.0062</v>
      </c>
      <c r="N1006" s="43">
        <f>VLOOKUP($D1006,PORTE!$A$3:$Z$45,10,0)*$C1006+VLOOKUP($E$2,PORTE!$A$3:$Z$45,10,0)*$E1006</f>
        <v>16.376800000000003</v>
      </c>
      <c r="O1006" s="43">
        <f>VLOOKUP($D1006,PORTE!$A$3:$Z$45,11,0)*$C1006+VLOOKUP($E$2,PORTE!$A$3:$Z$45,11,0)*$E1006</f>
        <v>16.6553</v>
      </c>
      <c r="P1006" s="43">
        <f>VLOOKUP($D1006,PORTE!$A$3:$Z$45,12,0)*$C1006+VLOOKUP($E$2,PORTE!$A$3:$Z$45,12,0)*$E1006</f>
        <v>17.374300000000002</v>
      </c>
      <c r="Q1006" s="43">
        <f>VLOOKUP($D1006,PORTE!$A$3:$Z$45,13,0)*$C1006+VLOOKUP($E$2,PORTE!$A$3:$Z$45,13,0)*$E1006</f>
        <v>18.005100000000002</v>
      </c>
      <c r="R1006" s="43">
        <f>VLOOKUP($D1006,PORTE!$A$3:$Z$45,14,0)*$C1006+VLOOKUP($E$2,PORTE!$A$3:$Z$45,14,0)*$E1006</f>
        <v>18.7057</v>
      </c>
    </row>
    <row r="1007" spans="1:18" s="1" customFormat="1" ht="13.5" customHeight="1" x14ac:dyDescent="0.25">
      <c r="A1007" s="2" t="s">
        <v>2074</v>
      </c>
      <c r="B1007" s="3" t="s">
        <v>2075</v>
      </c>
      <c r="C1007" s="24">
        <v>0.1</v>
      </c>
      <c r="D1007" s="4" t="s">
        <v>5</v>
      </c>
      <c r="E1007" s="5" t="s">
        <v>33</v>
      </c>
      <c r="F1007" s="43">
        <f>VLOOKUP($D1007,PORTE!$A$3:$Z$45,2,0)*$C1007+VLOOKUP($E$2,PORTE!$A$3:$Z$45,2,0)*$E1007</f>
        <v>24.915500000000002</v>
      </c>
      <c r="G1007" s="43">
        <f>VLOOKUP($D1007,PORTE!$A$3:$Z$45,3,0)*$C1007+VLOOKUP($E$2,PORTE!$A$3:$Z$45,3,0)*$E1007</f>
        <v>26.214000000000002</v>
      </c>
      <c r="H1007" s="43">
        <f>VLOOKUP($D1007,PORTE!$A$3:$Z$45,4,0)*$C1007+VLOOKUP($E$2,PORTE!$A$3:$Z$45,4,0)*$E1007</f>
        <v>27.668990000000001</v>
      </c>
      <c r="I1007" s="43">
        <f>VLOOKUP($D1007,PORTE!$A$3:$Z$45,5,0)*$C1007+VLOOKUP($E$2,PORTE!$A$3:$Z$45,5,0)*$E1007</f>
        <v>29.63429</v>
      </c>
      <c r="J1007" s="43">
        <f>VLOOKUP($D1007,PORTE!$A$3:$Z$45,6,0)*$C1007+VLOOKUP($E$2,PORTE!$A$3:$Z$45,6,0)*$E1007</f>
        <v>31.336010000000002</v>
      </c>
      <c r="K1007" s="43">
        <f>VLOOKUP($D1007,PORTE!$A$3:$Z$45,7,0)*$C1007+VLOOKUP($E$2,PORTE!$A$3:$Z$45,7,0)*$E1007</f>
        <v>33.128549999999997</v>
      </c>
      <c r="L1007" s="43">
        <f>VLOOKUP($D1007,PORTE!$A$3:$Z$45,8,0)*$C1007+VLOOKUP($E$2,PORTE!$A$3:$Z$45,8,0)*$E1007</f>
        <v>35.315549999999995</v>
      </c>
      <c r="M1007" s="43">
        <f>VLOOKUP($D1007,PORTE!$A$3:$Z$45,9,0)*$C1007+VLOOKUP($E$2,PORTE!$A$3:$Z$45,9,0)*$E1007</f>
        <v>38.792779999999993</v>
      </c>
      <c r="N1007" s="43">
        <f>VLOOKUP($D1007,PORTE!$A$3:$Z$45,10,0)*$C1007+VLOOKUP($E$2,PORTE!$A$3:$Z$45,10,0)*$E1007</f>
        <v>42.335919999999994</v>
      </c>
      <c r="O1007" s="43">
        <f>VLOOKUP($D1007,PORTE!$A$3:$Z$45,11,0)*$C1007+VLOOKUP($E$2,PORTE!$A$3:$Z$45,11,0)*$E1007</f>
        <v>43.055930000000004</v>
      </c>
      <c r="P1007" s="43">
        <f>VLOOKUP($D1007,PORTE!$A$3:$Z$45,12,0)*$C1007+VLOOKUP($E$2,PORTE!$A$3:$Z$45,12,0)*$E1007</f>
        <v>44.909590000000001</v>
      </c>
      <c r="Q1007" s="43">
        <f>VLOOKUP($D1007,PORTE!$A$3:$Z$45,13,0)*$C1007+VLOOKUP($E$2,PORTE!$A$3:$Z$45,13,0)*$E1007</f>
        <v>46.529790000000006</v>
      </c>
      <c r="R1007" s="43">
        <f>VLOOKUP($D1007,PORTE!$A$3:$Z$45,14,0)*$C1007+VLOOKUP($E$2,PORTE!$A$3:$Z$45,14,0)*$E1007</f>
        <v>48.340330000000002</v>
      </c>
    </row>
    <row r="1008" spans="1:18" s="1" customFormat="1" ht="13.5" customHeight="1" x14ac:dyDescent="0.25">
      <c r="A1008" s="2" t="s">
        <v>2076</v>
      </c>
      <c r="B1008" s="3" t="s">
        <v>2077</v>
      </c>
      <c r="C1008" s="24">
        <v>0.1</v>
      </c>
      <c r="D1008" s="4" t="s">
        <v>5</v>
      </c>
      <c r="E1008" s="5" t="s">
        <v>33</v>
      </c>
      <c r="F1008" s="43">
        <f>VLOOKUP($D1008,PORTE!$A$3:$Z$45,2,0)*$C1008+VLOOKUP($E$2,PORTE!$A$3:$Z$45,2,0)*$E1008</f>
        <v>24.915500000000002</v>
      </c>
      <c r="G1008" s="43">
        <f>VLOOKUP($D1008,PORTE!$A$3:$Z$45,3,0)*$C1008+VLOOKUP($E$2,PORTE!$A$3:$Z$45,3,0)*$E1008</f>
        <v>26.214000000000002</v>
      </c>
      <c r="H1008" s="43">
        <f>VLOOKUP($D1008,PORTE!$A$3:$Z$45,4,0)*$C1008+VLOOKUP($E$2,PORTE!$A$3:$Z$45,4,0)*$E1008</f>
        <v>27.668990000000001</v>
      </c>
      <c r="I1008" s="43">
        <f>VLOOKUP($D1008,PORTE!$A$3:$Z$45,5,0)*$C1008+VLOOKUP($E$2,PORTE!$A$3:$Z$45,5,0)*$E1008</f>
        <v>29.63429</v>
      </c>
      <c r="J1008" s="43">
        <f>VLOOKUP($D1008,PORTE!$A$3:$Z$45,6,0)*$C1008+VLOOKUP($E$2,PORTE!$A$3:$Z$45,6,0)*$E1008</f>
        <v>31.336010000000002</v>
      </c>
      <c r="K1008" s="43">
        <f>VLOOKUP($D1008,PORTE!$A$3:$Z$45,7,0)*$C1008+VLOOKUP($E$2,PORTE!$A$3:$Z$45,7,0)*$E1008</f>
        <v>33.128549999999997</v>
      </c>
      <c r="L1008" s="43">
        <f>VLOOKUP($D1008,PORTE!$A$3:$Z$45,8,0)*$C1008+VLOOKUP($E$2,PORTE!$A$3:$Z$45,8,0)*$E1008</f>
        <v>35.315549999999995</v>
      </c>
      <c r="M1008" s="43">
        <f>VLOOKUP($D1008,PORTE!$A$3:$Z$45,9,0)*$C1008+VLOOKUP($E$2,PORTE!$A$3:$Z$45,9,0)*$E1008</f>
        <v>38.792779999999993</v>
      </c>
      <c r="N1008" s="43">
        <f>VLOOKUP($D1008,PORTE!$A$3:$Z$45,10,0)*$C1008+VLOOKUP($E$2,PORTE!$A$3:$Z$45,10,0)*$E1008</f>
        <v>42.335919999999994</v>
      </c>
      <c r="O1008" s="43">
        <f>VLOOKUP($D1008,PORTE!$A$3:$Z$45,11,0)*$C1008+VLOOKUP($E$2,PORTE!$A$3:$Z$45,11,0)*$E1008</f>
        <v>43.055930000000004</v>
      </c>
      <c r="P1008" s="43">
        <f>VLOOKUP($D1008,PORTE!$A$3:$Z$45,12,0)*$C1008+VLOOKUP($E$2,PORTE!$A$3:$Z$45,12,0)*$E1008</f>
        <v>44.909590000000001</v>
      </c>
      <c r="Q1008" s="43">
        <f>VLOOKUP($D1008,PORTE!$A$3:$Z$45,13,0)*$C1008+VLOOKUP($E$2,PORTE!$A$3:$Z$45,13,0)*$E1008</f>
        <v>46.529790000000006</v>
      </c>
      <c r="R1008" s="43">
        <f>VLOOKUP($D1008,PORTE!$A$3:$Z$45,14,0)*$C1008+VLOOKUP($E$2,PORTE!$A$3:$Z$45,14,0)*$E1008</f>
        <v>48.340330000000002</v>
      </c>
    </row>
    <row r="1009" spans="1:18" s="1" customFormat="1" ht="13.5" customHeight="1" x14ac:dyDescent="0.25">
      <c r="A1009" s="2" t="s">
        <v>2078</v>
      </c>
      <c r="B1009" s="3" t="s">
        <v>2079</v>
      </c>
      <c r="C1009" s="24">
        <v>0.01</v>
      </c>
      <c r="D1009" s="4" t="s">
        <v>5</v>
      </c>
      <c r="E1009" s="5" t="s">
        <v>149</v>
      </c>
      <c r="F1009" s="43">
        <f>VLOOKUP($D1009,PORTE!$A$3:$Z$45,2,0)*$C1009+VLOOKUP($E$2,PORTE!$A$3:$Z$45,2,0)*$E1009</f>
        <v>20.779999999999998</v>
      </c>
      <c r="G1009" s="43">
        <f>VLOOKUP($D1009,PORTE!$A$3:$Z$45,3,0)*$C1009+VLOOKUP($E$2,PORTE!$A$3:$Z$45,3,0)*$E1009</f>
        <v>21.705000000000002</v>
      </c>
      <c r="H1009" s="43">
        <f>VLOOKUP($D1009,PORTE!$A$3:$Z$45,4,0)*$C1009+VLOOKUP($E$2,PORTE!$A$3:$Z$45,4,0)*$E1009</f>
        <v>22.916</v>
      </c>
      <c r="I1009" s="43">
        <f>VLOOKUP($D1009,PORTE!$A$3:$Z$45,5,0)*$C1009+VLOOKUP($E$2,PORTE!$A$3:$Z$45,5,0)*$E1009</f>
        <v>24.543800000000001</v>
      </c>
      <c r="J1009" s="43">
        <f>VLOOKUP($D1009,PORTE!$A$3:$Z$45,6,0)*$C1009+VLOOKUP($E$2,PORTE!$A$3:$Z$45,6,0)*$E1009</f>
        <v>25.922599999999999</v>
      </c>
      <c r="K1009" s="43">
        <f>VLOOKUP($D1009,PORTE!$A$3:$Z$45,7,0)*$C1009+VLOOKUP($E$2,PORTE!$A$3:$Z$45,7,0)*$E1009</f>
        <v>27.405899999999999</v>
      </c>
      <c r="L1009" s="43">
        <f>VLOOKUP($D1009,PORTE!$A$3:$Z$45,8,0)*$C1009+VLOOKUP($E$2,PORTE!$A$3:$Z$45,8,0)*$E1009</f>
        <v>29.214899999999997</v>
      </c>
      <c r="M1009" s="43">
        <f>VLOOKUP($D1009,PORTE!$A$3:$Z$45,9,0)*$C1009+VLOOKUP($E$2,PORTE!$A$3:$Z$45,9,0)*$E1009</f>
        <v>32.091200000000001</v>
      </c>
      <c r="N1009" s="43">
        <f>VLOOKUP($D1009,PORTE!$A$3:$Z$45,10,0)*$C1009+VLOOKUP($E$2,PORTE!$A$3:$Z$45,10,0)*$E1009</f>
        <v>35.021799999999999</v>
      </c>
      <c r="O1009" s="43">
        <f>VLOOKUP($D1009,PORTE!$A$3:$Z$45,11,0)*$C1009+VLOOKUP($E$2,PORTE!$A$3:$Z$45,11,0)*$E1009</f>
        <v>35.618600000000001</v>
      </c>
      <c r="P1009" s="43">
        <f>VLOOKUP($D1009,PORTE!$A$3:$Z$45,12,0)*$C1009+VLOOKUP($E$2,PORTE!$A$3:$Z$45,12,0)*$E1009</f>
        <v>37.044399999999996</v>
      </c>
      <c r="Q1009" s="43">
        <f>VLOOKUP($D1009,PORTE!$A$3:$Z$45,13,0)*$C1009+VLOOKUP($E$2,PORTE!$A$3:$Z$45,13,0)*$E1009</f>
        <v>38.160600000000002</v>
      </c>
      <c r="R1009" s="43">
        <f>VLOOKUP($D1009,PORTE!$A$3:$Z$45,14,0)*$C1009+VLOOKUP($E$2,PORTE!$A$3:$Z$45,14,0)*$E1009</f>
        <v>39.645699999999998</v>
      </c>
    </row>
    <row r="1010" spans="1:18" s="1" customFormat="1" ht="13.5" customHeight="1" x14ac:dyDescent="0.25">
      <c r="A1010" s="2" t="s">
        <v>2080</v>
      </c>
      <c r="B1010" s="3" t="s">
        <v>2081</v>
      </c>
      <c r="C1010" s="24">
        <v>0.01</v>
      </c>
      <c r="D1010" s="4" t="s">
        <v>5</v>
      </c>
      <c r="E1010" s="5" t="s">
        <v>314</v>
      </c>
      <c r="F1010" s="43">
        <f>VLOOKUP($D1010,PORTE!$A$3:$Z$45,2,0)*$C1010+VLOOKUP($E$2,PORTE!$A$3:$Z$45,2,0)*$E1010</f>
        <v>25.230499999999996</v>
      </c>
      <c r="G1010" s="43">
        <f>VLOOKUP($D1010,PORTE!$A$3:$Z$45,3,0)*$C1010+VLOOKUP($E$2,PORTE!$A$3:$Z$45,3,0)*$E1010</f>
        <v>26.349</v>
      </c>
      <c r="H1010" s="43">
        <f>VLOOKUP($D1010,PORTE!$A$3:$Z$45,4,0)*$C1010+VLOOKUP($E$2,PORTE!$A$3:$Z$45,4,0)*$E1010</f>
        <v>27.819289999999999</v>
      </c>
      <c r="I1010" s="43">
        <f>VLOOKUP($D1010,PORTE!$A$3:$Z$45,5,0)*$C1010+VLOOKUP($E$2,PORTE!$A$3:$Z$45,5,0)*$E1010</f>
        <v>29.795389999999998</v>
      </c>
      <c r="J1010" s="43">
        <f>VLOOKUP($D1010,PORTE!$A$3:$Z$45,6,0)*$C1010+VLOOKUP($E$2,PORTE!$A$3:$Z$45,6,0)*$E1010</f>
        <v>31.468309999999995</v>
      </c>
      <c r="K1010" s="43">
        <f>VLOOKUP($D1010,PORTE!$A$3:$Z$45,7,0)*$C1010+VLOOKUP($E$2,PORTE!$A$3:$Z$45,7,0)*$E1010</f>
        <v>33.268949999999997</v>
      </c>
      <c r="L1010" s="43">
        <f>VLOOKUP($D1010,PORTE!$A$3:$Z$45,8,0)*$C1010+VLOOKUP($E$2,PORTE!$A$3:$Z$45,8,0)*$E1010</f>
        <v>35.464949999999995</v>
      </c>
      <c r="M1010" s="43">
        <f>VLOOKUP($D1010,PORTE!$A$3:$Z$45,9,0)*$C1010+VLOOKUP($E$2,PORTE!$A$3:$Z$45,9,0)*$E1010</f>
        <v>38.956579999999995</v>
      </c>
      <c r="N1010" s="43">
        <f>VLOOKUP($D1010,PORTE!$A$3:$Z$45,10,0)*$C1010+VLOOKUP($E$2,PORTE!$A$3:$Z$45,10,0)*$E1010</f>
        <v>42.514119999999998</v>
      </c>
      <c r="O1010" s="43">
        <f>VLOOKUP($D1010,PORTE!$A$3:$Z$45,11,0)*$C1010+VLOOKUP($E$2,PORTE!$A$3:$Z$45,11,0)*$E1010</f>
        <v>43.238630000000001</v>
      </c>
      <c r="P1010" s="43">
        <f>VLOOKUP($D1010,PORTE!$A$3:$Z$45,12,0)*$C1010+VLOOKUP($E$2,PORTE!$A$3:$Z$45,12,0)*$E1010</f>
        <v>44.966289999999994</v>
      </c>
      <c r="Q1010" s="43">
        <f>VLOOKUP($D1010,PORTE!$A$3:$Z$45,13,0)*$C1010+VLOOKUP($E$2,PORTE!$A$3:$Z$45,13,0)*$E1010</f>
        <v>46.314689999999999</v>
      </c>
      <c r="R1010" s="43">
        <f>VLOOKUP($D1010,PORTE!$A$3:$Z$45,14,0)*$C1010+VLOOKUP($E$2,PORTE!$A$3:$Z$45,14,0)*$E1010</f>
        <v>48.117129999999996</v>
      </c>
    </row>
    <row r="1011" spans="1:18" s="1" customFormat="1" ht="13.5" customHeight="1" x14ac:dyDescent="0.25">
      <c r="A1011" s="2" t="s">
        <v>2082</v>
      </c>
      <c r="B1011" s="3" t="s">
        <v>2083</v>
      </c>
      <c r="C1011" s="24">
        <v>0.5</v>
      </c>
      <c r="D1011" s="4" t="s">
        <v>5</v>
      </c>
      <c r="E1011" s="5" t="s">
        <v>1802</v>
      </c>
      <c r="F1011" s="43">
        <f>VLOOKUP($D1011,PORTE!$A$3:$Z$45,2,0)*$C1011+VLOOKUP($E$2,PORTE!$A$3:$Z$45,2,0)*$E1011</f>
        <v>423.48549999999994</v>
      </c>
      <c r="G1011" s="43">
        <f>VLOOKUP($D1011,PORTE!$A$3:$Z$45,3,0)*$C1011+VLOOKUP($E$2,PORTE!$A$3:$Z$45,3,0)*$E1011</f>
        <v>442.97399999999993</v>
      </c>
      <c r="H1011" s="43">
        <f>VLOOKUP($D1011,PORTE!$A$3:$Z$45,4,0)*$C1011+VLOOKUP($E$2,PORTE!$A$3:$Z$45,4,0)*$E1011</f>
        <v>467.66358999999994</v>
      </c>
      <c r="I1011" s="43">
        <f>VLOOKUP($D1011,PORTE!$A$3:$Z$45,5,0)*$C1011+VLOOKUP($E$2,PORTE!$A$3:$Z$45,5,0)*$E1011</f>
        <v>500.88288999999997</v>
      </c>
      <c r="J1011" s="43">
        <f>VLOOKUP($D1011,PORTE!$A$3:$Z$45,6,0)*$C1011+VLOOKUP($E$2,PORTE!$A$3:$Z$45,6,0)*$E1011</f>
        <v>529.14540999999986</v>
      </c>
      <c r="K1011" s="43">
        <f>VLOOKUP($D1011,PORTE!$A$3:$Z$45,7,0)*$C1011+VLOOKUP($E$2,PORTE!$A$3:$Z$45,7,0)*$E1011</f>
        <v>559.42154999999991</v>
      </c>
      <c r="L1011" s="43">
        <f>VLOOKUP($D1011,PORTE!$A$3:$Z$45,8,0)*$C1011+VLOOKUP($E$2,PORTE!$A$3:$Z$45,8,0)*$E1011</f>
        <v>596.34854999999993</v>
      </c>
      <c r="M1011" s="43">
        <f>VLOOKUP($D1011,PORTE!$A$3:$Z$45,9,0)*$C1011+VLOOKUP($E$2,PORTE!$A$3:$Z$45,9,0)*$E1011</f>
        <v>655.06197999999995</v>
      </c>
      <c r="N1011" s="43">
        <f>VLOOKUP($D1011,PORTE!$A$3:$Z$45,10,0)*$C1011+VLOOKUP($E$2,PORTE!$A$3:$Z$45,10,0)*$E1011</f>
        <v>714.88472000000002</v>
      </c>
      <c r="O1011" s="43">
        <f>VLOOKUP($D1011,PORTE!$A$3:$Z$45,11,0)*$C1011+VLOOKUP($E$2,PORTE!$A$3:$Z$45,11,0)*$E1011</f>
        <v>727.06213000000002</v>
      </c>
      <c r="P1011" s="43">
        <f>VLOOKUP($D1011,PORTE!$A$3:$Z$45,12,0)*$C1011+VLOOKUP($E$2,PORTE!$A$3:$Z$45,12,0)*$E1011</f>
        <v>756.6041899999999</v>
      </c>
      <c r="Q1011" s="43">
        <f>VLOOKUP($D1011,PORTE!$A$3:$Z$45,13,0)*$C1011+VLOOKUP($E$2,PORTE!$A$3:$Z$45,13,0)*$E1011</f>
        <v>780.30038999999999</v>
      </c>
      <c r="R1011" s="43">
        <f>VLOOKUP($D1011,PORTE!$A$3:$Z$45,14,0)*$C1011+VLOOKUP($E$2,PORTE!$A$3:$Z$45,14,0)*$E1011</f>
        <v>810.66652999999985</v>
      </c>
    </row>
    <row r="1012" spans="1:18" s="1" customFormat="1" ht="13.5" customHeight="1" x14ac:dyDescent="0.25">
      <c r="A1012" s="2" t="s">
        <v>2084</v>
      </c>
      <c r="B1012" s="3" t="s">
        <v>2085</v>
      </c>
      <c r="C1012" s="24">
        <v>0.04</v>
      </c>
      <c r="D1012" s="4" t="s">
        <v>5</v>
      </c>
      <c r="E1012" s="5">
        <v>6.1639999999999997</v>
      </c>
      <c r="F1012" s="43">
        <f>VLOOKUP($D1012,PORTE!$A$3:$Z$45,2,0)*$C1012+VLOOKUP($E$2,PORTE!$A$3:$Z$45,2,0)*$E1012</f>
        <v>71.205999999999989</v>
      </c>
      <c r="G1012" s="43">
        <f>VLOOKUP($D1012,PORTE!$A$3:$Z$45,3,0)*$C1012+VLOOKUP($E$2,PORTE!$A$3:$Z$45,3,0)*$E1012</f>
        <v>74.387999999999991</v>
      </c>
      <c r="H1012" s="43">
        <f>VLOOKUP($D1012,PORTE!$A$3:$Z$45,4,0)*$C1012+VLOOKUP($E$2,PORTE!$A$3:$Z$45,4,0)*$E1012</f>
        <v>78.537879999999987</v>
      </c>
      <c r="I1012" s="43">
        <f>VLOOKUP($D1012,PORTE!$A$3:$Z$45,5,0)*$C1012+VLOOKUP($E$2,PORTE!$A$3:$Z$45,5,0)*$E1012</f>
        <v>84.116679999999988</v>
      </c>
      <c r="J1012" s="43">
        <f>VLOOKUP($D1012,PORTE!$A$3:$Z$45,6,0)*$C1012+VLOOKUP($E$2,PORTE!$A$3:$Z$45,6,0)*$E1012</f>
        <v>88.844519999999989</v>
      </c>
      <c r="K1012" s="43">
        <f>VLOOKUP($D1012,PORTE!$A$3:$Z$45,7,0)*$C1012+VLOOKUP($E$2,PORTE!$A$3:$Z$45,7,0)*$E1012</f>
        <v>93.92819999999999</v>
      </c>
      <c r="L1012" s="43">
        <f>VLOOKUP($D1012,PORTE!$A$3:$Z$45,8,0)*$C1012+VLOOKUP($E$2,PORTE!$A$3:$Z$45,8,0)*$E1012</f>
        <v>100.12819999999999</v>
      </c>
      <c r="M1012" s="43">
        <f>VLOOKUP($D1012,PORTE!$A$3:$Z$45,9,0)*$C1012+VLOOKUP($E$2,PORTE!$A$3:$Z$45,9,0)*$E1012</f>
        <v>109.98615999999998</v>
      </c>
      <c r="N1012" s="43">
        <f>VLOOKUP($D1012,PORTE!$A$3:$Z$45,10,0)*$C1012+VLOOKUP($E$2,PORTE!$A$3:$Z$45,10,0)*$E1012</f>
        <v>120.03023999999999</v>
      </c>
      <c r="O1012" s="43">
        <f>VLOOKUP($D1012,PORTE!$A$3:$Z$45,11,0)*$C1012+VLOOKUP($E$2,PORTE!$A$3:$Z$45,11,0)*$E1012</f>
        <v>122.07556000000001</v>
      </c>
      <c r="P1012" s="43">
        <f>VLOOKUP($D1012,PORTE!$A$3:$Z$45,12,0)*$C1012+VLOOKUP($E$2,PORTE!$A$3:$Z$45,12,0)*$E1012</f>
        <v>126.97067999999999</v>
      </c>
      <c r="Q1012" s="43">
        <f>VLOOKUP($D1012,PORTE!$A$3:$Z$45,13,0)*$C1012+VLOOKUP($E$2,PORTE!$A$3:$Z$45,13,0)*$E1012</f>
        <v>130.81387999999998</v>
      </c>
      <c r="R1012" s="43">
        <f>VLOOKUP($D1012,PORTE!$A$3:$Z$45,14,0)*$C1012+VLOOKUP($E$2,PORTE!$A$3:$Z$45,14,0)*$E1012</f>
        <v>135.90475999999998</v>
      </c>
    </row>
    <row r="1013" spans="1:18" s="1" customFormat="1" ht="13.5" customHeight="1" x14ac:dyDescent="0.25">
      <c r="A1013" s="2" t="s">
        <v>2086</v>
      </c>
      <c r="B1013" s="3" t="s">
        <v>2087</v>
      </c>
      <c r="C1013" s="24">
        <v>0.1</v>
      </c>
      <c r="D1013" s="4" t="s">
        <v>5</v>
      </c>
      <c r="E1013" s="5" t="s">
        <v>2088</v>
      </c>
      <c r="F1013" s="43">
        <f>VLOOKUP($D1013,PORTE!$A$3:$Z$45,2,0)*$C1013+VLOOKUP($E$2,PORTE!$A$3:$Z$45,2,0)*$E1013</f>
        <v>16.899999999999999</v>
      </c>
      <c r="G1013" s="43">
        <f>VLOOKUP($D1013,PORTE!$A$3:$Z$45,3,0)*$C1013+VLOOKUP($E$2,PORTE!$A$3:$Z$45,3,0)*$E1013</f>
        <v>17.849999999999998</v>
      </c>
      <c r="H1013" s="43">
        <f>VLOOKUP($D1013,PORTE!$A$3:$Z$45,4,0)*$C1013+VLOOKUP($E$2,PORTE!$A$3:$Z$45,4,0)*$E1013</f>
        <v>18.838000000000001</v>
      </c>
      <c r="I1013" s="43">
        <f>VLOOKUP($D1013,PORTE!$A$3:$Z$45,5,0)*$C1013+VLOOKUP($E$2,PORTE!$A$3:$Z$45,5,0)*$E1013</f>
        <v>20.175999999999998</v>
      </c>
      <c r="J1013" s="43">
        <f>VLOOKUP($D1013,PORTE!$A$3:$Z$45,6,0)*$C1013+VLOOKUP($E$2,PORTE!$A$3:$Z$45,6,0)*$E1013</f>
        <v>21.347999999999999</v>
      </c>
      <c r="K1013" s="43">
        <f>VLOOKUP($D1013,PORTE!$A$3:$Z$45,7,0)*$C1013+VLOOKUP($E$2,PORTE!$A$3:$Z$45,7,0)*$E1013</f>
        <v>22.569000000000003</v>
      </c>
      <c r="L1013" s="43">
        <f>VLOOKUP($D1013,PORTE!$A$3:$Z$45,8,0)*$C1013+VLOOKUP($E$2,PORTE!$A$3:$Z$45,8,0)*$E1013</f>
        <v>24.058999999999997</v>
      </c>
      <c r="M1013" s="43">
        <f>VLOOKUP($D1013,PORTE!$A$3:$Z$45,9,0)*$C1013+VLOOKUP($E$2,PORTE!$A$3:$Z$45,9,0)*$E1013</f>
        <v>26.427999999999994</v>
      </c>
      <c r="N1013" s="43">
        <f>VLOOKUP($D1013,PORTE!$A$3:$Z$45,10,0)*$C1013+VLOOKUP($E$2,PORTE!$A$3:$Z$45,10,0)*$E1013</f>
        <v>28.841999999999999</v>
      </c>
      <c r="O1013" s="43">
        <f>VLOOKUP($D1013,PORTE!$A$3:$Z$45,11,0)*$C1013+VLOOKUP($E$2,PORTE!$A$3:$Z$45,11,0)*$E1013</f>
        <v>29.332000000000001</v>
      </c>
      <c r="P1013" s="43">
        <f>VLOOKUP($D1013,PORTE!$A$3:$Z$45,12,0)*$C1013+VLOOKUP($E$2,PORTE!$A$3:$Z$45,12,0)*$E1013</f>
        <v>30.641999999999996</v>
      </c>
      <c r="Q1013" s="43">
        <f>VLOOKUP($D1013,PORTE!$A$3:$Z$45,13,0)*$C1013+VLOOKUP($E$2,PORTE!$A$3:$Z$45,13,0)*$E1013</f>
        <v>31.843999999999998</v>
      </c>
      <c r="R1013" s="43">
        <f>VLOOKUP($D1013,PORTE!$A$3:$Z$45,14,0)*$C1013+VLOOKUP($E$2,PORTE!$A$3:$Z$45,14,0)*$E1013</f>
        <v>33.082999999999998</v>
      </c>
    </row>
    <row r="1014" spans="1:18" s="1" customFormat="1" ht="13.5" customHeight="1" x14ac:dyDescent="0.25">
      <c r="A1014" s="2" t="s">
        <v>2089</v>
      </c>
      <c r="B1014" s="3" t="s">
        <v>2090</v>
      </c>
      <c r="C1014" s="24">
        <v>0.1</v>
      </c>
      <c r="D1014" s="4" t="s">
        <v>5</v>
      </c>
      <c r="E1014" s="5" t="s">
        <v>2091</v>
      </c>
      <c r="F1014" s="43">
        <f>VLOOKUP($D1014,PORTE!$A$3:$Z$45,2,0)*$C1014+VLOOKUP($E$2,PORTE!$A$3:$Z$45,2,0)*$E1014</f>
        <v>8.85</v>
      </c>
      <c r="G1014" s="43">
        <f>VLOOKUP($D1014,PORTE!$A$3:$Z$45,3,0)*$C1014+VLOOKUP($E$2,PORTE!$A$3:$Z$45,3,0)*$E1014</f>
        <v>9.4499999999999993</v>
      </c>
      <c r="H1014" s="43">
        <f>VLOOKUP($D1014,PORTE!$A$3:$Z$45,4,0)*$C1014+VLOOKUP($E$2,PORTE!$A$3:$Z$45,4,0)*$E1014</f>
        <v>9.9689999999999994</v>
      </c>
      <c r="I1014" s="43">
        <f>VLOOKUP($D1014,PORTE!$A$3:$Z$45,5,0)*$C1014+VLOOKUP($E$2,PORTE!$A$3:$Z$45,5,0)*$E1014</f>
        <v>10.677</v>
      </c>
      <c r="J1014" s="43">
        <f>VLOOKUP($D1014,PORTE!$A$3:$Z$45,6,0)*$C1014+VLOOKUP($E$2,PORTE!$A$3:$Z$45,6,0)*$E1014</f>
        <v>11.316999999999998</v>
      </c>
      <c r="K1014" s="43">
        <f>VLOOKUP($D1014,PORTE!$A$3:$Z$45,7,0)*$C1014+VLOOKUP($E$2,PORTE!$A$3:$Z$45,7,0)*$E1014</f>
        <v>11.964</v>
      </c>
      <c r="L1014" s="43">
        <f>VLOOKUP($D1014,PORTE!$A$3:$Z$45,8,0)*$C1014+VLOOKUP($E$2,PORTE!$A$3:$Z$45,8,0)*$E1014</f>
        <v>12.753999999999998</v>
      </c>
      <c r="M1014" s="43">
        <f>VLOOKUP($D1014,PORTE!$A$3:$Z$45,9,0)*$C1014+VLOOKUP($E$2,PORTE!$A$3:$Z$45,9,0)*$E1014</f>
        <v>14.009999999999998</v>
      </c>
      <c r="N1014" s="43">
        <f>VLOOKUP($D1014,PORTE!$A$3:$Z$45,10,0)*$C1014+VLOOKUP($E$2,PORTE!$A$3:$Z$45,10,0)*$E1014</f>
        <v>15.29</v>
      </c>
      <c r="O1014" s="43">
        <f>VLOOKUP($D1014,PORTE!$A$3:$Z$45,11,0)*$C1014+VLOOKUP($E$2,PORTE!$A$3:$Z$45,11,0)*$E1014</f>
        <v>15.548999999999999</v>
      </c>
      <c r="P1014" s="43">
        <f>VLOOKUP($D1014,PORTE!$A$3:$Z$45,12,0)*$C1014+VLOOKUP($E$2,PORTE!$A$3:$Z$45,12,0)*$E1014</f>
        <v>16.312999999999999</v>
      </c>
      <c r="Q1014" s="43">
        <f>VLOOKUP($D1014,PORTE!$A$3:$Z$45,13,0)*$C1014+VLOOKUP($E$2,PORTE!$A$3:$Z$45,13,0)*$E1014</f>
        <v>17.094999999999999</v>
      </c>
      <c r="R1014" s="43">
        <f>VLOOKUP($D1014,PORTE!$A$3:$Z$45,14,0)*$C1014+VLOOKUP($E$2,PORTE!$A$3:$Z$45,14,0)*$E1014</f>
        <v>17.759999999999998</v>
      </c>
    </row>
    <row r="1015" spans="1:18" s="1" customFormat="1" ht="13.5" customHeight="1" x14ac:dyDescent="0.25">
      <c r="A1015" s="2" t="s">
        <v>2092</v>
      </c>
      <c r="B1015" s="3" t="s">
        <v>2093</v>
      </c>
      <c r="C1015" s="24">
        <v>0.1</v>
      </c>
      <c r="D1015" s="4" t="s">
        <v>5</v>
      </c>
      <c r="E1015" s="5" t="s">
        <v>2094</v>
      </c>
      <c r="F1015" s="43">
        <f>VLOOKUP($D1015,PORTE!$A$3:$Z$45,2,0)*$C1015+VLOOKUP($E$2,PORTE!$A$3:$Z$45,2,0)*$E1015</f>
        <v>13.105000000000002</v>
      </c>
      <c r="G1015" s="43">
        <f>VLOOKUP($D1015,PORTE!$A$3:$Z$45,3,0)*$C1015+VLOOKUP($E$2,PORTE!$A$3:$Z$45,3,0)*$E1015</f>
        <v>13.89</v>
      </c>
      <c r="H1015" s="43">
        <f>VLOOKUP($D1015,PORTE!$A$3:$Z$45,4,0)*$C1015+VLOOKUP($E$2,PORTE!$A$3:$Z$45,4,0)*$E1015</f>
        <v>14.6569</v>
      </c>
      <c r="I1015" s="43">
        <f>VLOOKUP($D1015,PORTE!$A$3:$Z$45,5,0)*$C1015+VLOOKUP($E$2,PORTE!$A$3:$Z$45,5,0)*$E1015</f>
        <v>15.697900000000001</v>
      </c>
      <c r="J1015" s="43">
        <f>VLOOKUP($D1015,PORTE!$A$3:$Z$45,6,0)*$C1015+VLOOKUP($E$2,PORTE!$A$3:$Z$45,6,0)*$E1015</f>
        <v>16.619100000000003</v>
      </c>
      <c r="K1015" s="43">
        <f>VLOOKUP($D1015,PORTE!$A$3:$Z$45,7,0)*$C1015+VLOOKUP($E$2,PORTE!$A$3:$Z$45,7,0)*$E1015</f>
        <v>17.569499999999998</v>
      </c>
      <c r="L1015" s="43">
        <f>VLOOKUP($D1015,PORTE!$A$3:$Z$45,8,0)*$C1015+VLOOKUP($E$2,PORTE!$A$3:$Z$45,8,0)*$E1015</f>
        <v>18.729500000000002</v>
      </c>
      <c r="M1015" s="43">
        <f>VLOOKUP($D1015,PORTE!$A$3:$Z$45,9,0)*$C1015+VLOOKUP($E$2,PORTE!$A$3:$Z$45,9,0)*$E1015</f>
        <v>20.573799999999999</v>
      </c>
      <c r="N1015" s="43">
        <f>VLOOKUP($D1015,PORTE!$A$3:$Z$45,10,0)*$C1015+VLOOKUP($E$2,PORTE!$A$3:$Z$45,10,0)*$E1015</f>
        <v>22.453199999999999</v>
      </c>
      <c r="O1015" s="43">
        <f>VLOOKUP($D1015,PORTE!$A$3:$Z$45,11,0)*$C1015+VLOOKUP($E$2,PORTE!$A$3:$Z$45,11,0)*$E1015</f>
        <v>22.834300000000006</v>
      </c>
      <c r="P1015" s="43">
        <f>VLOOKUP($D1015,PORTE!$A$3:$Z$45,12,0)*$C1015+VLOOKUP($E$2,PORTE!$A$3:$Z$45,12,0)*$E1015</f>
        <v>23.886899999999997</v>
      </c>
      <c r="Q1015" s="43">
        <f>VLOOKUP($D1015,PORTE!$A$3:$Z$45,13,0)*$C1015+VLOOKUP($E$2,PORTE!$A$3:$Z$45,13,0)*$E1015</f>
        <v>24.890900000000002</v>
      </c>
      <c r="R1015" s="43">
        <f>VLOOKUP($D1015,PORTE!$A$3:$Z$45,14,0)*$C1015+VLOOKUP($E$2,PORTE!$A$3:$Z$45,14,0)*$E1015</f>
        <v>25.859300000000005</v>
      </c>
    </row>
    <row r="1016" spans="1:18" s="1" customFormat="1" ht="13.5" customHeight="1" x14ac:dyDescent="0.25">
      <c r="A1016" s="2" t="s">
        <v>2095</v>
      </c>
      <c r="B1016" s="3" t="s">
        <v>2096</v>
      </c>
      <c r="C1016" s="24">
        <v>0.1</v>
      </c>
      <c r="D1016" s="4" t="s">
        <v>5</v>
      </c>
      <c r="E1016" s="5" t="s">
        <v>2097</v>
      </c>
      <c r="F1016" s="43">
        <f>VLOOKUP($D1016,PORTE!$A$3:$Z$45,2,0)*$C1016+VLOOKUP($E$2,PORTE!$A$3:$Z$45,2,0)*$E1016</f>
        <v>15.290000000000001</v>
      </c>
      <c r="G1016" s="43">
        <f>VLOOKUP($D1016,PORTE!$A$3:$Z$45,3,0)*$C1016+VLOOKUP($E$2,PORTE!$A$3:$Z$45,3,0)*$E1016</f>
        <v>16.170000000000002</v>
      </c>
      <c r="H1016" s="43">
        <f>VLOOKUP($D1016,PORTE!$A$3:$Z$45,4,0)*$C1016+VLOOKUP($E$2,PORTE!$A$3:$Z$45,4,0)*$E1016</f>
        <v>17.0642</v>
      </c>
      <c r="I1016" s="43">
        <f>VLOOKUP($D1016,PORTE!$A$3:$Z$45,5,0)*$C1016+VLOOKUP($E$2,PORTE!$A$3:$Z$45,5,0)*$E1016</f>
        <v>18.276200000000003</v>
      </c>
      <c r="J1016" s="43">
        <f>VLOOKUP($D1016,PORTE!$A$3:$Z$45,6,0)*$C1016+VLOOKUP($E$2,PORTE!$A$3:$Z$45,6,0)*$E1016</f>
        <v>19.341800000000003</v>
      </c>
      <c r="K1016" s="43">
        <f>VLOOKUP($D1016,PORTE!$A$3:$Z$45,7,0)*$C1016+VLOOKUP($E$2,PORTE!$A$3:$Z$45,7,0)*$E1016</f>
        <v>20.448</v>
      </c>
      <c r="L1016" s="43">
        <f>VLOOKUP($D1016,PORTE!$A$3:$Z$45,8,0)*$C1016+VLOOKUP($E$2,PORTE!$A$3:$Z$45,8,0)*$E1016</f>
        <v>21.797999999999998</v>
      </c>
      <c r="M1016" s="43">
        <f>VLOOKUP($D1016,PORTE!$A$3:$Z$45,9,0)*$C1016+VLOOKUP($E$2,PORTE!$A$3:$Z$45,9,0)*$E1016</f>
        <v>23.944399999999998</v>
      </c>
      <c r="N1016" s="43">
        <f>VLOOKUP($D1016,PORTE!$A$3:$Z$45,10,0)*$C1016+VLOOKUP($E$2,PORTE!$A$3:$Z$45,10,0)*$E1016</f>
        <v>26.131599999999999</v>
      </c>
      <c r="O1016" s="43">
        <f>VLOOKUP($D1016,PORTE!$A$3:$Z$45,11,0)*$C1016+VLOOKUP($E$2,PORTE!$A$3:$Z$45,11,0)*$E1016</f>
        <v>26.575400000000002</v>
      </c>
      <c r="P1016" s="43">
        <f>VLOOKUP($D1016,PORTE!$A$3:$Z$45,12,0)*$C1016+VLOOKUP($E$2,PORTE!$A$3:$Z$45,12,0)*$E1016</f>
        <v>27.776199999999996</v>
      </c>
      <c r="Q1016" s="43">
        <f>VLOOKUP($D1016,PORTE!$A$3:$Z$45,13,0)*$C1016+VLOOKUP($E$2,PORTE!$A$3:$Z$45,13,0)*$E1016</f>
        <v>28.894200000000001</v>
      </c>
      <c r="R1016" s="43">
        <f>VLOOKUP($D1016,PORTE!$A$3:$Z$45,14,0)*$C1016+VLOOKUP($E$2,PORTE!$A$3:$Z$45,14,0)*$E1016</f>
        <v>30.018400000000003</v>
      </c>
    </row>
    <row r="1017" spans="1:18" s="1" customFormat="1" ht="13.5" customHeight="1" x14ac:dyDescent="0.25">
      <c r="A1017" s="2" t="s">
        <v>2098</v>
      </c>
      <c r="B1017" s="3" t="s">
        <v>2099</v>
      </c>
      <c r="C1017" s="24">
        <v>0.1</v>
      </c>
      <c r="D1017" s="4" t="s">
        <v>5</v>
      </c>
      <c r="E1017" s="5" t="s">
        <v>2100</v>
      </c>
      <c r="F1017" s="43">
        <f>VLOOKUP($D1017,PORTE!$A$3:$Z$45,2,0)*$C1017+VLOOKUP($E$2,PORTE!$A$3:$Z$45,2,0)*$E1017</f>
        <v>16.440000000000001</v>
      </c>
      <c r="G1017" s="43">
        <f>VLOOKUP($D1017,PORTE!$A$3:$Z$45,3,0)*$C1017+VLOOKUP($E$2,PORTE!$A$3:$Z$45,3,0)*$E1017</f>
        <v>17.37</v>
      </c>
      <c r="H1017" s="43">
        <f>VLOOKUP($D1017,PORTE!$A$3:$Z$45,4,0)*$C1017+VLOOKUP($E$2,PORTE!$A$3:$Z$45,4,0)*$E1017</f>
        <v>18.331200000000003</v>
      </c>
      <c r="I1017" s="43">
        <f>VLOOKUP($D1017,PORTE!$A$3:$Z$45,5,0)*$C1017+VLOOKUP($E$2,PORTE!$A$3:$Z$45,5,0)*$E1017</f>
        <v>19.633200000000002</v>
      </c>
      <c r="J1017" s="43">
        <f>VLOOKUP($D1017,PORTE!$A$3:$Z$45,6,0)*$C1017+VLOOKUP($E$2,PORTE!$A$3:$Z$45,6,0)*$E1017</f>
        <v>20.774800000000003</v>
      </c>
      <c r="K1017" s="43">
        <f>VLOOKUP($D1017,PORTE!$A$3:$Z$45,7,0)*$C1017+VLOOKUP($E$2,PORTE!$A$3:$Z$45,7,0)*$E1017</f>
        <v>21.963000000000001</v>
      </c>
      <c r="L1017" s="43">
        <f>VLOOKUP($D1017,PORTE!$A$3:$Z$45,8,0)*$C1017+VLOOKUP($E$2,PORTE!$A$3:$Z$45,8,0)*$E1017</f>
        <v>23.413</v>
      </c>
      <c r="M1017" s="43">
        <f>VLOOKUP($D1017,PORTE!$A$3:$Z$45,9,0)*$C1017+VLOOKUP($E$2,PORTE!$A$3:$Z$45,9,0)*$E1017</f>
        <v>25.718399999999999</v>
      </c>
      <c r="N1017" s="43">
        <f>VLOOKUP($D1017,PORTE!$A$3:$Z$45,10,0)*$C1017+VLOOKUP($E$2,PORTE!$A$3:$Z$45,10,0)*$E1017</f>
        <v>28.067600000000002</v>
      </c>
      <c r="O1017" s="43">
        <f>VLOOKUP($D1017,PORTE!$A$3:$Z$45,11,0)*$C1017+VLOOKUP($E$2,PORTE!$A$3:$Z$45,11,0)*$E1017</f>
        <v>28.544400000000003</v>
      </c>
      <c r="P1017" s="43">
        <f>VLOOKUP($D1017,PORTE!$A$3:$Z$45,12,0)*$C1017+VLOOKUP($E$2,PORTE!$A$3:$Z$45,12,0)*$E1017</f>
        <v>29.8232</v>
      </c>
      <c r="Q1017" s="43">
        <f>VLOOKUP($D1017,PORTE!$A$3:$Z$45,13,0)*$C1017+VLOOKUP($E$2,PORTE!$A$3:$Z$45,13,0)*$E1017</f>
        <v>31.001200000000001</v>
      </c>
      <c r="R1017" s="43">
        <f>VLOOKUP($D1017,PORTE!$A$3:$Z$45,14,0)*$C1017+VLOOKUP($E$2,PORTE!$A$3:$Z$45,14,0)*$E1017</f>
        <v>32.2074</v>
      </c>
    </row>
    <row r="1018" spans="1:18" s="1" customFormat="1" ht="13.5" customHeight="1" x14ac:dyDescent="0.25">
      <c r="A1018" s="2" t="s">
        <v>2101</v>
      </c>
      <c r="B1018" s="3" t="s">
        <v>2102</v>
      </c>
      <c r="C1018" s="24">
        <v>0.1</v>
      </c>
      <c r="D1018" s="4" t="s">
        <v>5</v>
      </c>
      <c r="E1018" s="5" t="s">
        <v>2103</v>
      </c>
      <c r="F1018" s="43">
        <f>VLOOKUP($D1018,PORTE!$A$3:$Z$45,2,0)*$C1018+VLOOKUP($E$2,PORTE!$A$3:$Z$45,2,0)*$E1018</f>
        <v>36.104999999999997</v>
      </c>
      <c r="G1018" s="43">
        <f>VLOOKUP($D1018,PORTE!$A$3:$Z$45,3,0)*$C1018+VLOOKUP($E$2,PORTE!$A$3:$Z$45,3,0)*$E1018</f>
        <v>37.889999999999993</v>
      </c>
      <c r="H1018" s="43">
        <f>VLOOKUP($D1018,PORTE!$A$3:$Z$45,4,0)*$C1018+VLOOKUP($E$2,PORTE!$A$3:$Z$45,4,0)*$E1018</f>
        <v>39.996899999999997</v>
      </c>
      <c r="I1018" s="43">
        <f>VLOOKUP($D1018,PORTE!$A$3:$Z$45,5,0)*$C1018+VLOOKUP($E$2,PORTE!$A$3:$Z$45,5,0)*$E1018</f>
        <v>42.837899999999998</v>
      </c>
      <c r="J1018" s="43">
        <f>VLOOKUP($D1018,PORTE!$A$3:$Z$45,6,0)*$C1018+VLOOKUP($E$2,PORTE!$A$3:$Z$45,6,0)*$E1018</f>
        <v>45.2791</v>
      </c>
      <c r="K1018" s="43">
        <f>VLOOKUP($D1018,PORTE!$A$3:$Z$45,7,0)*$C1018+VLOOKUP($E$2,PORTE!$A$3:$Z$45,7,0)*$E1018</f>
        <v>47.869500000000002</v>
      </c>
      <c r="L1018" s="43">
        <f>VLOOKUP($D1018,PORTE!$A$3:$Z$45,8,0)*$C1018+VLOOKUP($E$2,PORTE!$A$3:$Z$45,8,0)*$E1018</f>
        <v>51.029499999999992</v>
      </c>
      <c r="M1018" s="43">
        <f>VLOOKUP($D1018,PORTE!$A$3:$Z$45,9,0)*$C1018+VLOOKUP($E$2,PORTE!$A$3:$Z$45,9,0)*$E1018</f>
        <v>56.053799999999988</v>
      </c>
      <c r="N1018" s="43">
        <f>VLOOKUP($D1018,PORTE!$A$3:$Z$45,10,0)*$C1018+VLOOKUP($E$2,PORTE!$A$3:$Z$45,10,0)*$E1018</f>
        <v>61.173199999999994</v>
      </c>
      <c r="O1018" s="43">
        <f>VLOOKUP($D1018,PORTE!$A$3:$Z$45,11,0)*$C1018+VLOOKUP($E$2,PORTE!$A$3:$Z$45,11,0)*$E1018</f>
        <v>62.214300000000001</v>
      </c>
      <c r="P1018" s="43">
        <f>VLOOKUP($D1018,PORTE!$A$3:$Z$45,12,0)*$C1018+VLOOKUP($E$2,PORTE!$A$3:$Z$45,12,0)*$E1018</f>
        <v>64.826899999999995</v>
      </c>
      <c r="Q1018" s="43">
        <f>VLOOKUP($D1018,PORTE!$A$3:$Z$45,13,0)*$C1018+VLOOKUP($E$2,PORTE!$A$3:$Z$45,13,0)*$E1018</f>
        <v>67.030900000000003</v>
      </c>
      <c r="R1018" s="43">
        <f>VLOOKUP($D1018,PORTE!$A$3:$Z$45,14,0)*$C1018+VLOOKUP($E$2,PORTE!$A$3:$Z$45,14,0)*$E1018</f>
        <v>69.639299999999992</v>
      </c>
    </row>
    <row r="1019" spans="1:18" s="1" customFormat="1" ht="13.5" customHeight="1" x14ac:dyDescent="0.25">
      <c r="A1019" s="2" t="s">
        <v>2104</v>
      </c>
      <c r="B1019" s="3" t="s">
        <v>2105</v>
      </c>
      <c r="C1019" s="24">
        <v>0.1</v>
      </c>
      <c r="D1019" s="4" t="s">
        <v>5</v>
      </c>
      <c r="E1019" s="5" t="s">
        <v>2106</v>
      </c>
      <c r="F1019" s="43">
        <f>VLOOKUP($D1019,PORTE!$A$3:$Z$45,2,0)*$C1019+VLOOKUP($E$2,PORTE!$A$3:$Z$45,2,0)*$E1019</f>
        <v>33.574999999999996</v>
      </c>
      <c r="G1019" s="43">
        <f>VLOOKUP($D1019,PORTE!$A$3:$Z$45,3,0)*$C1019+VLOOKUP($E$2,PORTE!$A$3:$Z$45,3,0)*$E1019</f>
        <v>35.25</v>
      </c>
      <c r="H1019" s="43">
        <f>VLOOKUP($D1019,PORTE!$A$3:$Z$45,4,0)*$C1019+VLOOKUP($E$2,PORTE!$A$3:$Z$45,4,0)*$E1019</f>
        <v>37.209500000000006</v>
      </c>
      <c r="I1019" s="43">
        <f>VLOOKUP($D1019,PORTE!$A$3:$Z$45,5,0)*$C1019+VLOOKUP($E$2,PORTE!$A$3:$Z$45,5,0)*$E1019</f>
        <v>39.852499999999999</v>
      </c>
      <c r="J1019" s="43">
        <f>VLOOKUP($D1019,PORTE!$A$3:$Z$45,6,0)*$C1019+VLOOKUP($E$2,PORTE!$A$3:$Z$45,6,0)*$E1019</f>
        <v>42.1265</v>
      </c>
      <c r="K1019" s="43">
        <f>VLOOKUP($D1019,PORTE!$A$3:$Z$45,7,0)*$C1019+VLOOKUP($E$2,PORTE!$A$3:$Z$45,7,0)*$E1019</f>
        <v>44.536500000000004</v>
      </c>
      <c r="L1019" s="43">
        <f>VLOOKUP($D1019,PORTE!$A$3:$Z$45,8,0)*$C1019+VLOOKUP($E$2,PORTE!$A$3:$Z$45,8,0)*$E1019</f>
        <v>47.476499999999994</v>
      </c>
      <c r="M1019" s="43">
        <f>VLOOKUP($D1019,PORTE!$A$3:$Z$45,9,0)*$C1019+VLOOKUP($E$2,PORTE!$A$3:$Z$45,9,0)*$E1019</f>
        <v>52.150999999999996</v>
      </c>
      <c r="N1019" s="43">
        <f>VLOOKUP($D1019,PORTE!$A$3:$Z$45,10,0)*$C1019+VLOOKUP($E$2,PORTE!$A$3:$Z$45,10,0)*$E1019</f>
        <v>56.914000000000001</v>
      </c>
      <c r="O1019" s="43">
        <f>VLOOKUP($D1019,PORTE!$A$3:$Z$45,11,0)*$C1019+VLOOKUP($E$2,PORTE!$A$3:$Z$45,11,0)*$E1019</f>
        <v>57.8825</v>
      </c>
      <c r="P1019" s="43">
        <f>VLOOKUP($D1019,PORTE!$A$3:$Z$45,12,0)*$C1019+VLOOKUP($E$2,PORTE!$A$3:$Z$45,12,0)*$E1019</f>
        <v>60.323500000000003</v>
      </c>
      <c r="Q1019" s="43">
        <f>VLOOKUP($D1019,PORTE!$A$3:$Z$45,13,0)*$C1019+VLOOKUP($E$2,PORTE!$A$3:$Z$45,13,0)*$E1019</f>
        <v>62.395499999999998</v>
      </c>
      <c r="R1019" s="43">
        <f>VLOOKUP($D1019,PORTE!$A$3:$Z$45,14,0)*$C1019+VLOOKUP($E$2,PORTE!$A$3:$Z$45,14,0)*$E1019</f>
        <v>64.82350000000001</v>
      </c>
    </row>
    <row r="1020" spans="1:18" s="1" customFormat="1" ht="13.5" customHeight="1" x14ac:dyDescent="0.25">
      <c r="A1020" s="2" t="s">
        <v>2107</v>
      </c>
      <c r="B1020" s="3" t="s">
        <v>2108</v>
      </c>
      <c r="C1020" s="24">
        <v>0.1</v>
      </c>
      <c r="D1020" s="4" t="s">
        <v>5</v>
      </c>
      <c r="E1020" s="5" t="s">
        <v>2109</v>
      </c>
      <c r="F1020" s="43">
        <f>VLOOKUP($D1020,PORTE!$A$3:$Z$45,2,0)*$C1020+VLOOKUP($E$2,PORTE!$A$3:$Z$45,2,0)*$E1020</f>
        <v>9.31</v>
      </c>
      <c r="G1020" s="43">
        <f>VLOOKUP($D1020,PORTE!$A$3:$Z$45,3,0)*$C1020+VLOOKUP($E$2,PORTE!$A$3:$Z$45,3,0)*$E1020</f>
        <v>9.93</v>
      </c>
      <c r="H1020" s="43">
        <f>VLOOKUP($D1020,PORTE!$A$3:$Z$45,4,0)*$C1020+VLOOKUP($E$2,PORTE!$A$3:$Z$45,4,0)*$E1020</f>
        <v>10.4758</v>
      </c>
      <c r="I1020" s="43">
        <f>VLOOKUP($D1020,PORTE!$A$3:$Z$45,5,0)*$C1020+VLOOKUP($E$2,PORTE!$A$3:$Z$45,5,0)*$E1020</f>
        <v>11.219799999999999</v>
      </c>
      <c r="J1020" s="43">
        <f>VLOOKUP($D1020,PORTE!$A$3:$Z$45,6,0)*$C1020+VLOOKUP($E$2,PORTE!$A$3:$Z$45,6,0)*$E1020</f>
        <v>11.8902</v>
      </c>
      <c r="K1020" s="43">
        <f>VLOOKUP($D1020,PORTE!$A$3:$Z$45,7,0)*$C1020+VLOOKUP($E$2,PORTE!$A$3:$Z$45,7,0)*$E1020</f>
        <v>12.57</v>
      </c>
      <c r="L1020" s="43">
        <f>VLOOKUP($D1020,PORTE!$A$3:$Z$45,8,0)*$C1020+VLOOKUP($E$2,PORTE!$A$3:$Z$45,8,0)*$E1020</f>
        <v>13.399999999999999</v>
      </c>
      <c r="M1020" s="43">
        <f>VLOOKUP($D1020,PORTE!$A$3:$Z$45,9,0)*$C1020+VLOOKUP($E$2,PORTE!$A$3:$Z$45,9,0)*$E1020</f>
        <v>14.7196</v>
      </c>
      <c r="N1020" s="43">
        <f>VLOOKUP($D1020,PORTE!$A$3:$Z$45,10,0)*$C1020+VLOOKUP($E$2,PORTE!$A$3:$Z$45,10,0)*$E1020</f>
        <v>16.064399999999999</v>
      </c>
      <c r="O1020" s="43">
        <f>VLOOKUP($D1020,PORTE!$A$3:$Z$45,11,0)*$C1020+VLOOKUP($E$2,PORTE!$A$3:$Z$45,11,0)*$E1020</f>
        <v>16.336600000000001</v>
      </c>
      <c r="P1020" s="43">
        <f>VLOOKUP($D1020,PORTE!$A$3:$Z$45,12,0)*$C1020+VLOOKUP($E$2,PORTE!$A$3:$Z$45,12,0)*$E1020</f>
        <v>17.131799999999998</v>
      </c>
      <c r="Q1020" s="43">
        <f>VLOOKUP($D1020,PORTE!$A$3:$Z$45,13,0)*$C1020+VLOOKUP($E$2,PORTE!$A$3:$Z$45,13,0)*$E1020</f>
        <v>17.937799999999999</v>
      </c>
      <c r="R1020" s="43">
        <f>VLOOKUP($D1020,PORTE!$A$3:$Z$45,14,0)*$C1020+VLOOKUP($E$2,PORTE!$A$3:$Z$45,14,0)*$E1020</f>
        <v>18.6356</v>
      </c>
    </row>
    <row r="1021" spans="1:18" s="1" customFormat="1" ht="13.5" customHeight="1" x14ac:dyDescent="0.25">
      <c r="A1021" s="2" t="s">
        <v>2110</v>
      </c>
      <c r="B1021" s="3" t="s">
        <v>2111</v>
      </c>
      <c r="C1021" s="24">
        <v>0.1</v>
      </c>
      <c r="D1021" s="4" t="s">
        <v>5</v>
      </c>
      <c r="E1021" s="5" t="s">
        <v>2112</v>
      </c>
      <c r="F1021" s="43">
        <f>VLOOKUP($D1021,PORTE!$A$3:$Z$45,2,0)*$C1021+VLOOKUP($E$2,PORTE!$A$3:$Z$45,2,0)*$E1021</f>
        <v>17.015000000000001</v>
      </c>
      <c r="G1021" s="43">
        <f>VLOOKUP($D1021,PORTE!$A$3:$Z$45,3,0)*$C1021+VLOOKUP($E$2,PORTE!$A$3:$Z$45,3,0)*$E1021</f>
        <v>17.97</v>
      </c>
      <c r="H1021" s="43">
        <f>VLOOKUP($D1021,PORTE!$A$3:$Z$45,4,0)*$C1021+VLOOKUP($E$2,PORTE!$A$3:$Z$45,4,0)*$E1021</f>
        <v>18.964700000000001</v>
      </c>
      <c r="I1021" s="43">
        <f>VLOOKUP($D1021,PORTE!$A$3:$Z$45,5,0)*$C1021+VLOOKUP($E$2,PORTE!$A$3:$Z$45,5,0)*$E1021</f>
        <v>20.311700000000002</v>
      </c>
      <c r="J1021" s="43">
        <f>VLOOKUP($D1021,PORTE!$A$3:$Z$45,6,0)*$C1021+VLOOKUP($E$2,PORTE!$A$3:$Z$45,6,0)*$E1021</f>
        <v>21.491299999999999</v>
      </c>
      <c r="K1021" s="43">
        <f>VLOOKUP($D1021,PORTE!$A$3:$Z$45,7,0)*$C1021+VLOOKUP($E$2,PORTE!$A$3:$Z$45,7,0)*$E1021</f>
        <v>22.720500000000001</v>
      </c>
      <c r="L1021" s="43">
        <f>VLOOKUP($D1021,PORTE!$A$3:$Z$45,8,0)*$C1021+VLOOKUP($E$2,PORTE!$A$3:$Z$45,8,0)*$E1021</f>
        <v>24.220499999999998</v>
      </c>
      <c r="M1021" s="43">
        <f>VLOOKUP($D1021,PORTE!$A$3:$Z$45,9,0)*$C1021+VLOOKUP($E$2,PORTE!$A$3:$Z$45,9,0)*$E1021</f>
        <v>26.605399999999996</v>
      </c>
      <c r="N1021" s="43">
        <f>VLOOKUP($D1021,PORTE!$A$3:$Z$45,10,0)*$C1021+VLOOKUP($E$2,PORTE!$A$3:$Z$45,10,0)*$E1021</f>
        <v>29.035599999999999</v>
      </c>
      <c r="O1021" s="43">
        <f>VLOOKUP($D1021,PORTE!$A$3:$Z$45,11,0)*$C1021+VLOOKUP($E$2,PORTE!$A$3:$Z$45,11,0)*$E1021</f>
        <v>29.5289</v>
      </c>
      <c r="P1021" s="43">
        <f>VLOOKUP($D1021,PORTE!$A$3:$Z$45,12,0)*$C1021+VLOOKUP($E$2,PORTE!$A$3:$Z$45,12,0)*$E1021</f>
        <v>30.846699999999998</v>
      </c>
      <c r="Q1021" s="43">
        <f>VLOOKUP($D1021,PORTE!$A$3:$Z$45,13,0)*$C1021+VLOOKUP($E$2,PORTE!$A$3:$Z$45,13,0)*$E1021</f>
        <v>32.054699999999997</v>
      </c>
      <c r="R1021" s="43">
        <f>VLOOKUP($D1021,PORTE!$A$3:$Z$45,14,0)*$C1021+VLOOKUP($E$2,PORTE!$A$3:$Z$45,14,0)*$E1021</f>
        <v>33.301899999999996</v>
      </c>
    </row>
    <row r="1022" spans="1:18" s="1" customFormat="1" ht="13.5" customHeight="1" x14ac:dyDescent="0.25">
      <c r="A1022" s="2" t="s">
        <v>2113</v>
      </c>
      <c r="B1022" s="3" t="s">
        <v>2114</v>
      </c>
      <c r="C1022" s="24">
        <v>0.1</v>
      </c>
      <c r="D1022" s="4" t="s">
        <v>5</v>
      </c>
      <c r="E1022" s="5" t="s">
        <v>2115</v>
      </c>
      <c r="F1022" s="43">
        <f>VLOOKUP($D1022,PORTE!$A$3:$Z$45,2,0)*$C1022+VLOOKUP($E$2,PORTE!$A$3:$Z$45,2,0)*$E1022</f>
        <v>14.484999999999999</v>
      </c>
      <c r="G1022" s="43">
        <f>VLOOKUP($D1022,PORTE!$A$3:$Z$45,3,0)*$C1022+VLOOKUP($E$2,PORTE!$A$3:$Z$45,3,0)*$E1022</f>
        <v>15.33</v>
      </c>
      <c r="H1022" s="43">
        <f>VLOOKUP($D1022,PORTE!$A$3:$Z$45,4,0)*$C1022+VLOOKUP($E$2,PORTE!$A$3:$Z$45,4,0)*$E1022</f>
        <v>16.177299999999999</v>
      </c>
      <c r="I1022" s="43">
        <f>VLOOKUP($D1022,PORTE!$A$3:$Z$45,5,0)*$C1022+VLOOKUP($E$2,PORTE!$A$3:$Z$45,5,0)*$E1022</f>
        <v>17.3263</v>
      </c>
      <c r="J1022" s="43">
        <f>VLOOKUP($D1022,PORTE!$A$3:$Z$45,6,0)*$C1022+VLOOKUP($E$2,PORTE!$A$3:$Z$45,6,0)*$E1022</f>
        <v>18.338699999999999</v>
      </c>
      <c r="K1022" s="43">
        <f>VLOOKUP($D1022,PORTE!$A$3:$Z$45,7,0)*$C1022+VLOOKUP($E$2,PORTE!$A$3:$Z$45,7,0)*$E1022</f>
        <v>19.387500000000003</v>
      </c>
      <c r="L1022" s="43">
        <f>VLOOKUP($D1022,PORTE!$A$3:$Z$45,8,0)*$C1022+VLOOKUP($E$2,PORTE!$A$3:$Z$45,8,0)*$E1022</f>
        <v>20.6675</v>
      </c>
      <c r="M1022" s="43">
        <f>VLOOKUP($D1022,PORTE!$A$3:$Z$45,9,0)*$C1022+VLOOKUP($E$2,PORTE!$A$3:$Z$45,9,0)*$E1022</f>
        <v>22.702599999999997</v>
      </c>
      <c r="N1022" s="43">
        <f>VLOOKUP($D1022,PORTE!$A$3:$Z$45,10,0)*$C1022+VLOOKUP($E$2,PORTE!$A$3:$Z$45,10,0)*$E1022</f>
        <v>24.776399999999999</v>
      </c>
      <c r="O1022" s="43">
        <f>VLOOKUP($D1022,PORTE!$A$3:$Z$45,11,0)*$C1022+VLOOKUP($E$2,PORTE!$A$3:$Z$45,11,0)*$E1022</f>
        <v>25.197099999999999</v>
      </c>
      <c r="P1022" s="43">
        <f>VLOOKUP($D1022,PORTE!$A$3:$Z$45,12,0)*$C1022+VLOOKUP($E$2,PORTE!$A$3:$Z$45,12,0)*$E1022</f>
        <v>26.343299999999999</v>
      </c>
      <c r="Q1022" s="43">
        <f>VLOOKUP($D1022,PORTE!$A$3:$Z$45,13,0)*$C1022+VLOOKUP($E$2,PORTE!$A$3:$Z$45,13,0)*$E1022</f>
        <v>27.4193</v>
      </c>
      <c r="R1022" s="43">
        <f>VLOOKUP($D1022,PORTE!$A$3:$Z$45,14,0)*$C1022+VLOOKUP($E$2,PORTE!$A$3:$Z$45,14,0)*$E1022</f>
        <v>28.4861</v>
      </c>
    </row>
    <row r="1023" spans="1:18" s="1" customFormat="1" ht="13.5" customHeight="1" x14ac:dyDescent="0.25">
      <c r="A1023" s="2" t="s">
        <v>2116</v>
      </c>
      <c r="B1023" s="3" t="s">
        <v>2117</v>
      </c>
      <c r="C1023" s="24">
        <v>0.1</v>
      </c>
      <c r="D1023" s="4" t="s">
        <v>5</v>
      </c>
      <c r="E1023" s="5" t="s">
        <v>2118</v>
      </c>
      <c r="F1023" s="43">
        <f>VLOOKUP($D1023,PORTE!$A$3:$Z$45,2,0)*$C1023+VLOOKUP($E$2,PORTE!$A$3:$Z$45,2,0)*$E1023</f>
        <v>11.265000000000001</v>
      </c>
      <c r="G1023" s="43">
        <f>VLOOKUP($D1023,PORTE!$A$3:$Z$45,3,0)*$C1023+VLOOKUP($E$2,PORTE!$A$3:$Z$45,3,0)*$E1023</f>
        <v>11.97</v>
      </c>
      <c r="H1023" s="43">
        <f>VLOOKUP($D1023,PORTE!$A$3:$Z$45,4,0)*$C1023+VLOOKUP($E$2,PORTE!$A$3:$Z$45,4,0)*$E1023</f>
        <v>12.6297</v>
      </c>
      <c r="I1023" s="43">
        <f>VLOOKUP($D1023,PORTE!$A$3:$Z$45,5,0)*$C1023+VLOOKUP($E$2,PORTE!$A$3:$Z$45,5,0)*$E1023</f>
        <v>13.526700000000002</v>
      </c>
      <c r="J1023" s="43">
        <f>VLOOKUP($D1023,PORTE!$A$3:$Z$45,6,0)*$C1023+VLOOKUP($E$2,PORTE!$A$3:$Z$45,6,0)*$E1023</f>
        <v>14.3263</v>
      </c>
      <c r="K1023" s="43">
        <f>VLOOKUP($D1023,PORTE!$A$3:$Z$45,7,0)*$C1023+VLOOKUP($E$2,PORTE!$A$3:$Z$45,7,0)*$E1023</f>
        <v>15.1455</v>
      </c>
      <c r="L1023" s="43">
        <f>VLOOKUP($D1023,PORTE!$A$3:$Z$45,8,0)*$C1023+VLOOKUP($E$2,PORTE!$A$3:$Z$45,8,0)*$E1023</f>
        <v>16.145499999999998</v>
      </c>
      <c r="M1023" s="43">
        <f>VLOOKUP($D1023,PORTE!$A$3:$Z$45,9,0)*$C1023+VLOOKUP($E$2,PORTE!$A$3:$Z$45,9,0)*$E1023</f>
        <v>17.735399999999998</v>
      </c>
      <c r="N1023" s="43">
        <f>VLOOKUP($D1023,PORTE!$A$3:$Z$45,10,0)*$C1023+VLOOKUP($E$2,PORTE!$A$3:$Z$45,10,0)*$E1023</f>
        <v>19.355599999999999</v>
      </c>
      <c r="O1023" s="43">
        <f>VLOOKUP($D1023,PORTE!$A$3:$Z$45,11,0)*$C1023+VLOOKUP($E$2,PORTE!$A$3:$Z$45,11,0)*$E1023</f>
        <v>19.683900000000001</v>
      </c>
      <c r="P1023" s="43">
        <f>VLOOKUP($D1023,PORTE!$A$3:$Z$45,12,0)*$C1023+VLOOKUP($E$2,PORTE!$A$3:$Z$45,12,0)*$E1023</f>
        <v>20.611699999999999</v>
      </c>
      <c r="Q1023" s="43">
        <f>VLOOKUP($D1023,PORTE!$A$3:$Z$45,13,0)*$C1023+VLOOKUP($E$2,PORTE!$A$3:$Z$45,13,0)*$E1023</f>
        <v>21.5197</v>
      </c>
      <c r="R1023" s="43">
        <f>VLOOKUP($D1023,PORTE!$A$3:$Z$45,14,0)*$C1023+VLOOKUP($E$2,PORTE!$A$3:$Z$45,14,0)*$E1023</f>
        <v>22.356900000000003</v>
      </c>
    </row>
    <row r="1024" spans="1:18" s="1" customFormat="1" ht="13.5" customHeight="1" x14ac:dyDescent="0.25">
      <c r="A1024" s="2" t="s">
        <v>2119</v>
      </c>
      <c r="B1024" s="3" t="s">
        <v>2120</v>
      </c>
      <c r="C1024" s="24">
        <v>0.1</v>
      </c>
      <c r="D1024" s="4" t="s">
        <v>5</v>
      </c>
      <c r="E1024" s="5" t="s">
        <v>2121</v>
      </c>
      <c r="F1024" s="43">
        <f>VLOOKUP($D1024,PORTE!$A$3:$Z$45,2,0)*$C1024+VLOOKUP($E$2,PORTE!$A$3:$Z$45,2,0)*$E1024</f>
        <v>3.33</v>
      </c>
      <c r="G1024" s="43">
        <f>VLOOKUP($D1024,PORTE!$A$3:$Z$45,3,0)*$C1024+VLOOKUP($E$2,PORTE!$A$3:$Z$45,3,0)*$E1024</f>
        <v>3.6900000000000004</v>
      </c>
      <c r="H1024" s="43">
        <f>VLOOKUP($D1024,PORTE!$A$3:$Z$45,4,0)*$C1024+VLOOKUP($E$2,PORTE!$A$3:$Z$45,4,0)*$E1024</f>
        <v>3.8874</v>
      </c>
      <c r="I1024" s="43">
        <f>VLOOKUP($D1024,PORTE!$A$3:$Z$45,5,0)*$C1024+VLOOKUP($E$2,PORTE!$A$3:$Z$45,5,0)*$E1024</f>
        <v>4.1634000000000002</v>
      </c>
      <c r="J1024" s="43">
        <f>VLOOKUP($D1024,PORTE!$A$3:$Z$45,6,0)*$C1024+VLOOKUP($E$2,PORTE!$A$3:$Z$45,6,0)*$E1024</f>
        <v>4.4386000000000001</v>
      </c>
      <c r="K1024" s="43">
        <f>VLOOKUP($D1024,PORTE!$A$3:$Z$45,7,0)*$C1024+VLOOKUP($E$2,PORTE!$A$3:$Z$45,7,0)*$E1024</f>
        <v>4.6920000000000002</v>
      </c>
      <c r="L1024" s="43">
        <f>VLOOKUP($D1024,PORTE!$A$3:$Z$45,8,0)*$C1024+VLOOKUP($E$2,PORTE!$A$3:$Z$45,8,0)*$E1024</f>
        <v>5.0019999999999998</v>
      </c>
      <c r="M1024" s="43">
        <f>VLOOKUP($D1024,PORTE!$A$3:$Z$45,9,0)*$C1024+VLOOKUP($E$2,PORTE!$A$3:$Z$45,9,0)*$E1024</f>
        <v>5.4947999999999997</v>
      </c>
      <c r="N1024" s="43">
        <f>VLOOKUP($D1024,PORTE!$A$3:$Z$45,10,0)*$C1024+VLOOKUP($E$2,PORTE!$A$3:$Z$45,10,0)*$E1024</f>
        <v>5.9971999999999994</v>
      </c>
      <c r="O1024" s="43">
        <f>VLOOKUP($D1024,PORTE!$A$3:$Z$45,11,0)*$C1024+VLOOKUP($E$2,PORTE!$A$3:$Z$45,11,0)*$E1024</f>
        <v>6.0978000000000003</v>
      </c>
      <c r="P1024" s="43">
        <f>VLOOKUP($D1024,PORTE!$A$3:$Z$45,12,0)*$C1024+VLOOKUP($E$2,PORTE!$A$3:$Z$45,12,0)*$E1024</f>
        <v>6.4874000000000001</v>
      </c>
      <c r="Q1024" s="43">
        <f>VLOOKUP($D1024,PORTE!$A$3:$Z$45,13,0)*$C1024+VLOOKUP($E$2,PORTE!$A$3:$Z$45,13,0)*$E1024</f>
        <v>6.9813999999999998</v>
      </c>
      <c r="R1024" s="43">
        <f>VLOOKUP($D1024,PORTE!$A$3:$Z$45,14,0)*$C1024+VLOOKUP($E$2,PORTE!$A$3:$Z$45,14,0)*$E1024</f>
        <v>7.2528000000000006</v>
      </c>
    </row>
    <row r="1025" spans="1:18" s="1" customFormat="1" ht="13.5" customHeight="1" x14ac:dyDescent="0.25">
      <c r="A1025" s="2" t="s">
        <v>2122</v>
      </c>
      <c r="B1025" s="3" t="s">
        <v>2123</v>
      </c>
      <c r="C1025" s="24">
        <v>0.1</v>
      </c>
      <c r="D1025" s="4" t="s">
        <v>5</v>
      </c>
      <c r="E1025" s="5" t="s">
        <v>33</v>
      </c>
      <c r="F1025" s="43">
        <f>VLOOKUP($D1025,PORTE!$A$3:$Z$45,2,0)*$C1025+VLOOKUP($E$2,PORTE!$A$3:$Z$45,2,0)*$E1025</f>
        <v>24.915500000000002</v>
      </c>
      <c r="G1025" s="43">
        <f>VLOOKUP($D1025,PORTE!$A$3:$Z$45,3,0)*$C1025+VLOOKUP($E$2,PORTE!$A$3:$Z$45,3,0)*$E1025</f>
        <v>26.214000000000002</v>
      </c>
      <c r="H1025" s="43">
        <f>VLOOKUP($D1025,PORTE!$A$3:$Z$45,4,0)*$C1025+VLOOKUP($E$2,PORTE!$A$3:$Z$45,4,0)*$E1025</f>
        <v>27.668990000000001</v>
      </c>
      <c r="I1025" s="43">
        <f>VLOOKUP($D1025,PORTE!$A$3:$Z$45,5,0)*$C1025+VLOOKUP($E$2,PORTE!$A$3:$Z$45,5,0)*$E1025</f>
        <v>29.63429</v>
      </c>
      <c r="J1025" s="43">
        <f>VLOOKUP($D1025,PORTE!$A$3:$Z$45,6,0)*$C1025+VLOOKUP($E$2,PORTE!$A$3:$Z$45,6,0)*$E1025</f>
        <v>31.336010000000002</v>
      </c>
      <c r="K1025" s="43">
        <f>VLOOKUP($D1025,PORTE!$A$3:$Z$45,7,0)*$C1025+VLOOKUP($E$2,PORTE!$A$3:$Z$45,7,0)*$E1025</f>
        <v>33.128549999999997</v>
      </c>
      <c r="L1025" s="43">
        <f>VLOOKUP($D1025,PORTE!$A$3:$Z$45,8,0)*$C1025+VLOOKUP($E$2,PORTE!$A$3:$Z$45,8,0)*$E1025</f>
        <v>35.315549999999995</v>
      </c>
      <c r="M1025" s="43">
        <f>VLOOKUP($D1025,PORTE!$A$3:$Z$45,9,0)*$C1025+VLOOKUP($E$2,PORTE!$A$3:$Z$45,9,0)*$E1025</f>
        <v>38.792779999999993</v>
      </c>
      <c r="N1025" s="43">
        <f>VLOOKUP($D1025,PORTE!$A$3:$Z$45,10,0)*$C1025+VLOOKUP($E$2,PORTE!$A$3:$Z$45,10,0)*$E1025</f>
        <v>42.335919999999994</v>
      </c>
      <c r="O1025" s="43">
        <f>VLOOKUP($D1025,PORTE!$A$3:$Z$45,11,0)*$C1025+VLOOKUP($E$2,PORTE!$A$3:$Z$45,11,0)*$E1025</f>
        <v>43.055930000000004</v>
      </c>
      <c r="P1025" s="43">
        <f>VLOOKUP($D1025,PORTE!$A$3:$Z$45,12,0)*$C1025+VLOOKUP($E$2,PORTE!$A$3:$Z$45,12,0)*$E1025</f>
        <v>44.909590000000001</v>
      </c>
      <c r="Q1025" s="43">
        <f>VLOOKUP($D1025,PORTE!$A$3:$Z$45,13,0)*$C1025+VLOOKUP($E$2,PORTE!$A$3:$Z$45,13,0)*$E1025</f>
        <v>46.529790000000006</v>
      </c>
      <c r="R1025" s="43">
        <f>VLOOKUP($D1025,PORTE!$A$3:$Z$45,14,0)*$C1025+VLOOKUP($E$2,PORTE!$A$3:$Z$45,14,0)*$E1025</f>
        <v>48.340330000000002</v>
      </c>
    </row>
    <row r="1026" spans="1:18" s="1" customFormat="1" ht="13.5" customHeight="1" x14ac:dyDescent="0.25">
      <c r="A1026" s="2" t="s">
        <v>2124</v>
      </c>
      <c r="B1026" s="3" t="s">
        <v>2125</v>
      </c>
      <c r="C1026" s="24">
        <v>0.01</v>
      </c>
      <c r="D1026" s="4" t="s">
        <v>5</v>
      </c>
      <c r="E1026" s="5" t="s">
        <v>2126</v>
      </c>
      <c r="F1026" s="43">
        <f>VLOOKUP($D1026,PORTE!$A$3:$Z$45,2,0)*$C1026+VLOOKUP($E$2,PORTE!$A$3:$Z$45,2,0)*$E1026</f>
        <v>12.040000000000001</v>
      </c>
      <c r="G1026" s="43">
        <f>VLOOKUP($D1026,PORTE!$A$3:$Z$45,3,0)*$C1026+VLOOKUP($E$2,PORTE!$A$3:$Z$45,3,0)*$E1026</f>
        <v>12.585000000000001</v>
      </c>
      <c r="H1026" s="43">
        <f>VLOOKUP($D1026,PORTE!$A$3:$Z$45,4,0)*$C1026+VLOOKUP($E$2,PORTE!$A$3:$Z$45,4,0)*$E1026</f>
        <v>13.286799999999999</v>
      </c>
      <c r="I1026" s="43">
        <f>VLOOKUP($D1026,PORTE!$A$3:$Z$45,5,0)*$C1026+VLOOKUP($E$2,PORTE!$A$3:$Z$45,5,0)*$E1026</f>
        <v>14.230600000000001</v>
      </c>
      <c r="J1026" s="43">
        <f>VLOOKUP($D1026,PORTE!$A$3:$Z$45,6,0)*$C1026+VLOOKUP($E$2,PORTE!$A$3:$Z$45,6,0)*$E1026</f>
        <v>15.0318</v>
      </c>
      <c r="K1026" s="43">
        <f>VLOOKUP($D1026,PORTE!$A$3:$Z$45,7,0)*$C1026+VLOOKUP($E$2,PORTE!$A$3:$Z$45,7,0)*$E1026</f>
        <v>15.8919</v>
      </c>
      <c r="L1026" s="43">
        <f>VLOOKUP($D1026,PORTE!$A$3:$Z$45,8,0)*$C1026+VLOOKUP($E$2,PORTE!$A$3:$Z$45,8,0)*$E1026</f>
        <v>16.940899999999999</v>
      </c>
      <c r="M1026" s="43">
        <f>VLOOKUP($D1026,PORTE!$A$3:$Z$45,9,0)*$C1026+VLOOKUP($E$2,PORTE!$A$3:$Z$45,9,0)*$E1026</f>
        <v>18.608799999999999</v>
      </c>
      <c r="N1026" s="43">
        <f>VLOOKUP($D1026,PORTE!$A$3:$Z$45,10,0)*$C1026+VLOOKUP($E$2,PORTE!$A$3:$Z$45,10,0)*$E1026</f>
        <v>20.308199999999999</v>
      </c>
      <c r="O1026" s="43">
        <f>VLOOKUP($D1026,PORTE!$A$3:$Z$45,11,0)*$C1026+VLOOKUP($E$2,PORTE!$A$3:$Z$45,11,0)*$E1026</f>
        <v>20.654200000000003</v>
      </c>
      <c r="P1026" s="43">
        <f>VLOOKUP($D1026,PORTE!$A$3:$Z$45,12,0)*$C1026+VLOOKUP($E$2,PORTE!$A$3:$Z$45,12,0)*$E1026</f>
        <v>21.487199999999998</v>
      </c>
      <c r="Q1026" s="43">
        <f>VLOOKUP($D1026,PORTE!$A$3:$Z$45,13,0)*$C1026+VLOOKUP($E$2,PORTE!$A$3:$Z$45,13,0)*$E1026</f>
        <v>22.147400000000001</v>
      </c>
      <c r="R1026" s="43">
        <f>VLOOKUP($D1026,PORTE!$A$3:$Z$45,14,0)*$C1026+VLOOKUP($E$2,PORTE!$A$3:$Z$45,14,0)*$E1026</f>
        <v>23.009300000000003</v>
      </c>
    </row>
    <row r="1027" spans="1:18" s="1" customFormat="1" ht="13.5" customHeight="1" x14ac:dyDescent="0.25">
      <c r="A1027" s="2" t="s">
        <v>2127</v>
      </c>
      <c r="B1027" s="3" t="s">
        <v>2128</v>
      </c>
      <c r="C1027" s="27">
        <v>1</v>
      </c>
      <c r="D1027" s="2" t="s">
        <v>250</v>
      </c>
      <c r="E1027" s="5" t="s">
        <v>2129</v>
      </c>
      <c r="F1027" s="43">
        <f>VLOOKUP($D1027,PORTE!$A$3:$Z$45,2,0)*$C1027+VLOOKUP($E$2,PORTE!$A$3:$Z$45,2,0)*$E1027</f>
        <v>122.96000000000001</v>
      </c>
      <c r="G1027" s="43">
        <f>VLOOKUP($D1027,PORTE!$A$3:$Z$45,3,0)*$C1027+VLOOKUP($E$2,PORTE!$A$3:$Z$45,3,0)*$E1027</f>
        <v>153.48000000000002</v>
      </c>
      <c r="H1027" s="43">
        <f>VLOOKUP($D1027,PORTE!$A$3:$Z$45,4,0)*$C1027+VLOOKUP($E$2,PORTE!$A$3:$Z$45,4,0)*$E1027</f>
        <v>162.51679999999999</v>
      </c>
      <c r="I1027" s="43">
        <f>VLOOKUP($D1027,PORTE!$A$3:$Z$45,5,0)*$C1027+VLOOKUP($E$2,PORTE!$A$3:$Z$45,5,0)*$E1027</f>
        <v>174.02280000000002</v>
      </c>
      <c r="J1027" s="43">
        <f>VLOOKUP($D1027,PORTE!$A$3:$Z$45,6,0)*$C1027+VLOOKUP($E$2,PORTE!$A$3:$Z$45,6,0)*$E1027</f>
        <v>183.70319999999998</v>
      </c>
      <c r="K1027" s="43">
        <f>VLOOKUP($D1027,PORTE!$A$3:$Z$45,7,0)*$C1027+VLOOKUP($E$2,PORTE!$A$3:$Z$45,7,0)*$E1027</f>
        <v>194.16600000000003</v>
      </c>
      <c r="L1027" s="43">
        <f>VLOOKUP($D1027,PORTE!$A$3:$Z$45,8,0)*$C1027+VLOOKUP($E$2,PORTE!$A$3:$Z$45,8,0)*$E1027</f>
        <v>206.96600000000001</v>
      </c>
      <c r="M1027" s="43">
        <f>VLOOKUP($D1027,PORTE!$A$3:$Z$45,9,0)*$C1027+VLOOKUP($E$2,PORTE!$A$3:$Z$45,9,0)*$E1027</f>
        <v>227.42959999999999</v>
      </c>
      <c r="N1027" s="43">
        <f>VLOOKUP($D1027,PORTE!$A$3:$Z$45,10,0)*$C1027+VLOOKUP($E$2,PORTE!$A$3:$Z$45,10,0)*$E1027</f>
        <v>248.2244</v>
      </c>
      <c r="O1027" s="43">
        <f>VLOOKUP($D1027,PORTE!$A$3:$Z$45,11,0)*$C1027+VLOOKUP($E$2,PORTE!$A$3:$Z$45,11,0)*$E1027</f>
        <v>252.36759999999998</v>
      </c>
      <c r="P1027" s="43">
        <f>VLOOKUP($D1027,PORTE!$A$3:$Z$45,12,0)*$C1027+VLOOKUP($E$2,PORTE!$A$3:$Z$45,12,0)*$E1027</f>
        <v>324.3288</v>
      </c>
      <c r="Q1027" s="43">
        <f>VLOOKUP($D1027,PORTE!$A$3:$Z$45,13,0)*$C1027+VLOOKUP($E$2,PORTE!$A$3:$Z$45,13,0)*$E1027</f>
        <v>461.53280000000001</v>
      </c>
      <c r="R1027" s="43">
        <f>VLOOKUP($D1027,PORTE!$A$3:$Z$45,14,0)*$C1027+VLOOKUP($E$2,PORTE!$A$3:$Z$45,14,0)*$E1027</f>
        <v>638.49560000000008</v>
      </c>
    </row>
    <row r="1028" spans="1:18" s="1" customFormat="1" ht="13.5" customHeight="1" x14ac:dyDescent="0.25">
      <c r="A1028" s="2">
        <v>40303250</v>
      </c>
      <c r="B1028" s="3" t="s">
        <v>2130</v>
      </c>
      <c r="C1028" s="24">
        <v>0.01</v>
      </c>
      <c r="D1028" s="4" t="s">
        <v>5</v>
      </c>
      <c r="E1028" s="5">
        <v>1.893</v>
      </c>
      <c r="F1028" s="43">
        <f>VLOOKUP($D1028,PORTE!$A$3:$Z$45,2,0)*$C1028+VLOOKUP($E$2,PORTE!$A$3:$Z$45,2,0)*$E1028</f>
        <v>21.849499999999999</v>
      </c>
      <c r="G1028" s="43">
        <f>VLOOKUP($D1028,PORTE!$A$3:$Z$45,3,0)*$C1028+VLOOKUP($E$2,PORTE!$A$3:$Z$45,3,0)*$E1028</f>
        <v>22.821000000000002</v>
      </c>
      <c r="H1028" s="43">
        <f>VLOOKUP($D1028,PORTE!$A$3:$Z$45,4,0)*$C1028+VLOOKUP($E$2,PORTE!$A$3:$Z$45,4,0)*$E1028</f>
        <v>24.09431</v>
      </c>
      <c r="I1028" s="43">
        <f>VLOOKUP($D1028,PORTE!$A$3:$Z$45,5,0)*$C1028+VLOOKUP($E$2,PORTE!$A$3:$Z$45,5,0)*$E1028</f>
        <v>25.805810000000001</v>
      </c>
      <c r="J1028" s="43">
        <f>VLOOKUP($D1028,PORTE!$A$3:$Z$45,6,0)*$C1028+VLOOKUP($E$2,PORTE!$A$3:$Z$45,6,0)*$E1028</f>
        <v>27.255289999999999</v>
      </c>
      <c r="K1028" s="43">
        <f>VLOOKUP($D1028,PORTE!$A$3:$Z$45,7,0)*$C1028+VLOOKUP($E$2,PORTE!$A$3:$Z$45,7,0)*$E1028</f>
        <v>28.81485</v>
      </c>
      <c r="L1028" s="43">
        <f>VLOOKUP($D1028,PORTE!$A$3:$Z$45,8,0)*$C1028+VLOOKUP($E$2,PORTE!$A$3:$Z$45,8,0)*$E1028</f>
        <v>30.716849999999997</v>
      </c>
      <c r="M1028" s="43">
        <f>VLOOKUP($D1028,PORTE!$A$3:$Z$45,9,0)*$C1028+VLOOKUP($E$2,PORTE!$A$3:$Z$45,9,0)*$E1028</f>
        <v>33.741019999999999</v>
      </c>
      <c r="N1028" s="43">
        <f>VLOOKUP($D1028,PORTE!$A$3:$Z$45,10,0)*$C1028+VLOOKUP($E$2,PORTE!$A$3:$Z$45,10,0)*$E1028</f>
        <v>36.822279999999999</v>
      </c>
      <c r="O1028" s="43">
        <f>VLOOKUP($D1028,PORTE!$A$3:$Z$45,11,0)*$C1028+VLOOKUP($E$2,PORTE!$A$3:$Z$45,11,0)*$E1028</f>
        <v>37.449770000000001</v>
      </c>
      <c r="P1028" s="43">
        <f>VLOOKUP($D1028,PORTE!$A$3:$Z$45,12,0)*$C1028+VLOOKUP($E$2,PORTE!$A$3:$Z$45,12,0)*$E1028</f>
        <v>38.94811</v>
      </c>
      <c r="Q1028" s="43">
        <f>VLOOKUP($D1028,PORTE!$A$3:$Z$45,13,0)*$C1028+VLOOKUP($E$2,PORTE!$A$3:$Z$45,13,0)*$E1028</f>
        <v>40.120110000000004</v>
      </c>
      <c r="R1028" s="43">
        <f>VLOOKUP($D1028,PORTE!$A$3:$Z$45,14,0)*$C1028+VLOOKUP($E$2,PORTE!$A$3:$Z$45,14,0)*$E1028</f>
        <v>41.681469999999997</v>
      </c>
    </row>
    <row r="1029" spans="1:18" s="1" customFormat="1" ht="13.5" customHeight="1" x14ac:dyDescent="0.25">
      <c r="A1029" s="2" t="s">
        <v>2131</v>
      </c>
      <c r="B1029" s="3" t="s">
        <v>2132</v>
      </c>
      <c r="C1029" s="24">
        <v>0.04</v>
      </c>
      <c r="D1029" s="4" t="s">
        <v>5</v>
      </c>
      <c r="E1029" s="5" t="s">
        <v>1790</v>
      </c>
      <c r="F1029" s="43">
        <f>VLOOKUP($D1029,PORTE!$A$3:$Z$45,2,0)*$C1029+VLOOKUP($E$2,PORTE!$A$3:$Z$45,2,0)*$E1029</f>
        <v>10.980500000000001</v>
      </c>
      <c r="G1029" s="43">
        <f>VLOOKUP($D1029,PORTE!$A$3:$Z$45,3,0)*$C1029+VLOOKUP($E$2,PORTE!$A$3:$Z$45,3,0)*$E1029</f>
        <v>11.544</v>
      </c>
      <c r="H1029" s="43">
        <f>VLOOKUP($D1029,PORTE!$A$3:$Z$45,4,0)*$C1029+VLOOKUP($E$2,PORTE!$A$3:$Z$45,4,0)*$E1029</f>
        <v>12.185090000000001</v>
      </c>
      <c r="I1029" s="43">
        <f>VLOOKUP($D1029,PORTE!$A$3:$Z$45,5,0)*$C1029+VLOOKUP($E$2,PORTE!$A$3:$Z$45,5,0)*$E1029</f>
        <v>13.05059</v>
      </c>
      <c r="J1029" s="43">
        <f>VLOOKUP($D1029,PORTE!$A$3:$Z$45,6,0)*$C1029+VLOOKUP($E$2,PORTE!$A$3:$Z$45,6,0)*$E1029</f>
        <v>13.798310000000001</v>
      </c>
      <c r="K1029" s="43">
        <f>VLOOKUP($D1029,PORTE!$A$3:$Z$45,7,0)*$C1029+VLOOKUP($E$2,PORTE!$A$3:$Z$45,7,0)*$E1029</f>
        <v>14.58765</v>
      </c>
      <c r="L1029" s="43">
        <f>VLOOKUP($D1029,PORTE!$A$3:$Z$45,8,0)*$C1029+VLOOKUP($E$2,PORTE!$A$3:$Z$45,8,0)*$E1029</f>
        <v>15.550649999999999</v>
      </c>
      <c r="M1029" s="43">
        <f>VLOOKUP($D1029,PORTE!$A$3:$Z$45,9,0)*$C1029+VLOOKUP($E$2,PORTE!$A$3:$Z$45,9,0)*$E1029</f>
        <v>17.081780000000002</v>
      </c>
      <c r="N1029" s="43">
        <f>VLOOKUP($D1029,PORTE!$A$3:$Z$45,10,0)*$C1029+VLOOKUP($E$2,PORTE!$A$3:$Z$45,10,0)*$E1029</f>
        <v>18.641919999999999</v>
      </c>
      <c r="O1029" s="43">
        <f>VLOOKUP($D1029,PORTE!$A$3:$Z$45,11,0)*$C1029+VLOOKUP($E$2,PORTE!$A$3:$Z$45,11,0)*$E1029</f>
        <v>18.959030000000002</v>
      </c>
      <c r="P1029" s="43">
        <f>VLOOKUP($D1029,PORTE!$A$3:$Z$45,12,0)*$C1029+VLOOKUP($E$2,PORTE!$A$3:$Z$45,12,0)*$E1029</f>
        <v>19.769290000000002</v>
      </c>
      <c r="Q1029" s="43">
        <f>VLOOKUP($D1029,PORTE!$A$3:$Z$45,13,0)*$C1029+VLOOKUP($E$2,PORTE!$A$3:$Z$45,13,0)*$E1029</f>
        <v>20.470290000000002</v>
      </c>
      <c r="R1029" s="43">
        <f>VLOOKUP($D1029,PORTE!$A$3:$Z$45,14,0)*$C1029+VLOOKUP($E$2,PORTE!$A$3:$Z$45,14,0)*$E1029</f>
        <v>21.266829999999999</v>
      </c>
    </row>
    <row r="1030" spans="1:18" s="1" customFormat="1" ht="13.5" customHeight="1" x14ac:dyDescent="0.25">
      <c r="A1030" s="2" t="s">
        <v>2133</v>
      </c>
      <c r="B1030" s="3" t="s">
        <v>2134</v>
      </c>
      <c r="C1030" s="24">
        <v>0.04</v>
      </c>
      <c r="D1030" s="4" t="s">
        <v>5</v>
      </c>
      <c r="E1030" s="5" t="s">
        <v>149</v>
      </c>
      <c r="F1030" s="43">
        <f>VLOOKUP($D1030,PORTE!$A$3:$Z$45,2,0)*$C1030+VLOOKUP($E$2,PORTE!$A$3:$Z$45,2,0)*$E1030</f>
        <v>21.02</v>
      </c>
      <c r="G1030" s="43">
        <f>VLOOKUP($D1030,PORTE!$A$3:$Z$45,3,0)*$C1030+VLOOKUP($E$2,PORTE!$A$3:$Z$45,3,0)*$E1030</f>
        <v>22.020000000000003</v>
      </c>
      <c r="H1030" s="43">
        <f>VLOOKUP($D1030,PORTE!$A$3:$Z$45,4,0)*$C1030+VLOOKUP($E$2,PORTE!$A$3:$Z$45,4,0)*$E1030</f>
        <v>23.246000000000002</v>
      </c>
      <c r="I1030" s="43">
        <f>VLOOKUP($D1030,PORTE!$A$3:$Z$45,5,0)*$C1030+VLOOKUP($E$2,PORTE!$A$3:$Z$45,5,0)*$E1030</f>
        <v>24.897200000000002</v>
      </c>
      <c r="J1030" s="43">
        <f>VLOOKUP($D1030,PORTE!$A$3:$Z$45,6,0)*$C1030+VLOOKUP($E$2,PORTE!$A$3:$Z$45,6,0)*$E1030</f>
        <v>26.308399999999999</v>
      </c>
      <c r="K1030" s="43">
        <f>VLOOKUP($D1030,PORTE!$A$3:$Z$45,7,0)*$C1030+VLOOKUP($E$2,PORTE!$A$3:$Z$45,7,0)*$E1030</f>
        <v>27.813600000000001</v>
      </c>
      <c r="L1030" s="43">
        <f>VLOOKUP($D1030,PORTE!$A$3:$Z$45,8,0)*$C1030+VLOOKUP($E$2,PORTE!$A$3:$Z$45,8,0)*$E1030</f>
        <v>29.649599999999996</v>
      </c>
      <c r="M1030" s="43">
        <f>VLOOKUP($D1030,PORTE!$A$3:$Z$45,9,0)*$C1030+VLOOKUP($E$2,PORTE!$A$3:$Z$45,9,0)*$E1030</f>
        <v>32.568799999999996</v>
      </c>
      <c r="N1030" s="43">
        <f>VLOOKUP($D1030,PORTE!$A$3:$Z$45,10,0)*$C1030+VLOOKUP($E$2,PORTE!$A$3:$Z$45,10,0)*$E1030</f>
        <v>35.543199999999999</v>
      </c>
      <c r="O1030" s="43">
        <f>VLOOKUP($D1030,PORTE!$A$3:$Z$45,11,0)*$C1030+VLOOKUP($E$2,PORTE!$A$3:$Z$45,11,0)*$E1030</f>
        <v>36.148400000000002</v>
      </c>
      <c r="P1030" s="43">
        <f>VLOOKUP($D1030,PORTE!$A$3:$Z$45,12,0)*$C1030+VLOOKUP($E$2,PORTE!$A$3:$Z$45,12,0)*$E1030</f>
        <v>37.639599999999994</v>
      </c>
      <c r="Q1030" s="43">
        <f>VLOOKUP($D1030,PORTE!$A$3:$Z$45,13,0)*$C1030+VLOOKUP($E$2,PORTE!$A$3:$Z$45,13,0)*$E1030</f>
        <v>38.864400000000003</v>
      </c>
      <c r="R1030" s="43">
        <f>VLOOKUP($D1030,PORTE!$A$3:$Z$45,14,0)*$C1030+VLOOKUP($E$2,PORTE!$A$3:$Z$45,14,0)*$E1030</f>
        <v>40.376800000000003</v>
      </c>
    </row>
    <row r="1031" spans="1:18" s="1" customFormat="1" ht="13.5" customHeight="1" x14ac:dyDescent="0.25">
      <c r="A1031" s="2" t="s">
        <v>2135</v>
      </c>
      <c r="B1031" s="3" t="s">
        <v>2136</v>
      </c>
      <c r="C1031" s="24">
        <v>0.04</v>
      </c>
      <c r="D1031" s="4" t="s">
        <v>5</v>
      </c>
      <c r="E1031" s="5" t="s">
        <v>314</v>
      </c>
      <c r="F1031" s="43">
        <f>VLOOKUP($D1031,PORTE!$A$3:$Z$45,2,0)*$C1031+VLOOKUP($E$2,PORTE!$A$3:$Z$45,2,0)*$E1031</f>
        <v>25.470499999999998</v>
      </c>
      <c r="G1031" s="43">
        <f>VLOOKUP($D1031,PORTE!$A$3:$Z$45,3,0)*$C1031+VLOOKUP($E$2,PORTE!$A$3:$Z$45,3,0)*$E1031</f>
        <v>26.664000000000001</v>
      </c>
      <c r="H1031" s="43">
        <f>VLOOKUP($D1031,PORTE!$A$3:$Z$45,4,0)*$C1031+VLOOKUP($E$2,PORTE!$A$3:$Z$45,4,0)*$E1031</f>
        <v>28.149290000000001</v>
      </c>
      <c r="I1031" s="43">
        <f>VLOOKUP($D1031,PORTE!$A$3:$Z$45,5,0)*$C1031+VLOOKUP($E$2,PORTE!$A$3:$Z$45,5,0)*$E1031</f>
        <v>30.148789999999998</v>
      </c>
      <c r="J1031" s="43">
        <f>VLOOKUP($D1031,PORTE!$A$3:$Z$45,6,0)*$C1031+VLOOKUP($E$2,PORTE!$A$3:$Z$45,6,0)*$E1031</f>
        <v>31.854109999999995</v>
      </c>
      <c r="K1031" s="43">
        <f>VLOOKUP($D1031,PORTE!$A$3:$Z$45,7,0)*$C1031+VLOOKUP($E$2,PORTE!$A$3:$Z$45,7,0)*$E1031</f>
        <v>33.676649999999995</v>
      </c>
      <c r="L1031" s="43">
        <f>VLOOKUP($D1031,PORTE!$A$3:$Z$45,8,0)*$C1031+VLOOKUP($E$2,PORTE!$A$3:$Z$45,8,0)*$E1031</f>
        <v>35.899649999999994</v>
      </c>
      <c r="M1031" s="43">
        <f>VLOOKUP($D1031,PORTE!$A$3:$Z$45,9,0)*$C1031+VLOOKUP($E$2,PORTE!$A$3:$Z$45,9,0)*$E1031</f>
        <v>39.434179999999998</v>
      </c>
      <c r="N1031" s="43">
        <f>VLOOKUP($D1031,PORTE!$A$3:$Z$45,10,0)*$C1031+VLOOKUP($E$2,PORTE!$A$3:$Z$45,10,0)*$E1031</f>
        <v>43.035519999999998</v>
      </c>
      <c r="O1031" s="43">
        <f>VLOOKUP($D1031,PORTE!$A$3:$Z$45,11,0)*$C1031+VLOOKUP($E$2,PORTE!$A$3:$Z$45,11,0)*$E1031</f>
        <v>43.768430000000002</v>
      </c>
      <c r="P1031" s="43">
        <f>VLOOKUP($D1031,PORTE!$A$3:$Z$45,12,0)*$C1031+VLOOKUP($E$2,PORTE!$A$3:$Z$45,12,0)*$E1031</f>
        <v>45.561489999999992</v>
      </c>
      <c r="Q1031" s="43">
        <f>VLOOKUP($D1031,PORTE!$A$3:$Z$45,13,0)*$C1031+VLOOKUP($E$2,PORTE!$A$3:$Z$45,13,0)*$E1031</f>
        <v>47.01849</v>
      </c>
      <c r="R1031" s="43">
        <f>VLOOKUP($D1031,PORTE!$A$3:$Z$45,14,0)*$C1031+VLOOKUP($E$2,PORTE!$A$3:$Z$45,14,0)*$E1031</f>
        <v>48.848230000000001</v>
      </c>
    </row>
    <row r="1032" spans="1:18" s="1" customFormat="1" ht="13.5" customHeight="1" x14ac:dyDescent="0.25">
      <c r="A1032" s="2" t="s">
        <v>2137</v>
      </c>
      <c r="B1032" s="3" t="s">
        <v>2138</v>
      </c>
      <c r="C1032" s="24">
        <v>0.04</v>
      </c>
      <c r="D1032" s="4" t="s">
        <v>5</v>
      </c>
      <c r="E1032" s="5" t="s">
        <v>228</v>
      </c>
      <c r="F1032" s="43">
        <f>VLOOKUP($D1032,PORTE!$A$3:$Z$45,2,0)*$C1032+VLOOKUP($E$2,PORTE!$A$3:$Z$45,2,0)*$E1032</f>
        <v>5.1844999999999999</v>
      </c>
      <c r="G1032" s="43">
        <f>VLOOKUP($D1032,PORTE!$A$3:$Z$45,3,0)*$C1032+VLOOKUP($E$2,PORTE!$A$3:$Z$45,3,0)*$E1032</f>
        <v>5.4959999999999996</v>
      </c>
      <c r="H1032" s="43">
        <f>VLOOKUP($D1032,PORTE!$A$3:$Z$45,4,0)*$C1032+VLOOKUP($E$2,PORTE!$A$3:$Z$45,4,0)*$E1032</f>
        <v>5.79941</v>
      </c>
      <c r="I1032" s="43">
        <f>VLOOKUP($D1032,PORTE!$A$3:$Z$45,5,0)*$C1032+VLOOKUP($E$2,PORTE!$A$3:$Z$45,5,0)*$E1032</f>
        <v>6.2113099999999992</v>
      </c>
      <c r="J1032" s="43">
        <f>VLOOKUP($D1032,PORTE!$A$3:$Z$45,6,0)*$C1032+VLOOKUP($E$2,PORTE!$A$3:$Z$45,6,0)*$E1032</f>
        <v>6.57599</v>
      </c>
      <c r="K1032" s="43">
        <f>VLOOKUP($D1032,PORTE!$A$3:$Z$45,7,0)*$C1032+VLOOKUP($E$2,PORTE!$A$3:$Z$45,7,0)*$E1032</f>
        <v>6.9520499999999998</v>
      </c>
      <c r="L1032" s="43">
        <f>VLOOKUP($D1032,PORTE!$A$3:$Z$45,8,0)*$C1032+VLOOKUP($E$2,PORTE!$A$3:$Z$45,8,0)*$E1032</f>
        <v>7.4110499999999995</v>
      </c>
      <c r="M1032" s="43">
        <f>VLOOKUP($D1032,PORTE!$A$3:$Z$45,9,0)*$C1032+VLOOKUP($E$2,PORTE!$A$3:$Z$45,9,0)*$E1032</f>
        <v>8.1408199999999979</v>
      </c>
      <c r="N1032" s="43">
        <f>VLOOKUP($D1032,PORTE!$A$3:$Z$45,10,0)*$C1032+VLOOKUP($E$2,PORTE!$A$3:$Z$45,10,0)*$E1032</f>
        <v>8.8844799999999999</v>
      </c>
      <c r="O1032" s="43">
        <f>VLOOKUP($D1032,PORTE!$A$3:$Z$45,11,0)*$C1032+VLOOKUP($E$2,PORTE!$A$3:$Z$45,11,0)*$E1032</f>
        <v>9.0352700000000006</v>
      </c>
      <c r="P1032" s="43">
        <f>VLOOKUP($D1032,PORTE!$A$3:$Z$45,12,0)*$C1032+VLOOKUP($E$2,PORTE!$A$3:$Z$45,12,0)*$E1032</f>
        <v>9.4524099999999986</v>
      </c>
      <c r="Q1032" s="43">
        <f>VLOOKUP($D1032,PORTE!$A$3:$Z$45,13,0)*$C1032+VLOOKUP($E$2,PORTE!$A$3:$Z$45,13,0)*$E1032</f>
        <v>9.8510099999999987</v>
      </c>
      <c r="R1032" s="43">
        <f>VLOOKUP($D1032,PORTE!$A$3:$Z$45,14,0)*$C1032+VLOOKUP($E$2,PORTE!$A$3:$Z$45,14,0)*$E1032</f>
        <v>10.23427</v>
      </c>
    </row>
    <row r="1033" spans="1:18" s="1" customFormat="1" ht="13.5" customHeight="1" x14ac:dyDescent="0.25">
      <c r="A1033" s="20">
        <v>40324770</v>
      </c>
      <c r="B1033" s="21" t="s">
        <v>2139</v>
      </c>
      <c r="C1033" s="27">
        <v>1</v>
      </c>
      <c r="D1033" s="4" t="s">
        <v>5</v>
      </c>
      <c r="E1033" s="5">
        <v>26.11</v>
      </c>
      <c r="F1033" s="43">
        <f>VLOOKUP($D1033,PORTE!$A$3:$Z$45,2,0)*$C1033+VLOOKUP($E$2,PORTE!$A$3:$Z$45,2,0)*$E1033</f>
        <v>308.26499999999999</v>
      </c>
      <c r="G1033" s="43">
        <f>VLOOKUP($D1033,PORTE!$A$3:$Z$45,3,0)*$C1033+VLOOKUP($E$2,PORTE!$A$3:$Z$45,3,0)*$E1033</f>
        <v>323.82</v>
      </c>
      <c r="H1033" s="43">
        <f>VLOOKUP($D1033,PORTE!$A$3:$Z$45,4,0)*$C1033+VLOOKUP($E$2,PORTE!$A$3:$Z$45,4,0)*$E1033</f>
        <v>341.81369999999998</v>
      </c>
      <c r="I1033" s="43">
        <f>VLOOKUP($D1033,PORTE!$A$3:$Z$45,5,0)*$C1033+VLOOKUP($E$2,PORTE!$A$3:$Z$45,5,0)*$E1033</f>
        <v>366.09269999999998</v>
      </c>
      <c r="J1033" s="43">
        <f>VLOOKUP($D1033,PORTE!$A$3:$Z$45,6,0)*$C1033+VLOOKUP($E$2,PORTE!$A$3:$Z$45,6,0)*$E1033</f>
        <v>387.0163</v>
      </c>
      <c r="K1033" s="43">
        <f>VLOOKUP($D1033,PORTE!$A$3:$Z$45,7,0)*$C1033+VLOOKUP($E$2,PORTE!$A$3:$Z$45,7,0)*$E1033</f>
        <v>409.15649999999999</v>
      </c>
      <c r="L1033" s="43">
        <f>VLOOKUP($D1033,PORTE!$A$3:$Z$45,8,0)*$C1033+VLOOKUP($E$2,PORTE!$A$3:$Z$45,8,0)*$E1033</f>
        <v>436.16649999999998</v>
      </c>
      <c r="M1033" s="43">
        <f>VLOOKUP($D1033,PORTE!$A$3:$Z$45,9,0)*$C1033+VLOOKUP($E$2,PORTE!$A$3:$Z$45,9,0)*$E1033</f>
        <v>479.11139999999995</v>
      </c>
      <c r="N1033" s="43">
        <f>VLOOKUP($D1033,PORTE!$A$3:$Z$45,10,0)*$C1033+VLOOKUP($E$2,PORTE!$A$3:$Z$45,10,0)*$E1033</f>
        <v>522.86959999999999</v>
      </c>
      <c r="O1033" s="43">
        <f>VLOOKUP($D1033,PORTE!$A$3:$Z$45,11,0)*$C1033+VLOOKUP($E$2,PORTE!$A$3:$Z$45,11,0)*$E1033</f>
        <v>531.76589999999999</v>
      </c>
      <c r="P1033" s="43">
        <f>VLOOKUP($D1033,PORTE!$A$3:$Z$45,12,0)*$C1033+VLOOKUP($E$2,PORTE!$A$3:$Z$45,12,0)*$E1033</f>
        <v>554.31169999999997</v>
      </c>
      <c r="Q1033" s="43">
        <f>VLOOKUP($D1033,PORTE!$A$3:$Z$45,13,0)*$C1033+VLOOKUP($E$2,PORTE!$A$3:$Z$45,13,0)*$E1033</f>
        <v>573.59770000000003</v>
      </c>
      <c r="R1033" s="43">
        <f>VLOOKUP($D1033,PORTE!$A$3:$Z$45,14,0)*$C1033+VLOOKUP($E$2,PORTE!$A$3:$Z$45,14,0)*$E1033</f>
        <v>595.91790000000003</v>
      </c>
    </row>
    <row r="1034" spans="1:18" s="1" customFormat="1" ht="13.5" customHeight="1" x14ac:dyDescent="0.25">
      <c r="A1034" s="2">
        <v>40324788</v>
      </c>
      <c r="B1034" s="3" t="s">
        <v>2140</v>
      </c>
      <c r="C1034" s="27">
        <v>1</v>
      </c>
      <c r="D1034" s="4" t="s">
        <v>5</v>
      </c>
      <c r="E1034" s="5">
        <v>13.05</v>
      </c>
      <c r="F1034" s="43">
        <f>VLOOKUP($D1034,PORTE!$A$3:$Z$45,2,0)*$C1034+VLOOKUP($E$2,PORTE!$A$3:$Z$45,2,0)*$E1034</f>
        <v>158.07500000000002</v>
      </c>
      <c r="G1034" s="43">
        <f>VLOOKUP($D1034,PORTE!$A$3:$Z$45,3,0)*$C1034+VLOOKUP($E$2,PORTE!$A$3:$Z$45,3,0)*$E1034</f>
        <v>167.10000000000002</v>
      </c>
      <c r="H1034" s="43">
        <f>VLOOKUP($D1034,PORTE!$A$3:$Z$45,4,0)*$C1034+VLOOKUP($E$2,PORTE!$A$3:$Z$45,4,0)*$E1034</f>
        <v>176.34350000000001</v>
      </c>
      <c r="I1034" s="43">
        <f>VLOOKUP($D1034,PORTE!$A$3:$Z$45,5,0)*$C1034+VLOOKUP($E$2,PORTE!$A$3:$Z$45,5,0)*$E1034</f>
        <v>188.86850000000001</v>
      </c>
      <c r="J1034" s="43">
        <f>VLOOKUP($D1034,PORTE!$A$3:$Z$45,6,0)*$C1034+VLOOKUP($E$2,PORTE!$A$3:$Z$45,6,0)*$E1034</f>
        <v>199.86650000000003</v>
      </c>
      <c r="K1034" s="43">
        <f>VLOOKUP($D1034,PORTE!$A$3:$Z$45,7,0)*$C1034+VLOOKUP($E$2,PORTE!$A$3:$Z$45,7,0)*$E1034</f>
        <v>211.29750000000001</v>
      </c>
      <c r="L1034" s="43">
        <f>VLOOKUP($D1034,PORTE!$A$3:$Z$45,8,0)*$C1034+VLOOKUP($E$2,PORTE!$A$3:$Z$45,8,0)*$E1034</f>
        <v>225.2475</v>
      </c>
      <c r="M1034" s="43">
        <f>VLOOKUP($D1034,PORTE!$A$3:$Z$45,9,0)*$C1034+VLOOKUP($E$2,PORTE!$A$3:$Z$45,9,0)*$E1034</f>
        <v>247.42699999999999</v>
      </c>
      <c r="N1034" s="43">
        <f>VLOOKUP($D1034,PORTE!$A$3:$Z$45,10,0)*$C1034+VLOOKUP($E$2,PORTE!$A$3:$Z$45,10,0)*$E1034</f>
        <v>270.02800000000002</v>
      </c>
      <c r="O1034" s="43">
        <f>VLOOKUP($D1034,PORTE!$A$3:$Z$45,11,0)*$C1034+VLOOKUP($E$2,PORTE!$A$3:$Z$45,11,0)*$E1034</f>
        <v>274.61450000000008</v>
      </c>
      <c r="P1034" s="43">
        <f>VLOOKUP($D1034,PORTE!$A$3:$Z$45,12,0)*$C1034+VLOOKUP($E$2,PORTE!$A$3:$Z$45,12,0)*$E1034</f>
        <v>286.9735</v>
      </c>
      <c r="Q1034" s="43">
        <f>VLOOKUP($D1034,PORTE!$A$3:$Z$45,13,0)*$C1034+VLOOKUP($E$2,PORTE!$A$3:$Z$45,13,0)*$E1034</f>
        <v>298.42349999999999</v>
      </c>
      <c r="R1034" s="43">
        <f>VLOOKUP($D1034,PORTE!$A$3:$Z$45,14,0)*$C1034+VLOOKUP($E$2,PORTE!$A$3:$Z$45,14,0)*$E1034</f>
        <v>310.03450000000004</v>
      </c>
    </row>
    <row r="1035" spans="1:18" s="1" customFormat="1" ht="13.5" customHeight="1" x14ac:dyDescent="0.25">
      <c r="A1035" s="2">
        <v>40324796</v>
      </c>
      <c r="B1035" s="3" t="s">
        <v>2141</v>
      </c>
      <c r="C1035" s="27">
        <v>1</v>
      </c>
      <c r="D1035" s="4" t="s">
        <v>5</v>
      </c>
      <c r="E1035" s="5">
        <v>13.05</v>
      </c>
      <c r="F1035" s="43">
        <f>VLOOKUP($D1035,PORTE!$A$3:$Z$45,2,0)*$C1035+VLOOKUP($E$2,PORTE!$A$3:$Z$45,2,0)*$E1035</f>
        <v>158.07500000000002</v>
      </c>
      <c r="G1035" s="43">
        <f>VLOOKUP($D1035,PORTE!$A$3:$Z$45,3,0)*$C1035+VLOOKUP($E$2,PORTE!$A$3:$Z$45,3,0)*$E1035</f>
        <v>167.10000000000002</v>
      </c>
      <c r="H1035" s="43">
        <f>VLOOKUP($D1035,PORTE!$A$3:$Z$45,4,0)*$C1035+VLOOKUP($E$2,PORTE!$A$3:$Z$45,4,0)*$E1035</f>
        <v>176.34350000000001</v>
      </c>
      <c r="I1035" s="43">
        <f>VLOOKUP($D1035,PORTE!$A$3:$Z$45,5,0)*$C1035+VLOOKUP($E$2,PORTE!$A$3:$Z$45,5,0)*$E1035</f>
        <v>188.86850000000001</v>
      </c>
      <c r="J1035" s="43">
        <f>VLOOKUP($D1035,PORTE!$A$3:$Z$45,6,0)*$C1035+VLOOKUP($E$2,PORTE!$A$3:$Z$45,6,0)*$E1035</f>
        <v>199.86650000000003</v>
      </c>
      <c r="K1035" s="43">
        <f>VLOOKUP($D1035,PORTE!$A$3:$Z$45,7,0)*$C1035+VLOOKUP($E$2,PORTE!$A$3:$Z$45,7,0)*$E1035</f>
        <v>211.29750000000001</v>
      </c>
      <c r="L1035" s="43">
        <f>VLOOKUP($D1035,PORTE!$A$3:$Z$45,8,0)*$C1035+VLOOKUP($E$2,PORTE!$A$3:$Z$45,8,0)*$E1035</f>
        <v>225.2475</v>
      </c>
      <c r="M1035" s="43">
        <f>VLOOKUP($D1035,PORTE!$A$3:$Z$45,9,0)*$C1035+VLOOKUP($E$2,PORTE!$A$3:$Z$45,9,0)*$E1035</f>
        <v>247.42699999999999</v>
      </c>
      <c r="N1035" s="43">
        <f>VLOOKUP($D1035,PORTE!$A$3:$Z$45,10,0)*$C1035+VLOOKUP($E$2,PORTE!$A$3:$Z$45,10,0)*$E1035</f>
        <v>270.02800000000002</v>
      </c>
      <c r="O1035" s="43">
        <f>VLOOKUP($D1035,PORTE!$A$3:$Z$45,11,0)*$C1035+VLOOKUP($E$2,PORTE!$A$3:$Z$45,11,0)*$E1035</f>
        <v>274.61450000000008</v>
      </c>
      <c r="P1035" s="43">
        <f>VLOOKUP($D1035,PORTE!$A$3:$Z$45,12,0)*$C1035+VLOOKUP($E$2,PORTE!$A$3:$Z$45,12,0)*$E1035</f>
        <v>286.9735</v>
      </c>
      <c r="Q1035" s="43">
        <f>VLOOKUP($D1035,PORTE!$A$3:$Z$45,13,0)*$C1035+VLOOKUP($E$2,PORTE!$A$3:$Z$45,13,0)*$E1035</f>
        <v>298.42349999999999</v>
      </c>
      <c r="R1035" s="43">
        <f>VLOOKUP($D1035,PORTE!$A$3:$Z$45,14,0)*$C1035+VLOOKUP($E$2,PORTE!$A$3:$Z$45,14,0)*$E1035</f>
        <v>310.03450000000004</v>
      </c>
    </row>
    <row r="1036" spans="1:18" s="1" customFormat="1" ht="13.5" customHeight="1" x14ac:dyDescent="0.25">
      <c r="A1036" s="2" t="s">
        <v>2142</v>
      </c>
      <c r="B1036" s="3" t="s">
        <v>2143</v>
      </c>
      <c r="C1036" s="24">
        <v>0.01</v>
      </c>
      <c r="D1036" s="4" t="s">
        <v>5</v>
      </c>
      <c r="E1036" s="5" t="s">
        <v>181</v>
      </c>
      <c r="F1036" s="43">
        <f>VLOOKUP($D1036,PORTE!$A$3:$Z$45,2,0)*$C1036+VLOOKUP($E$2,PORTE!$A$3:$Z$45,2,0)*$E1036</f>
        <v>13.534999999999998</v>
      </c>
      <c r="G1036" s="43">
        <f>VLOOKUP($D1036,PORTE!$A$3:$Z$45,3,0)*$C1036+VLOOKUP($E$2,PORTE!$A$3:$Z$45,3,0)*$E1036</f>
        <v>14.145</v>
      </c>
      <c r="H1036" s="43">
        <f>VLOOKUP($D1036,PORTE!$A$3:$Z$45,4,0)*$C1036+VLOOKUP($E$2,PORTE!$A$3:$Z$45,4,0)*$E1036</f>
        <v>14.933899999999998</v>
      </c>
      <c r="I1036" s="43">
        <f>VLOOKUP($D1036,PORTE!$A$3:$Z$45,5,0)*$C1036+VLOOKUP($E$2,PORTE!$A$3:$Z$45,5,0)*$E1036</f>
        <v>15.9947</v>
      </c>
      <c r="J1036" s="43">
        <f>VLOOKUP($D1036,PORTE!$A$3:$Z$45,6,0)*$C1036+VLOOKUP($E$2,PORTE!$A$3:$Z$45,6,0)*$E1036</f>
        <v>16.894699999999997</v>
      </c>
      <c r="K1036" s="43">
        <f>VLOOKUP($D1036,PORTE!$A$3:$Z$45,7,0)*$C1036+VLOOKUP($E$2,PORTE!$A$3:$Z$45,7,0)*$E1036</f>
        <v>17.8614</v>
      </c>
      <c r="L1036" s="43">
        <f>VLOOKUP($D1036,PORTE!$A$3:$Z$45,8,0)*$C1036+VLOOKUP($E$2,PORTE!$A$3:$Z$45,8,0)*$E1036</f>
        <v>19.040399999999998</v>
      </c>
      <c r="M1036" s="43">
        <f>VLOOKUP($D1036,PORTE!$A$3:$Z$45,9,0)*$C1036+VLOOKUP($E$2,PORTE!$A$3:$Z$45,9,0)*$E1036</f>
        <v>20.914999999999996</v>
      </c>
      <c r="N1036" s="43">
        <f>VLOOKUP($D1036,PORTE!$A$3:$Z$45,10,0)*$C1036+VLOOKUP($E$2,PORTE!$A$3:$Z$45,10,0)*$E1036</f>
        <v>22.824999999999999</v>
      </c>
      <c r="O1036" s="43">
        <f>VLOOKUP($D1036,PORTE!$A$3:$Z$45,11,0)*$C1036+VLOOKUP($E$2,PORTE!$A$3:$Z$45,11,0)*$E1036</f>
        <v>23.213899999999999</v>
      </c>
      <c r="P1036" s="43">
        <f>VLOOKUP($D1036,PORTE!$A$3:$Z$45,12,0)*$C1036+VLOOKUP($E$2,PORTE!$A$3:$Z$45,12,0)*$E1036</f>
        <v>24.148299999999995</v>
      </c>
      <c r="Q1036" s="43">
        <f>VLOOKUP($D1036,PORTE!$A$3:$Z$45,13,0)*$C1036+VLOOKUP($E$2,PORTE!$A$3:$Z$45,13,0)*$E1036</f>
        <v>24.886499999999998</v>
      </c>
      <c r="R1036" s="43">
        <f>VLOOKUP($D1036,PORTE!$A$3:$Z$45,14,0)*$C1036+VLOOKUP($E$2,PORTE!$A$3:$Z$45,14,0)*$E1036</f>
        <v>25.855</v>
      </c>
    </row>
    <row r="1037" spans="1:18" s="1" customFormat="1" ht="13.5" customHeight="1" x14ac:dyDescent="0.25">
      <c r="A1037" s="2" t="s">
        <v>2144</v>
      </c>
      <c r="B1037" s="3" t="s">
        <v>2145</v>
      </c>
      <c r="C1037" s="24">
        <v>0.04</v>
      </c>
      <c r="D1037" s="4" t="s">
        <v>5</v>
      </c>
      <c r="E1037" s="5" t="s">
        <v>178</v>
      </c>
      <c r="F1037" s="43">
        <f>VLOOKUP($D1037,PORTE!$A$3:$Z$45,2,0)*$C1037+VLOOKUP($E$2,PORTE!$A$3:$Z$45,2,0)*$E1037</f>
        <v>16.569500000000001</v>
      </c>
      <c r="G1037" s="43">
        <f>VLOOKUP($D1037,PORTE!$A$3:$Z$45,3,0)*$C1037+VLOOKUP($E$2,PORTE!$A$3:$Z$45,3,0)*$E1037</f>
        <v>17.376000000000001</v>
      </c>
      <c r="H1037" s="43">
        <f>VLOOKUP($D1037,PORTE!$A$3:$Z$45,4,0)*$C1037+VLOOKUP($E$2,PORTE!$A$3:$Z$45,4,0)*$E1037</f>
        <v>18.34271</v>
      </c>
      <c r="I1037" s="43">
        <f>VLOOKUP($D1037,PORTE!$A$3:$Z$45,5,0)*$C1037+VLOOKUP($E$2,PORTE!$A$3:$Z$45,5,0)*$E1037</f>
        <v>19.645610000000001</v>
      </c>
      <c r="J1037" s="43">
        <f>VLOOKUP($D1037,PORTE!$A$3:$Z$45,6,0)*$C1037+VLOOKUP($E$2,PORTE!$A$3:$Z$45,6,0)*$E1037</f>
        <v>20.762689999999999</v>
      </c>
      <c r="K1037" s="43">
        <f>VLOOKUP($D1037,PORTE!$A$3:$Z$45,7,0)*$C1037+VLOOKUP($E$2,PORTE!$A$3:$Z$45,7,0)*$E1037</f>
        <v>21.950550000000003</v>
      </c>
      <c r="L1037" s="43">
        <f>VLOOKUP($D1037,PORTE!$A$3:$Z$45,8,0)*$C1037+VLOOKUP($E$2,PORTE!$A$3:$Z$45,8,0)*$E1037</f>
        <v>23.399549999999998</v>
      </c>
      <c r="M1037" s="43">
        <f>VLOOKUP($D1037,PORTE!$A$3:$Z$45,9,0)*$C1037+VLOOKUP($E$2,PORTE!$A$3:$Z$45,9,0)*$E1037</f>
        <v>25.703419999999998</v>
      </c>
      <c r="N1037" s="43">
        <f>VLOOKUP($D1037,PORTE!$A$3:$Z$45,10,0)*$C1037+VLOOKUP($E$2,PORTE!$A$3:$Z$45,10,0)*$E1037</f>
        <v>28.050879999999999</v>
      </c>
      <c r="O1037" s="43">
        <f>VLOOKUP($D1037,PORTE!$A$3:$Z$45,11,0)*$C1037+VLOOKUP($E$2,PORTE!$A$3:$Z$45,11,0)*$E1037</f>
        <v>28.528370000000002</v>
      </c>
      <c r="P1037" s="43">
        <f>VLOOKUP($D1037,PORTE!$A$3:$Z$45,12,0)*$C1037+VLOOKUP($E$2,PORTE!$A$3:$Z$45,12,0)*$E1037</f>
        <v>29.71771</v>
      </c>
      <c r="Q1037" s="43">
        <f>VLOOKUP($D1037,PORTE!$A$3:$Z$45,13,0)*$C1037+VLOOKUP($E$2,PORTE!$A$3:$Z$45,13,0)*$E1037</f>
        <v>30.710310000000003</v>
      </c>
      <c r="R1037" s="43">
        <f>VLOOKUP($D1037,PORTE!$A$3:$Z$45,14,0)*$C1037+VLOOKUP($E$2,PORTE!$A$3:$Z$45,14,0)*$E1037</f>
        <v>31.905370000000005</v>
      </c>
    </row>
    <row r="1038" spans="1:18" s="1" customFormat="1" ht="13.5" customHeight="1" x14ac:dyDescent="0.25">
      <c r="A1038" s="2" t="s">
        <v>2146</v>
      </c>
      <c r="B1038" s="3" t="s">
        <v>2147</v>
      </c>
      <c r="C1038" s="24">
        <v>0.01</v>
      </c>
      <c r="D1038" s="4" t="s">
        <v>5</v>
      </c>
      <c r="E1038" s="5" t="s">
        <v>2148</v>
      </c>
      <c r="F1038" s="43">
        <f>VLOOKUP($D1038,PORTE!$A$3:$Z$45,2,0)*$C1038+VLOOKUP($E$2,PORTE!$A$3:$Z$45,2,0)*$E1038</f>
        <v>36.753500000000003</v>
      </c>
      <c r="G1038" s="43">
        <f>VLOOKUP($D1038,PORTE!$A$3:$Z$45,3,0)*$C1038+VLOOKUP($E$2,PORTE!$A$3:$Z$45,3,0)*$E1038</f>
        <v>38.372999999999998</v>
      </c>
      <c r="H1038" s="43">
        <f>VLOOKUP($D1038,PORTE!$A$3:$Z$45,4,0)*$C1038+VLOOKUP($E$2,PORTE!$A$3:$Z$45,4,0)*$E1038</f>
        <v>40.514629999999997</v>
      </c>
      <c r="I1038" s="43">
        <f>VLOOKUP($D1038,PORTE!$A$3:$Z$45,5,0)*$C1038+VLOOKUP($E$2,PORTE!$A$3:$Z$45,5,0)*$E1038</f>
        <v>43.392530000000001</v>
      </c>
      <c r="J1038" s="43">
        <f>VLOOKUP($D1038,PORTE!$A$3:$Z$45,6,0)*$C1038+VLOOKUP($E$2,PORTE!$A$3:$Z$45,6,0)*$E1038</f>
        <v>45.826970000000003</v>
      </c>
      <c r="K1038" s="43">
        <f>VLOOKUP($D1038,PORTE!$A$3:$Z$45,7,0)*$C1038+VLOOKUP($E$2,PORTE!$A$3:$Z$45,7,0)*$E1038</f>
        <v>48.449249999999999</v>
      </c>
      <c r="L1038" s="43">
        <f>VLOOKUP($D1038,PORTE!$A$3:$Z$45,8,0)*$C1038+VLOOKUP($E$2,PORTE!$A$3:$Z$45,8,0)*$E1038</f>
        <v>51.64725</v>
      </c>
      <c r="M1038" s="43">
        <f>VLOOKUP($D1038,PORTE!$A$3:$Z$45,9,0)*$C1038+VLOOKUP($E$2,PORTE!$A$3:$Z$45,9,0)*$E1038</f>
        <v>56.732059999999997</v>
      </c>
      <c r="N1038" s="43">
        <f>VLOOKUP($D1038,PORTE!$A$3:$Z$45,10,0)*$C1038+VLOOKUP($E$2,PORTE!$A$3:$Z$45,10,0)*$E1038</f>
        <v>61.912840000000003</v>
      </c>
      <c r="O1038" s="43">
        <f>VLOOKUP($D1038,PORTE!$A$3:$Z$45,11,0)*$C1038+VLOOKUP($E$2,PORTE!$A$3:$Z$45,11,0)*$E1038</f>
        <v>62.968010000000007</v>
      </c>
      <c r="P1038" s="43">
        <f>VLOOKUP($D1038,PORTE!$A$3:$Z$45,12,0)*$C1038+VLOOKUP($E$2,PORTE!$A$3:$Z$45,12,0)*$E1038</f>
        <v>65.477230000000006</v>
      </c>
      <c r="Q1038" s="43">
        <f>VLOOKUP($D1038,PORTE!$A$3:$Z$45,13,0)*$C1038+VLOOKUP($E$2,PORTE!$A$3:$Z$45,13,0)*$E1038</f>
        <v>67.426829999999995</v>
      </c>
      <c r="R1038" s="43">
        <f>VLOOKUP($D1038,PORTE!$A$3:$Z$45,14,0)*$C1038+VLOOKUP($E$2,PORTE!$A$3:$Z$45,14,0)*$E1038</f>
        <v>70.050910000000002</v>
      </c>
    </row>
    <row r="1039" spans="1:18" s="1" customFormat="1" ht="13.5" customHeight="1" x14ac:dyDescent="0.25">
      <c r="A1039" s="2">
        <v>40402215</v>
      </c>
      <c r="B1039" s="3" t="s">
        <v>2149</v>
      </c>
      <c r="C1039" s="27">
        <v>1</v>
      </c>
      <c r="D1039" s="2" t="s">
        <v>158</v>
      </c>
      <c r="E1039" s="11"/>
      <c r="F1039" s="43">
        <f>VLOOKUP($D1039,PORTE!$A$3:$Z$45,2,0)*$C1039+VLOOKUP($E$2,PORTE!$A$3:$Z$45,2,0)*$E1039</f>
        <v>160</v>
      </c>
      <c r="G1039" s="43">
        <f>VLOOKUP($D1039,PORTE!$A$3:$Z$45,3,0)*$C1039+VLOOKUP($E$2,PORTE!$A$3:$Z$45,3,0)*$E1039</f>
        <v>213</v>
      </c>
      <c r="H1039" s="43">
        <f>VLOOKUP($D1039,PORTE!$A$3:$Z$45,4,0)*$C1039+VLOOKUP($E$2,PORTE!$A$3:$Z$45,4,0)*$E1039</f>
        <v>225</v>
      </c>
      <c r="I1039" s="43">
        <f>VLOOKUP($D1039,PORTE!$A$3:$Z$45,5,0)*$C1039+VLOOKUP($E$2,PORTE!$A$3:$Z$45,5,0)*$E1039</f>
        <v>240.91</v>
      </c>
      <c r="J1039" s="43">
        <f>VLOOKUP($D1039,PORTE!$A$3:$Z$45,6,0)*$C1039+VLOOKUP($E$2,PORTE!$A$3:$Z$45,6,0)*$E1039</f>
        <v>254.34</v>
      </c>
      <c r="K1039" s="43">
        <f>VLOOKUP($D1039,PORTE!$A$3:$Z$45,7,0)*$C1039+VLOOKUP($E$2,PORTE!$A$3:$Z$45,7,0)*$E1039</f>
        <v>268.81</v>
      </c>
      <c r="L1039" s="43">
        <f>VLOOKUP($D1039,PORTE!$A$3:$Z$45,8,0)*$C1039+VLOOKUP($E$2,PORTE!$A$3:$Z$45,8,0)*$E1039</f>
        <v>286.52</v>
      </c>
      <c r="M1039" s="43">
        <f>VLOOKUP($D1039,PORTE!$A$3:$Z$45,9,0)*$C1039+VLOOKUP($E$2,PORTE!$A$3:$Z$45,9,0)*$E1039</f>
        <v>314.89</v>
      </c>
      <c r="N1039" s="43">
        <f>VLOOKUP($D1039,PORTE!$A$3:$Z$45,10,0)*$C1039+VLOOKUP($E$2,PORTE!$A$3:$Z$45,10,0)*$E1039</f>
        <v>343.7</v>
      </c>
      <c r="O1039" s="43">
        <f>VLOOKUP($D1039,PORTE!$A$3:$Z$45,11,0)*$C1039+VLOOKUP($E$2,PORTE!$A$3:$Z$45,11,0)*$E1039</f>
        <v>349.31</v>
      </c>
      <c r="P1039" s="43">
        <f>VLOOKUP($D1039,PORTE!$A$3:$Z$45,12,0)*$C1039+VLOOKUP($E$2,PORTE!$A$3:$Z$45,12,0)*$E1039</f>
        <v>517.41</v>
      </c>
      <c r="Q1039" s="43">
        <f>VLOOKUP($D1039,PORTE!$A$3:$Z$45,13,0)*$C1039+VLOOKUP($E$2,PORTE!$A$3:$Z$45,13,0)*$E1039</f>
        <v>849.95</v>
      </c>
      <c r="R1039" s="43">
        <f>VLOOKUP($D1039,PORTE!$A$3:$Z$45,14,0)*$C1039+VLOOKUP($E$2,PORTE!$A$3:$Z$45,14,0)*$E1039</f>
        <v>1235.29</v>
      </c>
    </row>
    <row r="1040" spans="1:18" s="1" customFormat="1" ht="13.5" customHeight="1" x14ac:dyDescent="0.25">
      <c r="A1040" s="2" t="s">
        <v>2150</v>
      </c>
      <c r="B1040" s="3" t="s">
        <v>2151</v>
      </c>
      <c r="C1040" s="24">
        <v>0.1</v>
      </c>
      <c r="D1040" s="4" t="s">
        <v>5</v>
      </c>
      <c r="E1040" s="5" t="s">
        <v>928</v>
      </c>
      <c r="F1040" s="43">
        <f>VLOOKUP($D1040,PORTE!$A$3:$Z$45,2,0)*$C1040+VLOOKUP($E$2,PORTE!$A$3:$Z$45,2,0)*$E1040</f>
        <v>27.709999999999997</v>
      </c>
      <c r="G1040" s="43">
        <f>VLOOKUP($D1040,PORTE!$A$3:$Z$45,3,0)*$C1040+VLOOKUP($E$2,PORTE!$A$3:$Z$45,3,0)*$E1040</f>
        <v>29.13</v>
      </c>
      <c r="H1040" s="43">
        <f>VLOOKUP($D1040,PORTE!$A$3:$Z$45,4,0)*$C1040+VLOOKUP($E$2,PORTE!$A$3:$Z$45,4,0)*$E1040</f>
        <v>30.747799999999998</v>
      </c>
      <c r="I1040" s="43">
        <f>VLOOKUP($D1040,PORTE!$A$3:$Z$45,5,0)*$C1040+VLOOKUP($E$2,PORTE!$A$3:$Z$45,5,0)*$E1040</f>
        <v>32.931799999999996</v>
      </c>
      <c r="J1040" s="43">
        <f>VLOOKUP($D1040,PORTE!$A$3:$Z$45,6,0)*$C1040+VLOOKUP($E$2,PORTE!$A$3:$Z$45,6,0)*$E1040</f>
        <v>34.818199999999997</v>
      </c>
      <c r="K1040" s="43">
        <f>VLOOKUP($D1040,PORTE!$A$3:$Z$45,7,0)*$C1040+VLOOKUP($E$2,PORTE!$A$3:$Z$45,7,0)*$E1040</f>
        <v>36.81</v>
      </c>
      <c r="L1040" s="43">
        <f>VLOOKUP($D1040,PORTE!$A$3:$Z$45,8,0)*$C1040+VLOOKUP($E$2,PORTE!$A$3:$Z$45,8,0)*$E1040</f>
        <v>39.239999999999995</v>
      </c>
      <c r="M1040" s="43">
        <f>VLOOKUP($D1040,PORTE!$A$3:$Z$45,9,0)*$C1040+VLOOKUP($E$2,PORTE!$A$3:$Z$45,9,0)*$E1040</f>
        <v>43.103599999999993</v>
      </c>
      <c r="N1040" s="43">
        <f>VLOOKUP($D1040,PORTE!$A$3:$Z$45,10,0)*$C1040+VLOOKUP($E$2,PORTE!$A$3:$Z$45,10,0)*$E1040</f>
        <v>47.040399999999998</v>
      </c>
      <c r="O1040" s="43">
        <f>VLOOKUP($D1040,PORTE!$A$3:$Z$45,11,0)*$C1040+VLOOKUP($E$2,PORTE!$A$3:$Z$45,11,0)*$E1040</f>
        <v>47.840599999999995</v>
      </c>
      <c r="P1040" s="43">
        <f>VLOOKUP($D1040,PORTE!$A$3:$Z$45,12,0)*$C1040+VLOOKUP($E$2,PORTE!$A$3:$Z$45,12,0)*$E1040</f>
        <v>49.883799999999994</v>
      </c>
      <c r="Q1040" s="43">
        <f>VLOOKUP($D1040,PORTE!$A$3:$Z$45,13,0)*$C1040+VLOOKUP($E$2,PORTE!$A$3:$Z$45,13,0)*$E1040</f>
        <v>51.649799999999999</v>
      </c>
      <c r="R1040" s="43">
        <f>VLOOKUP($D1040,PORTE!$A$3:$Z$45,14,0)*$C1040+VLOOKUP($E$2,PORTE!$A$3:$Z$45,14,0)*$E1040</f>
        <v>53.659599999999998</v>
      </c>
    </row>
    <row r="1041" spans="1:18" s="1" customFormat="1" ht="13.5" customHeight="1" x14ac:dyDescent="0.25">
      <c r="A1041" s="2" t="s">
        <v>2152</v>
      </c>
      <c r="B1041" s="3" t="s">
        <v>2153</v>
      </c>
      <c r="C1041" s="27">
        <v>1</v>
      </c>
      <c r="D1041" s="2" t="s">
        <v>84</v>
      </c>
      <c r="E1041" s="5" t="s">
        <v>2154</v>
      </c>
      <c r="F1041" s="43">
        <f>VLOOKUP($D1041,PORTE!$A$3:$Z$45,2,0)*$C1041+VLOOKUP($E$2,PORTE!$A$3:$Z$45,2,0)*$E1041</f>
        <v>382.37</v>
      </c>
      <c r="G1041" s="43">
        <f>VLOOKUP($D1041,PORTE!$A$3:$Z$45,3,0)*$C1041+VLOOKUP($E$2,PORTE!$A$3:$Z$45,3,0)*$E1041</f>
        <v>442.06</v>
      </c>
      <c r="H1041" s="43">
        <f>VLOOKUP($D1041,PORTE!$A$3:$Z$45,4,0)*$C1041+VLOOKUP($E$2,PORTE!$A$3:$Z$45,4,0)*$E1041</f>
        <v>467.21459999999996</v>
      </c>
      <c r="I1041" s="43">
        <f>VLOOKUP($D1041,PORTE!$A$3:$Z$45,5,0)*$C1041+VLOOKUP($E$2,PORTE!$A$3:$Z$45,5,0)*$E1041</f>
        <v>500.33659999999998</v>
      </c>
      <c r="J1041" s="43">
        <f>VLOOKUP($D1041,PORTE!$A$3:$Z$45,6,0)*$C1041+VLOOKUP($E$2,PORTE!$A$3:$Z$45,6,0)*$E1041</f>
        <v>528.30539999999996</v>
      </c>
      <c r="K1041" s="43">
        <f>VLOOKUP($D1041,PORTE!$A$3:$Z$45,7,0)*$C1041+VLOOKUP($E$2,PORTE!$A$3:$Z$45,7,0)*$E1041</f>
        <v>558.45699999999999</v>
      </c>
      <c r="L1041" s="43">
        <f>VLOOKUP($D1041,PORTE!$A$3:$Z$45,8,0)*$C1041+VLOOKUP($E$2,PORTE!$A$3:$Z$45,8,0)*$E1041</f>
        <v>595.29700000000003</v>
      </c>
      <c r="M1041" s="43">
        <f>VLOOKUP($D1041,PORTE!$A$3:$Z$45,9,0)*$C1041+VLOOKUP($E$2,PORTE!$A$3:$Z$45,9,0)*$E1041</f>
        <v>654.04119999999989</v>
      </c>
      <c r="N1041" s="43">
        <f>VLOOKUP($D1041,PORTE!$A$3:$Z$45,10,0)*$C1041+VLOOKUP($E$2,PORTE!$A$3:$Z$45,10,0)*$E1041</f>
        <v>713.82679999999993</v>
      </c>
      <c r="O1041" s="43">
        <f>VLOOKUP($D1041,PORTE!$A$3:$Z$45,11,0)*$C1041+VLOOKUP($E$2,PORTE!$A$3:$Z$45,11,0)*$E1041</f>
        <v>725.76220000000001</v>
      </c>
      <c r="P1041" s="43">
        <f>VLOOKUP($D1041,PORTE!$A$3:$Z$45,12,0)*$C1041+VLOOKUP($E$2,PORTE!$A$3:$Z$45,12,0)*$E1041</f>
        <v>888.96859999999992</v>
      </c>
      <c r="Q1041" s="43">
        <f>VLOOKUP($D1041,PORTE!$A$3:$Z$45,13,0)*$C1041+VLOOKUP($E$2,PORTE!$A$3:$Z$45,13,0)*$E1041</f>
        <v>1191.6566</v>
      </c>
      <c r="R1041" s="43">
        <f>VLOOKUP($D1041,PORTE!$A$3:$Z$45,14,0)*$C1041+VLOOKUP($E$2,PORTE!$A$3:$Z$45,14,0)*$E1041</f>
        <v>1548.7482</v>
      </c>
    </row>
    <row r="1042" spans="1:18" s="1" customFormat="1" ht="13.5" customHeight="1" x14ac:dyDescent="0.25">
      <c r="A1042" s="2" t="s">
        <v>2155</v>
      </c>
      <c r="B1042" s="3" t="s">
        <v>2156</v>
      </c>
      <c r="C1042" s="24">
        <v>0.04</v>
      </c>
      <c r="D1042" s="4" t="s">
        <v>5</v>
      </c>
      <c r="E1042" s="5" t="s">
        <v>1790</v>
      </c>
      <c r="F1042" s="43">
        <f>VLOOKUP($D1042,PORTE!$A$3:$Z$45,2,0)*$C1042+VLOOKUP($E$2,PORTE!$A$3:$Z$45,2,0)*$E1042</f>
        <v>10.980500000000001</v>
      </c>
      <c r="G1042" s="43">
        <f>VLOOKUP($D1042,PORTE!$A$3:$Z$45,3,0)*$C1042+VLOOKUP($E$2,PORTE!$A$3:$Z$45,3,0)*$E1042</f>
        <v>11.544</v>
      </c>
      <c r="H1042" s="43">
        <f>VLOOKUP($D1042,PORTE!$A$3:$Z$45,4,0)*$C1042+VLOOKUP($E$2,PORTE!$A$3:$Z$45,4,0)*$E1042</f>
        <v>12.185090000000001</v>
      </c>
      <c r="I1042" s="43">
        <f>VLOOKUP($D1042,PORTE!$A$3:$Z$45,5,0)*$C1042+VLOOKUP($E$2,PORTE!$A$3:$Z$45,5,0)*$E1042</f>
        <v>13.05059</v>
      </c>
      <c r="J1042" s="43">
        <f>VLOOKUP($D1042,PORTE!$A$3:$Z$45,6,0)*$C1042+VLOOKUP($E$2,PORTE!$A$3:$Z$45,6,0)*$E1042</f>
        <v>13.798310000000001</v>
      </c>
      <c r="K1042" s="43">
        <f>VLOOKUP($D1042,PORTE!$A$3:$Z$45,7,0)*$C1042+VLOOKUP($E$2,PORTE!$A$3:$Z$45,7,0)*$E1042</f>
        <v>14.58765</v>
      </c>
      <c r="L1042" s="43">
        <f>VLOOKUP($D1042,PORTE!$A$3:$Z$45,8,0)*$C1042+VLOOKUP($E$2,PORTE!$A$3:$Z$45,8,0)*$E1042</f>
        <v>15.550649999999999</v>
      </c>
      <c r="M1042" s="43">
        <f>VLOOKUP($D1042,PORTE!$A$3:$Z$45,9,0)*$C1042+VLOOKUP($E$2,PORTE!$A$3:$Z$45,9,0)*$E1042</f>
        <v>17.081780000000002</v>
      </c>
      <c r="N1042" s="43">
        <f>VLOOKUP($D1042,PORTE!$A$3:$Z$45,10,0)*$C1042+VLOOKUP($E$2,PORTE!$A$3:$Z$45,10,0)*$E1042</f>
        <v>18.641919999999999</v>
      </c>
      <c r="O1042" s="43">
        <f>VLOOKUP($D1042,PORTE!$A$3:$Z$45,11,0)*$C1042+VLOOKUP($E$2,PORTE!$A$3:$Z$45,11,0)*$E1042</f>
        <v>18.959030000000002</v>
      </c>
      <c r="P1042" s="43">
        <f>VLOOKUP($D1042,PORTE!$A$3:$Z$45,12,0)*$C1042+VLOOKUP($E$2,PORTE!$A$3:$Z$45,12,0)*$E1042</f>
        <v>19.769290000000002</v>
      </c>
      <c r="Q1042" s="43">
        <f>VLOOKUP($D1042,PORTE!$A$3:$Z$45,13,0)*$C1042+VLOOKUP($E$2,PORTE!$A$3:$Z$45,13,0)*$E1042</f>
        <v>20.470290000000002</v>
      </c>
      <c r="R1042" s="43">
        <f>VLOOKUP($D1042,PORTE!$A$3:$Z$45,14,0)*$C1042+VLOOKUP($E$2,PORTE!$A$3:$Z$45,14,0)*$E1042</f>
        <v>21.266829999999999</v>
      </c>
    </row>
    <row r="1043" spans="1:18" s="1" customFormat="1" ht="13.5" customHeight="1" x14ac:dyDescent="0.25">
      <c r="A1043" s="2" t="s">
        <v>2157</v>
      </c>
      <c r="B1043" s="3" t="s">
        <v>2158</v>
      </c>
      <c r="C1043" s="24">
        <v>0.01</v>
      </c>
      <c r="D1043" s="4" t="s">
        <v>5</v>
      </c>
      <c r="E1043" s="5" t="s">
        <v>181</v>
      </c>
      <c r="F1043" s="43">
        <f>VLOOKUP($D1043,PORTE!$A$3:$Z$45,2,0)*$C1043+VLOOKUP($E$2,PORTE!$A$3:$Z$45,2,0)*$E1043</f>
        <v>13.534999999999998</v>
      </c>
      <c r="G1043" s="43">
        <f>VLOOKUP($D1043,PORTE!$A$3:$Z$45,3,0)*$C1043+VLOOKUP($E$2,PORTE!$A$3:$Z$45,3,0)*$E1043</f>
        <v>14.145</v>
      </c>
      <c r="H1043" s="43">
        <f>VLOOKUP($D1043,PORTE!$A$3:$Z$45,4,0)*$C1043+VLOOKUP($E$2,PORTE!$A$3:$Z$45,4,0)*$E1043</f>
        <v>14.933899999999998</v>
      </c>
      <c r="I1043" s="43">
        <f>VLOOKUP($D1043,PORTE!$A$3:$Z$45,5,0)*$C1043+VLOOKUP($E$2,PORTE!$A$3:$Z$45,5,0)*$E1043</f>
        <v>15.9947</v>
      </c>
      <c r="J1043" s="43">
        <f>VLOOKUP($D1043,PORTE!$A$3:$Z$45,6,0)*$C1043+VLOOKUP($E$2,PORTE!$A$3:$Z$45,6,0)*$E1043</f>
        <v>16.894699999999997</v>
      </c>
      <c r="K1043" s="43">
        <f>VLOOKUP($D1043,PORTE!$A$3:$Z$45,7,0)*$C1043+VLOOKUP($E$2,PORTE!$A$3:$Z$45,7,0)*$E1043</f>
        <v>17.8614</v>
      </c>
      <c r="L1043" s="43">
        <f>VLOOKUP($D1043,PORTE!$A$3:$Z$45,8,0)*$C1043+VLOOKUP($E$2,PORTE!$A$3:$Z$45,8,0)*$E1043</f>
        <v>19.040399999999998</v>
      </c>
      <c r="M1043" s="43">
        <f>VLOOKUP($D1043,PORTE!$A$3:$Z$45,9,0)*$C1043+VLOOKUP($E$2,PORTE!$A$3:$Z$45,9,0)*$E1043</f>
        <v>20.914999999999996</v>
      </c>
      <c r="N1043" s="43">
        <f>VLOOKUP($D1043,PORTE!$A$3:$Z$45,10,0)*$C1043+VLOOKUP($E$2,PORTE!$A$3:$Z$45,10,0)*$E1043</f>
        <v>22.824999999999999</v>
      </c>
      <c r="O1043" s="43">
        <f>VLOOKUP($D1043,PORTE!$A$3:$Z$45,11,0)*$C1043+VLOOKUP($E$2,PORTE!$A$3:$Z$45,11,0)*$E1043</f>
        <v>23.213899999999999</v>
      </c>
      <c r="P1043" s="43">
        <f>VLOOKUP($D1043,PORTE!$A$3:$Z$45,12,0)*$C1043+VLOOKUP($E$2,PORTE!$A$3:$Z$45,12,0)*$E1043</f>
        <v>24.148299999999995</v>
      </c>
      <c r="Q1043" s="43">
        <f>VLOOKUP($D1043,PORTE!$A$3:$Z$45,13,0)*$C1043+VLOOKUP($E$2,PORTE!$A$3:$Z$45,13,0)*$E1043</f>
        <v>24.886499999999998</v>
      </c>
      <c r="R1043" s="43">
        <f>VLOOKUP($D1043,PORTE!$A$3:$Z$45,14,0)*$C1043+VLOOKUP($E$2,PORTE!$A$3:$Z$45,14,0)*$E1043</f>
        <v>25.855</v>
      </c>
    </row>
    <row r="1044" spans="1:18" s="1" customFormat="1" ht="13.5" customHeight="1" x14ac:dyDescent="0.25">
      <c r="A1044" s="2" t="s">
        <v>2159</v>
      </c>
      <c r="B1044" s="3" t="s">
        <v>2160</v>
      </c>
      <c r="C1044" s="24">
        <v>0.04</v>
      </c>
      <c r="D1044" s="4" t="s">
        <v>5</v>
      </c>
      <c r="E1044" s="5" t="s">
        <v>178</v>
      </c>
      <c r="F1044" s="43">
        <f>VLOOKUP($D1044,PORTE!$A$3:$Z$45,2,0)*$C1044+VLOOKUP($E$2,PORTE!$A$3:$Z$45,2,0)*$E1044</f>
        <v>16.569500000000001</v>
      </c>
      <c r="G1044" s="43">
        <f>VLOOKUP($D1044,PORTE!$A$3:$Z$45,3,0)*$C1044+VLOOKUP($E$2,PORTE!$A$3:$Z$45,3,0)*$E1044</f>
        <v>17.376000000000001</v>
      </c>
      <c r="H1044" s="43">
        <f>VLOOKUP($D1044,PORTE!$A$3:$Z$45,4,0)*$C1044+VLOOKUP($E$2,PORTE!$A$3:$Z$45,4,0)*$E1044</f>
        <v>18.34271</v>
      </c>
      <c r="I1044" s="43">
        <f>VLOOKUP($D1044,PORTE!$A$3:$Z$45,5,0)*$C1044+VLOOKUP($E$2,PORTE!$A$3:$Z$45,5,0)*$E1044</f>
        <v>19.645610000000001</v>
      </c>
      <c r="J1044" s="43">
        <f>VLOOKUP($D1044,PORTE!$A$3:$Z$45,6,0)*$C1044+VLOOKUP($E$2,PORTE!$A$3:$Z$45,6,0)*$E1044</f>
        <v>20.762689999999999</v>
      </c>
      <c r="K1044" s="43">
        <f>VLOOKUP($D1044,PORTE!$A$3:$Z$45,7,0)*$C1044+VLOOKUP($E$2,PORTE!$A$3:$Z$45,7,0)*$E1044</f>
        <v>21.950550000000003</v>
      </c>
      <c r="L1044" s="43">
        <f>VLOOKUP($D1044,PORTE!$A$3:$Z$45,8,0)*$C1044+VLOOKUP($E$2,PORTE!$A$3:$Z$45,8,0)*$E1044</f>
        <v>23.399549999999998</v>
      </c>
      <c r="M1044" s="43">
        <f>VLOOKUP($D1044,PORTE!$A$3:$Z$45,9,0)*$C1044+VLOOKUP($E$2,PORTE!$A$3:$Z$45,9,0)*$E1044</f>
        <v>25.703419999999998</v>
      </c>
      <c r="N1044" s="43">
        <f>VLOOKUP($D1044,PORTE!$A$3:$Z$45,10,0)*$C1044+VLOOKUP($E$2,PORTE!$A$3:$Z$45,10,0)*$E1044</f>
        <v>28.050879999999999</v>
      </c>
      <c r="O1044" s="43">
        <f>VLOOKUP($D1044,PORTE!$A$3:$Z$45,11,0)*$C1044+VLOOKUP($E$2,PORTE!$A$3:$Z$45,11,0)*$E1044</f>
        <v>28.528370000000002</v>
      </c>
      <c r="P1044" s="43">
        <f>VLOOKUP($D1044,PORTE!$A$3:$Z$45,12,0)*$C1044+VLOOKUP($E$2,PORTE!$A$3:$Z$45,12,0)*$E1044</f>
        <v>29.71771</v>
      </c>
      <c r="Q1044" s="43">
        <f>VLOOKUP($D1044,PORTE!$A$3:$Z$45,13,0)*$C1044+VLOOKUP($E$2,PORTE!$A$3:$Z$45,13,0)*$E1044</f>
        <v>30.710310000000003</v>
      </c>
      <c r="R1044" s="43">
        <f>VLOOKUP($D1044,PORTE!$A$3:$Z$45,14,0)*$C1044+VLOOKUP($E$2,PORTE!$A$3:$Z$45,14,0)*$E1044</f>
        <v>31.905370000000005</v>
      </c>
    </row>
    <row r="1045" spans="1:18" s="1" customFormat="1" ht="13.5" customHeight="1" x14ac:dyDescent="0.25">
      <c r="A1045" s="2" t="s">
        <v>2161</v>
      </c>
      <c r="B1045" s="3" t="s">
        <v>2162</v>
      </c>
      <c r="C1045" s="24">
        <v>0.01</v>
      </c>
      <c r="D1045" s="4" t="s">
        <v>5</v>
      </c>
      <c r="E1045" s="5" t="s">
        <v>181</v>
      </c>
      <c r="F1045" s="43">
        <f>VLOOKUP($D1045,PORTE!$A$3:$Z$45,2,0)*$C1045+VLOOKUP($E$2,PORTE!$A$3:$Z$45,2,0)*$E1045</f>
        <v>13.534999999999998</v>
      </c>
      <c r="G1045" s="43">
        <f>VLOOKUP($D1045,PORTE!$A$3:$Z$45,3,0)*$C1045+VLOOKUP($E$2,PORTE!$A$3:$Z$45,3,0)*$E1045</f>
        <v>14.145</v>
      </c>
      <c r="H1045" s="43">
        <f>VLOOKUP($D1045,PORTE!$A$3:$Z$45,4,0)*$C1045+VLOOKUP($E$2,PORTE!$A$3:$Z$45,4,0)*$E1045</f>
        <v>14.933899999999998</v>
      </c>
      <c r="I1045" s="43">
        <f>VLOOKUP($D1045,PORTE!$A$3:$Z$45,5,0)*$C1045+VLOOKUP($E$2,PORTE!$A$3:$Z$45,5,0)*$E1045</f>
        <v>15.9947</v>
      </c>
      <c r="J1045" s="43">
        <f>VLOOKUP($D1045,PORTE!$A$3:$Z$45,6,0)*$C1045+VLOOKUP($E$2,PORTE!$A$3:$Z$45,6,0)*$E1045</f>
        <v>16.894699999999997</v>
      </c>
      <c r="K1045" s="43">
        <f>VLOOKUP($D1045,PORTE!$A$3:$Z$45,7,0)*$C1045+VLOOKUP($E$2,PORTE!$A$3:$Z$45,7,0)*$E1045</f>
        <v>17.8614</v>
      </c>
      <c r="L1045" s="43">
        <f>VLOOKUP($D1045,PORTE!$A$3:$Z$45,8,0)*$C1045+VLOOKUP($E$2,PORTE!$A$3:$Z$45,8,0)*$E1045</f>
        <v>19.040399999999998</v>
      </c>
      <c r="M1045" s="43">
        <f>VLOOKUP($D1045,PORTE!$A$3:$Z$45,9,0)*$C1045+VLOOKUP($E$2,PORTE!$A$3:$Z$45,9,0)*$E1045</f>
        <v>20.914999999999996</v>
      </c>
      <c r="N1045" s="43">
        <f>VLOOKUP($D1045,PORTE!$A$3:$Z$45,10,0)*$C1045+VLOOKUP($E$2,PORTE!$A$3:$Z$45,10,0)*$E1045</f>
        <v>22.824999999999999</v>
      </c>
      <c r="O1045" s="43">
        <f>VLOOKUP($D1045,PORTE!$A$3:$Z$45,11,0)*$C1045+VLOOKUP($E$2,PORTE!$A$3:$Z$45,11,0)*$E1045</f>
        <v>23.213899999999999</v>
      </c>
      <c r="P1045" s="43">
        <f>VLOOKUP($D1045,PORTE!$A$3:$Z$45,12,0)*$C1045+VLOOKUP($E$2,PORTE!$A$3:$Z$45,12,0)*$E1045</f>
        <v>24.148299999999995</v>
      </c>
      <c r="Q1045" s="43">
        <f>VLOOKUP($D1045,PORTE!$A$3:$Z$45,13,0)*$C1045+VLOOKUP($E$2,PORTE!$A$3:$Z$45,13,0)*$E1045</f>
        <v>24.886499999999998</v>
      </c>
      <c r="R1045" s="43">
        <f>VLOOKUP($D1045,PORTE!$A$3:$Z$45,14,0)*$C1045+VLOOKUP($E$2,PORTE!$A$3:$Z$45,14,0)*$E1045</f>
        <v>25.855</v>
      </c>
    </row>
    <row r="1046" spans="1:18" s="1" customFormat="1" ht="13.5" customHeight="1" x14ac:dyDescent="0.25">
      <c r="A1046" s="2" t="s">
        <v>2163</v>
      </c>
      <c r="B1046" s="3" t="s">
        <v>2164</v>
      </c>
      <c r="C1046" s="24">
        <v>0.04</v>
      </c>
      <c r="D1046" s="4" t="s">
        <v>5</v>
      </c>
      <c r="E1046" s="5" t="s">
        <v>99</v>
      </c>
      <c r="F1046" s="43">
        <f>VLOOKUP($D1046,PORTE!$A$3:$Z$45,2,0)*$C1046+VLOOKUP($E$2,PORTE!$A$3:$Z$45,2,0)*$E1046</f>
        <v>8.6</v>
      </c>
      <c r="G1046" s="43">
        <f>VLOOKUP($D1046,PORTE!$A$3:$Z$45,3,0)*$C1046+VLOOKUP($E$2,PORTE!$A$3:$Z$45,3,0)*$E1046</f>
        <v>9.06</v>
      </c>
      <c r="H1046" s="43">
        <f>VLOOKUP($D1046,PORTE!$A$3:$Z$45,4,0)*$C1046+VLOOKUP($E$2,PORTE!$A$3:$Z$45,4,0)*$E1046</f>
        <v>9.5623999999999985</v>
      </c>
      <c r="I1046" s="43">
        <f>VLOOKUP($D1046,PORTE!$A$3:$Z$45,5,0)*$C1046+VLOOKUP($E$2,PORTE!$A$3:$Z$45,5,0)*$E1046</f>
        <v>10.2416</v>
      </c>
      <c r="J1046" s="43">
        <f>VLOOKUP($D1046,PORTE!$A$3:$Z$45,6,0)*$C1046+VLOOKUP($E$2,PORTE!$A$3:$Z$45,6,0)*$E1046</f>
        <v>10.832000000000001</v>
      </c>
      <c r="K1046" s="43">
        <f>VLOOKUP($D1046,PORTE!$A$3:$Z$45,7,0)*$C1046+VLOOKUP($E$2,PORTE!$A$3:$Z$45,7,0)*$E1046</f>
        <v>11.451599999999999</v>
      </c>
      <c r="L1046" s="43">
        <f>VLOOKUP($D1046,PORTE!$A$3:$Z$45,8,0)*$C1046+VLOOKUP($E$2,PORTE!$A$3:$Z$45,8,0)*$E1046</f>
        <v>12.207599999999998</v>
      </c>
      <c r="M1046" s="43">
        <f>VLOOKUP($D1046,PORTE!$A$3:$Z$45,9,0)*$C1046+VLOOKUP($E$2,PORTE!$A$3:$Z$45,9,0)*$E1046</f>
        <v>13.409599999999998</v>
      </c>
      <c r="N1046" s="43">
        <f>VLOOKUP($D1046,PORTE!$A$3:$Z$45,10,0)*$C1046+VLOOKUP($E$2,PORTE!$A$3:$Z$45,10,0)*$E1046</f>
        <v>14.634399999999999</v>
      </c>
      <c r="O1046" s="43">
        <f>VLOOKUP($D1046,PORTE!$A$3:$Z$45,11,0)*$C1046+VLOOKUP($E$2,PORTE!$A$3:$Z$45,11,0)*$E1046</f>
        <v>14.8832</v>
      </c>
      <c r="P1046" s="43">
        <f>VLOOKUP($D1046,PORTE!$A$3:$Z$45,12,0)*$C1046+VLOOKUP($E$2,PORTE!$A$3:$Z$45,12,0)*$E1046</f>
        <v>15.531999999999998</v>
      </c>
      <c r="Q1046" s="43">
        <f>VLOOKUP($D1046,PORTE!$A$3:$Z$45,13,0)*$C1046+VLOOKUP($E$2,PORTE!$A$3:$Z$45,13,0)*$E1046</f>
        <v>16.108799999999999</v>
      </c>
      <c r="R1046" s="43">
        <f>VLOOKUP($D1046,PORTE!$A$3:$Z$45,14,0)*$C1046+VLOOKUP($E$2,PORTE!$A$3:$Z$45,14,0)*$E1046</f>
        <v>16.735599999999998</v>
      </c>
    </row>
    <row r="1047" spans="1:18" s="1" customFormat="1" ht="13.5" customHeight="1" x14ac:dyDescent="0.25">
      <c r="A1047" s="2" t="s">
        <v>2165</v>
      </c>
      <c r="B1047" s="3" t="s">
        <v>2166</v>
      </c>
      <c r="C1047" s="24">
        <v>0.01</v>
      </c>
      <c r="D1047" s="4" t="s">
        <v>5</v>
      </c>
      <c r="E1047" s="5" t="s">
        <v>149</v>
      </c>
      <c r="F1047" s="43">
        <f>VLOOKUP($D1047,PORTE!$A$3:$Z$45,2,0)*$C1047+VLOOKUP($E$2,PORTE!$A$3:$Z$45,2,0)*$E1047</f>
        <v>20.779999999999998</v>
      </c>
      <c r="G1047" s="43">
        <f>VLOOKUP($D1047,PORTE!$A$3:$Z$45,3,0)*$C1047+VLOOKUP($E$2,PORTE!$A$3:$Z$45,3,0)*$E1047</f>
        <v>21.705000000000002</v>
      </c>
      <c r="H1047" s="43">
        <f>VLOOKUP($D1047,PORTE!$A$3:$Z$45,4,0)*$C1047+VLOOKUP($E$2,PORTE!$A$3:$Z$45,4,0)*$E1047</f>
        <v>22.916</v>
      </c>
      <c r="I1047" s="43">
        <f>VLOOKUP($D1047,PORTE!$A$3:$Z$45,5,0)*$C1047+VLOOKUP($E$2,PORTE!$A$3:$Z$45,5,0)*$E1047</f>
        <v>24.543800000000001</v>
      </c>
      <c r="J1047" s="43">
        <f>VLOOKUP($D1047,PORTE!$A$3:$Z$45,6,0)*$C1047+VLOOKUP($E$2,PORTE!$A$3:$Z$45,6,0)*$E1047</f>
        <v>25.922599999999999</v>
      </c>
      <c r="K1047" s="43">
        <f>VLOOKUP($D1047,PORTE!$A$3:$Z$45,7,0)*$C1047+VLOOKUP($E$2,PORTE!$A$3:$Z$45,7,0)*$E1047</f>
        <v>27.405899999999999</v>
      </c>
      <c r="L1047" s="43">
        <f>VLOOKUP($D1047,PORTE!$A$3:$Z$45,8,0)*$C1047+VLOOKUP($E$2,PORTE!$A$3:$Z$45,8,0)*$E1047</f>
        <v>29.214899999999997</v>
      </c>
      <c r="M1047" s="43">
        <f>VLOOKUP($D1047,PORTE!$A$3:$Z$45,9,0)*$C1047+VLOOKUP($E$2,PORTE!$A$3:$Z$45,9,0)*$E1047</f>
        <v>32.091200000000001</v>
      </c>
      <c r="N1047" s="43">
        <f>VLOOKUP($D1047,PORTE!$A$3:$Z$45,10,0)*$C1047+VLOOKUP($E$2,PORTE!$A$3:$Z$45,10,0)*$E1047</f>
        <v>35.021799999999999</v>
      </c>
      <c r="O1047" s="43">
        <f>VLOOKUP($D1047,PORTE!$A$3:$Z$45,11,0)*$C1047+VLOOKUP($E$2,PORTE!$A$3:$Z$45,11,0)*$E1047</f>
        <v>35.618600000000001</v>
      </c>
      <c r="P1047" s="43">
        <f>VLOOKUP($D1047,PORTE!$A$3:$Z$45,12,0)*$C1047+VLOOKUP($E$2,PORTE!$A$3:$Z$45,12,0)*$E1047</f>
        <v>37.044399999999996</v>
      </c>
      <c r="Q1047" s="43">
        <f>VLOOKUP($D1047,PORTE!$A$3:$Z$45,13,0)*$C1047+VLOOKUP($E$2,PORTE!$A$3:$Z$45,13,0)*$E1047</f>
        <v>38.160600000000002</v>
      </c>
      <c r="R1047" s="43">
        <f>VLOOKUP($D1047,PORTE!$A$3:$Z$45,14,0)*$C1047+VLOOKUP($E$2,PORTE!$A$3:$Z$45,14,0)*$E1047</f>
        <v>39.645699999999998</v>
      </c>
    </row>
    <row r="1048" spans="1:18" s="1" customFormat="1" ht="13.5" customHeight="1" x14ac:dyDescent="0.25">
      <c r="A1048" s="2" t="s">
        <v>2167</v>
      </c>
      <c r="B1048" s="3" t="s">
        <v>2168</v>
      </c>
      <c r="C1048" s="24">
        <v>0.01</v>
      </c>
      <c r="D1048" s="4" t="s">
        <v>5</v>
      </c>
      <c r="E1048" s="5" t="s">
        <v>2169</v>
      </c>
      <c r="F1048" s="43">
        <f>VLOOKUP($D1048,PORTE!$A$3:$Z$45,2,0)*$C1048+VLOOKUP($E$2,PORTE!$A$3:$Z$45,2,0)*$E1048</f>
        <v>30.256</v>
      </c>
      <c r="G1048" s="43">
        <f>VLOOKUP($D1048,PORTE!$A$3:$Z$45,3,0)*$C1048+VLOOKUP($E$2,PORTE!$A$3:$Z$45,3,0)*$E1048</f>
        <v>31.593</v>
      </c>
      <c r="H1048" s="43">
        <f>VLOOKUP($D1048,PORTE!$A$3:$Z$45,4,0)*$C1048+VLOOKUP($E$2,PORTE!$A$3:$Z$45,4,0)*$E1048</f>
        <v>33.356079999999999</v>
      </c>
      <c r="I1048" s="43">
        <f>VLOOKUP($D1048,PORTE!$A$3:$Z$45,5,0)*$C1048+VLOOKUP($E$2,PORTE!$A$3:$Z$45,5,0)*$E1048</f>
        <v>35.725480000000005</v>
      </c>
      <c r="J1048" s="43">
        <f>VLOOKUP($D1048,PORTE!$A$3:$Z$45,6,0)*$C1048+VLOOKUP($E$2,PORTE!$A$3:$Z$45,6,0)*$E1048</f>
        <v>37.730519999999999</v>
      </c>
      <c r="K1048" s="43">
        <f>VLOOKUP($D1048,PORTE!$A$3:$Z$45,7,0)*$C1048+VLOOKUP($E$2,PORTE!$A$3:$Z$45,7,0)*$E1048</f>
        <v>39.889500000000005</v>
      </c>
      <c r="L1048" s="43">
        <f>VLOOKUP($D1048,PORTE!$A$3:$Z$45,8,0)*$C1048+VLOOKUP($E$2,PORTE!$A$3:$Z$45,8,0)*$E1048</f>
        <v>42.522500000000001</v>
      </c>
      <c r="M1048" s="43">
        <f>VLOOKUP($D1048,PORTE!$A$3:$Z$45,9,0)*$C1048+VLOOKUP($E$2,PORTE!$A$3:$Z$45,9,0)*$E1048</f>
        <v>46.708959999999998</v>
      </c>
      <c r="N1048" s="43">
        <f>VLOOKUP($D1048,PORTE!$A$3:$Z$45,10,0)*$C1048+VLOOKUP($E$2,PORTE!$A$3:$Z$45,10,0)*$E1048</f>
        <v>50.974440000000001</v>
      </c>
      <c r="O1048" s="43">
        <f>VLOOKUP($D1048,PORTE!$A$3:$Z$45,11,0)*$C1048+VLOOKUP($E$2,PORTE!$A$3:$Z$45,11,0)*$E1048</f>
        <v>51.843160000000005</v>
      </c>
      <c r="P1048" s="43">
        <f>VLOOKUP($D1048,PORTE!$A$3:$Z$45,12,0)*$C1048+VLOOKUP($E$2,PORTE!$A$3:$Z$45,12,0)*$E1048</f>
        <v>53.911679999999997</v>
      </c>
      <c r="Q1048" s="43">
        <f>VLOOKUP($D1048,PORTE!$A$3:$Z$45,13,0)*$C1048+VLOOKUP($E$2,PORTE!$A$3:$Z$45,13,0)*$E1048</f>
        <v>55.522280000000002</v>
      </c>
      <c r="R1048" s="43">
        <f>VLOOKUP($D1048,PORTE!$A$3:$Z$45,14,0)*$C1048+VLOOKUP($E$2,PORTE!$A$3:$Z$45,14,0)*$E1048</f>
        <v>57.683059999999998</v>
      </c>
    </row>
    <row r="1049" spans="1:18" s="1" customFormat="1" ht="13.5" customHeight="1" x14ac:dyDescent="0.25">
      <c r="A1049" s="2" t="s">
        <v>2170</v>
      </c>
      <c r="B1049" s="3" t="s">
        <v>2171</v>
      </c>
      <c r="C1049" s="24">
        <v>0.25</v>
      </c>
      <c r="D1049" s="4" t="s">
        <v>5</v>
      </c>
      <c r="E1049" s="5" t="s">
        <v>473</v>
      </c>
      <c r="F1049" s="43">
        <f>VLOOKUP($D1049,PORTE!$A$3:$Z$45,2,0)*$C1049+VLOOKUP($E$2,PORTE!$A$3:$Z$45,2,0)*$E1049</f>
        <v>253.298</v>
      </c>
      <c r="G1049" s="43">
        <f>VLOOKUP($D1049,PORTE!$A$3:$Z$45,3,0)*$C1049+VLOOKUP($E$2,PORTE!$A$3:$Z$45,3,0)*$E1049</f>
        <v>264.84899999999999</v>
      </c>
      <c r="H1049" s="43">
        <f>VLOOKUP($D1049,PORTE!$A$3:$Z$45,4,0)*$C1049+VLOOKUP($E$2,PORTE!$A$3:$Z$45,4,0)*$E1049</f>
        <v>279.61484000000002</v>
      </c>
      <c r="I1049" s="43">
        <f>VLOOKUP($D1049,PORTE!$A$3:$Z$45,5,0)*$C1049+VLOOKUP($E$2,PORTE!$A$3:$Z$45,5,0)*$E1049</f>
        <v>299.47664000000003</v>
      </c>
      <c r="J1049" s="43">
        <f>VLOOKUP($D1049,PORTE!$A$3:$Z$45,6,0)*$C1049+VLOOKUP($E$2,PORTE!$A$3:$Z$45,6,0)*$E1049</f>
        <v>316.35415999999998</v>
      </c>
      <c r="K1049" s="43">
        <f>VLOOKUP($D1049,PORTE!$A$3:$Z$45,7,0)*$C1049+VLOOKUP($E$2,PORTE!$A$3:$Z$45,7,0)*$E1049</f>
        <v>334.45529999999997</v>
      </c>
      <c r="L1049" s="43">
        <f>VLOOKUP($D1049,PORTE!$A$3:$Z$45,8,0)*$C1049+VLOOKUP($E$2,PORTE!$A$3:$Z$45,8,0)*$E1049</f>
        <v>356.53229999999996</v>
      </c>
      <c r="M1049" s="43">
        <f>VLOOKUP($D1049,PORTE!$A$3:$Z$45,9,0)*$C1049+VLOOKUP($E$2,PORTE!$A$3:$Z$45,9,0)*$E1049</f>
        <v>391.63448</v>
      </c>
      <c r="N1049" s="43">
        <f>VLOOKUP($D1049,PORTE!$A$3:$Z$45,10,0)*$C1049+VLOOKUP($E$2,PORTE!$A$3:$Z$45,10,0)*$E1049</f>
        <v>427.39972</v>
      </c>
      <c r="O1049" s="43">
        <f>VLOOKUP($D1049,PORTE!$A$3:$Z$45,11,0)*$C1049+VLOOKUP($E$2,PORTE!$A$3:$Z$45,11,0)*$E1049</f>
        <v>434.68088000000006</v>
      </c>
      <c r="P1049" s="43">
        <f>VLOOKUP($D1049,PORTE!$A$3:$Z$45,12,0)*$C1049+VLOOKUP($E$2,PORTE!$A$3:$Z$45,12,0)*$E1049</f>
        <v>452.27043999999995</v>
      </c>
      <c r="Q1049" s="43">
        <f>VLOOKUP($D1049,PORTE!$A$3:$Z$45,13,0)*$C1049+VLOOKUP($E$2,PORTE!$A$3:$Z$45,13,0)*$E1049</f>
        <v>466.28664000000003</v>
      </c>
      <c r="R1049" s="43">
        <f>VLOOKUP($D1049,PORTE!$A$3:$Z$45,14,0)*$C1049+VLOOKUP($E$2,PORTE!$A$3:$Z$45,14,0)*$E1049</f>
        <v>484.43277999999998</v>
      </c>
    </row>
    <row r="1050" spans="1:18" s="1" customFormat="1" ht="13.5" customHeight="1" x14ac:dyDescent="0.25">
      <c r="A1050" s="2">
        <v>40321568</v>
      </c>
      <c r="B1050" s="9" t="s">
        <v>2172</v>
      </c>
      <c r="C1050" s="24">
        <v>0.25</v>
      </c>
      <c r="D1050" s="4" t="s">
        <v>5</v>
      </c>
      <c r="E1050" s="5">
        <v>23.856999999999999</v>
      </c>
      <c r="F1050" s="43">
        <f>VLOOKUP($D1050,PORTE!$A$3:$Z$45,2,0)*$C1050+VLOOKUP($E$2,PORTE!$A$3:$Z$45,2,0)*$E1050</f>
        <v>276.35550000000001</v>
      </c>
      <c r="G1050" s="43">
        <f>VLOOKUP($D1050,PORTE!$A$3:$Z$45,3,0)*$C1050+VLOOKUP($E$2,PORTE!$A$3:$Z$45,3,0)*$E1050</f>
        <v>288.90899999999999</v>
      </c>
      <c r="H1050" s="43">
        <f>VLOOKUP($D1050,PORTE!$A$3:$Z$45,4,0)*$C1050+VLOOKUP($E$2,PORTE!$A$3:$Z$45,4,0)*$E1050</f>
        <v>305.01819</v>
      </c>
      <c r="I1050" s="43">
        <f>VLOOKUP($D1050,PORTE!$A$3:$Z$45,5,0)*$C1050+VLOOKUP($E$2,PORTE!$A$3:$Z$45,5,0)*$E1050</f>
        <v>326.68448999999998</v>
      </c>
      <c r="J1050" s="43">
        <f>VLOOKUP($D1050,PORTE!$A$3:$Z$45,6,0)*$C1050+VLOOKUP($E$2,PORTE!$A$3:$Z$45,6,0)*$E1050</f>
        <v>345.08580999999998</v>
      </c>
      <c r="K1050" s="43">
        <f>VLOOKUP($D1050,PORTE!$A$3:$Z$45,7,0)*$C1050+VLOOKUP($E$2,PORTE!$A$3:$Z$45,7,0)*$E1050</f>
        <v>364.83105</v>
      </c>
      <c r="L1050" s="43">
        <f>VLOOKUP($D1050,PORTE!$A$3:$Z$45,8,0)*$C1050+VLOOKUP($E$2,PORTE!$A$3:$Z$45,8,0)*$E1050</f>
        <v>388.91304999999994</v>
      </c>
      <c r="M1050" s="43">
        <f>VLOOKUP($D1050,PORTE!$A$3:$Z$45,9,0)*$C1050+VLOOKUP($E$2,PORTE!$A$3:$Z$45,9,0)*$E1050</f>
        <v>427.20317999999997</v>
      </c>
      <c r="N1050" s="43">
        <f>VLOOKUP($D1050,PORTE!$A$3:$Z$45,10,0)*$C1050+VLOOKUP($E$2,PORTE!$A$3:$Z$45,10,0)*$E1050</f>
        <v>466.21652</v>
      </c>
      <c r="O1050" s="43">
        <f>VLOOKUP($D1050,PORTE!$A$3:$Z$45,11,0)*$C1050+VLOOKUP($E$2,PORTE!$A$3:$Z$45,11,0)*$E1050</f>
        <v>474.15933000000001</v>
      </c>
      <c r="P1050" s="43">
        <f>VLOOKUP($D1050,PORTE!$A$3:$Z$45,12,0)*$C1050+VLOOKUP($E$2,PORTE!$A$3:$Z$45,12,0)*$E1050</f>
        <v>493.31278999999995</v>
      </c>
      <c r="Q1050" s="43">
        <f>VLOOKUP($D1050,PORTE!$A$3:$Z$45,13,0)*$C1050+VLOOKUP($E$2,PORTE!$A$3:$Z$45,13,0)*$E1050</f>
        <v>508.53199000000001</v>
      </c>
      <c r="R1050" s="43">
        <f>VLOOKUP($D1050,PORTE!$A$3:$Z$45,14,0)*$C1050+VLOOKUP($E$2,PORTE!$A$3:$Z$45,14,0)*$E1050</f>
        <v>528.32222999999999</v>
      </c>
    </row>
    <row r="1051" spans="1:18" s="1" customFormat="1" ht="13.5" customHeight="1" x14ac:dyDescent="0.25">
      <c r="A1051" s="2" t="s">
        <v>2173</v>
      </c>
      <c r="B1051" s="3" t="s">
        <v>2174</v>
      </c>
      <c r="C1051" s="24">
        <v>0.01</v>
      </c>
      <c r="D1051" s="4" t="s">
        <v>5</v>
      </c>
      <c r="E1051" s="5" t="s">
        <v>1152</v>
      </c>
      <c r="F1051" s="43">
        <f>VLOOKUP($D1051,PORTE!$A$3:$Z$45,2,0)*$C1051+VLOOKUP($E$2,PORTE!$A$3:$Z$45,2,0)*$E1051</f>
        <v>6.6004999999999994</v>
      </c>
      <c r="G1051" s="43">
        <f>VLOOKUP($D1051,PORTE!$A$3:$Z$45,3,0)*$C1051+VLOOKUP($E$2,PORTE!$A$3:$Z$45,3,0)*$E1051</f>
        <v>6.9089999999999998</v>
      </c>
      <c r="H1051" s="43">
        <f>VLOOKUP($D1051,PORTE!$A$3:$Z$45,4,0)*$C1051+VLOOKUP($E$2,PORTE!$A$3:$Z$45,4,0)*$E1051</f>
        <v>7.2938899999999993</v>
      </c>
      <c r="I1051" s="43">
        <f>VLOOKUP($D1051,PORTE!$A$3:$Z$45,5,0)*$C1051+VLOOKUP($E$2,PORTE!$A$3:$Z$45,5,0)*$E1051</f>
        <v>7.8119899999999998</v>
      </c>
      <c r="J1051" s="43">
        <f>VLOOKUP($D1051,PORTE!$A$3:$Z$45,6,0)*$C1051+VLOOKUP($E$2,PORTE!$A$3:$Z$45,6,0)*$E1051</f>
        <v>8.2537099999999999</v>
      </c>
      <c r="K1051" s="43">
        <f>VLOOKUP($D1051,PORTE!$A$3:$Z$45,7,0)*$C1051+VLOOKUP($E$2,PORTE!$A$3:$Z$45,7,0)*$E1051</f>
        <v>8.7259499999999992</v>
      </c>
      <c r="L1051" s="43">
        <f>VLOOKUP($D1051,PORTE!$A$3:$Z$45,8,0)*$C1051+VLOOKUP($E$2,PORTE!$A$3:$Z$45,8,0)*$E1051</f>
        <v>9.3019499999999979</v>
      </c>
      <c r="M1051" s="43">
        <f>VLOOKUP($D1051,PORTE!$A$3:$Z$45,9,0)*$C1051+VLOOKUP($E$2,PORTE!$A$3:$Z$45,9,0)*$E1051</f>
        <v>10.217779999999998</v>
      </c>
      <c r="N1051" s="43">
        <f>VLOOKUP($D1051,PORTE!$A$3:$Z$45,10,0)*$C1051+VLOOKUP($E$2,PORTE!$A$3:$Z$45,10,0)*$E1051</f>
        <v>11.150919999999999</v>
      </c>
      <c r="O1051" s="43">
        <f>VLOOKUP($D1051,PORTE!$A$3:$Z$45,11,0)*$C1051+VLOOKUP($E$2,PORTE!$A$3:$Z$45,11,0)*$E1051</f>
        <v>11.34083</v>
      </c>
      <c r="P1051" s="43">
        <f>VLOOKUP($D1051,PORTE!$A$3:$Z$45,12,0)*$C1051+VLOOKUP($E$2,PORTE!$A$3:$Z$45,12,0)*$E1051</f>
        <v>11.804889999999999</v>
      </c>
      <c r="Q1051" s="43">
        <f>VLOOKUP($D1051,PORTE!$A$3:$Z$45,13,0)*$C1051+VLOOKUP($E$2,PORTE!$A$3:$Z$45,13,0)*$E1051</f>
        <v>12.181289999999999</v>
      </c>
      <c r="R1051" s="43">
        <f>VLOOKUP($D1051,PORTE!$A$3:$Z$45,14,0)*$C1051+VLOOKUP($E$2,PORTE!$A$3:$Z$45,14,0)*$E1051</f>
        <v>12.655329999999999</v>
      </c>
    </row>
    <row r="1052" spans="1:18" s="1" customFormat="1" ht="13.5" customHeight="1" x14ac:dyDescent="0.25">
      <c r="A1052" s="2" t="s">
        <v>2175</v>
      </c>
      <c r="B1052" s="3" t="s">
        <v>2176</v>
      </c>
      <c r="C1052" s="24">
        <v>0.01</v>
      </c>
      <c r="D1052" s="4" t="s">
        <v>5</v>
      </c>
      <c r="E1052" s="5" t="s">
        <v>122</v>
      </c>
      <c r="F1052" s="43">
        <f>VLOOKUP($D1052,PORTE!$A$3:$Z$45,2,0)*$C1052+VLOOKUP($E$2,PORTE!$A$3:$Z$45,2,0)*$E1052</f>
        <v>4.5305</v>
      </c>
      <c r="G1052" s="43">
        <f>VLOOKUP($D1052,PORTE!$A$3:$Z$45,3,0)*$C1052+VLOOKUP($E$2,PORTE!$A$3:$Z$45,3,0)*$E1052</f>
        <v>4.7490000000000006</v>
      </c>
      <c r="H1052" s="43">
        <f>VLOOKUP($D1052,PORTE!$A$3:$Z$45,4,0)*$C1052+VLOOKUP($E$2,PORTE!$A$3:$Z$45,4,0)*$E1052</f>
        <v>5.0132900000000005</v>
      </c>
      <c r="I1052" s="43">
        <f>VLOOKUP($D1052,PORTE!$A$3:$Z$45,5,0)*$C1052+VLOOKUP($E$2,PORTE!$A$3:$Z$45,5,0)*$E1052</f>
        <v>5.3693900000000001</v>
      </c>
      <c r="J1052" s="43">
        <f>VLOOKUP($D1052,PORTE!$A$3:$Z$45,6,0)*$C1052+VLOOKUP($E$2,PORTE!$A$3:$Z$45,6,0)*$E1052</f>
        <v>5.6743100000000002</v>
      </c>
      <c r="K1052" s="43">
        <f>VLOOKUP($D1052,PORTE!$A$3:$Z$45,7,0)*$C1052+VLOOKUP($E$2,PORTE!$A$3:$Z$45,7,0)*$E1052</f>
        <v>5.9989500000000007</v>
      </c>
      <c r="L1052" s="43">
        <f>VLOOKUP($D1052,PORTE!$A$3:$Z$45,8,0)*$C1052+VLOOKUP($E$2,PORTE!$A$3:$Z$45,8,0)*$E1052</f>
        <v>6.3949499999999997</v>
      </c>
      <c r="M1052" s="43">
        <f>VLOOKUP($D1052,PORTE!$A$3:$Z$45,9,0)*$C1052+VLOOKUP($E$2,PORTE!$A$3:$Z$45,9,0)*$E1052</f>
        <v>7.0245799999999994</v>
      </c>
      <c r="N1052" s="43">
        <f>VLOOKUP($D1052,PORTE!$A$3:$Z$45,10,0)*$C1052+VLOOKUP($E$2,PORTE!$A$3:$Z$45,10,0)*$E1052</f>
        <v>7.6661200000000003</v>
      </c>
      <c r="O1052" s="43">
        <f>VLOOKUP($D1052,PORTE!$A$3:$Z$45,11,0)*$C1052+VLOOKUP($E$2,PORTE!$A$3:$Z$45,11,0)*$E1052</f>
        <v>7.7966300000000004</v>
      </c>
      <c r="P1052" s="43">
        <f>VLOOKUP($D1052,PORTE!$A$3:$Z$45,12,0)*$C1052+VLOOKUP($E$2,PORTE!$A$3:$Z$45,12,0)*$E1052</f>
        <v>8.1202899999999989</v>
      </c>
      <c r="Q1052" s="43">
        <f>VLOOKUP($D1052,PORTE!$A$3:$Z$45,13,0)*$C1052+VLOOKUP($E$2,PORTE!$A$3:$Z$45,13,0)*$E1052</f>
        <v>8.3886900000000004</v>
      </c>
      <c r="R1052" s="43">
        <f>VLOOKUP($D1052,PORTE!$A$3:$Z$45,14,0)*$C1052+VLOOKUP($E$2,PORTE!$A$3:$Z$45,14,0)*$E1052</f>
        <v>8.7151300000000003</v>
      </c>
    </row>
    <row r="1053" spans="1:18" s="1" customFormat="1" ht="13.5" customHeight="1" x14ac:dyDescent="0.25">
      <c r="A1053" s="2" t="s">
        <v>2177</v>
      </c>
      <c r="B1053" s="3" t="s">
        <v>2178</v>
      </c>
      <c r="C1053" s="24">
        <v>0.1</v>
      </c>
      <c r="D1053" s="4" t="s">
        <v>5</v>
      </c>
      <c r="E1053" s="5" t="s">
        <v>6</v>
      </c>
      <c r="F1053" s="43">
        <f>VLOOKUP($D1053,PORTE!$A$3:$Z$45,2,0)*$C1053+VLOOKUP($E$2,PORTE!$A$3:$Z$45,2,0)*$E1053</f>
        <v>62.094999999999999</v>
      </c>
      <c r="G1053" s="43">
        <f>VLOOKUP($D1053,PORTE!$A$3:$Z$45,3,0)*$C1053+VLOOKUP($E$2,PORTE!$A$3:$Z$45,3,0)*$E1053</f>
        <v>65.010000000000005</v>
      </c>
      <c r="H1053" s="43">
        <f>VLOOKUP($D1053,PORTE!$A$3:$Z$45,4,0)*$C1053+VLOOKUP($E$2,PORTE!$A$3:$Z$45,4,0)*$E1053</f>
        <v>68.631099999999989</v>
      </c>
      <c r="I1053" s="43">
        <f>VLOOKUP($D1053,PORTE!$A$3:$Z$45,5,0)*$C1053+VLOOKUP($E$2,PORTE!$A$3:$Z$45,5,0)*$E1053</f>
        <v>73.506100000000004</v>
      </c>
      <c r="J1053" s="43">
        <f>VLOOKUP($D1053,PORTE!$A$3:$Z$45,6,0)*$C1053+VLOOKUP($E$2,PORTE!$A$3:$Z$45,6,0)*$E1053</f>
        <v>77.664900000000003</v>
      </c>
      <c r="K1053" s="43">
        <f>VLOOKUP($D1053,PORTE!$A$3:$Z$45,7,0)*$C1053+VLOOKUP($E$2,PORTE!$A$3:$Z$45,7,0)*$E1053</f>
        <v>82.108499999999992</v>
      </c>
      <c r="L1053" s="43">
        <f>VLOOKUP($D1053,PORTE!$A$3:$Z$45,8,0)*$C1053+VLOOKUP($E$2,PORTE!$A$3:$Z$45,8,0)*$E1053</f>
        <v>87.528499999999994</v>
      </c>
      <c r="M1053" s="43">
        <f>VLOOKUP($D1053,PORTE!$A$3:$Z$45,9,0)*$C1053+VLOOKUP($E$2,PORTE!$A$3:$Z$45,9,0)*$E1053</f>
        <v>96.146199999999993</v>
      </c>
      <c r="N1053" s="43">
        <f>VLOOKUP($D1053,PORTE!$A$3:$Z$45,10,0)*$C1053+VLOOKUP($E$2,PORTE!$A$3:$Z$45,10,0)*$E1053</f>
        <v>104.9268</v>
      </c>
      <c r="O1053" s="43">
        <f>VLOOKUP($D1053,PORTE!$A$3:$Z$45,11,0)*$C1053+VLOOKUP($E$2,PORTE!$A$3:$Z$45,11,0)*$E1053</f>
        <v>106.71370000000002</v>
      </c>
      <c r="P1053" s="43">
        <f>VLOOKUP($D1053,PORTE!$A$3:$Z$45,12,0)*$C1053+VLOOKUP($E$2,PORTE!$A$3:$Z$45,12,0)*$E1053</f>
        <v>111.08909999999999</v>
      </c>
      <c r="Q1053" s="43">
        <f>VLOOKUP($D1053,PORTE!$A$3:$Z$45,13,0)*$C1053+VLOOKUP($E$2,PORTE!$A$3:$Z$45,13,0)*$E1053</f>
        <v>114.6491</v>
      </c>
      <c r="R1053" s="43">
        <f>VLOOKUP($D1053,PORTE!$A$3:$Z$45,14,0)*$C1053+VLOOKUP($E$2,PORTE!$A$3:$Z$45,14,0)*$E1053</f>
        <v>119.11070000000001</v>
      </c>
    </row>
    <row r="1054" spans="1:18" s="1" customFormat="1" ht="13.5" customHeight="1" x14ac:dyDescent="0.25">
      <c r="A1054" s="2" t="s">
        <v>2179</v>
      </c>
      <c r="B1054" s="3" t="s">
        <v>2180</v>
      </c>
      <c r="C1054" s="24">
        <v>0.1</v>
      </c>
      <c r="D1054" s="4" t="s">
        <v>5</v>
      </c>
      <c r="E1054" s="5" t="s">
        <v>6</v>
      </c>
      <c r="F1054" s="43">
        <f>VLOOKUP($D1054,PORTE!$A$3:$Z$45,2,0)*$C1054+VLOOKUP($E$2,PORTE!$A$3:$Z$45,2,0)*$E1054</f>
        <v>62.094999999999999</v>
      </c>
      <c r="G1054" s="43">
        <f>VLOOKUP($D1054,PORTE!$A$3:$Z$45,3,0)*$C1054+VLOOKUP($E$2,PORTE!$A$3:$Z$45,3,0)*$E1054</f>
        <v>65.010000000000005</v>
      </c>
      <c r="H1054" s="43">
        <f>VLOOKUP($D1054,PORTE!$A$3:$Z$45,4,0)*$C1054+VLOOKUP($E$2,PORTE!$A$3:$Z$45,4,0)*$E1054</f>
        <v>68.631099999999989</v>
      </c>
      <c r="I1054" s="43">
        <f>VLOOKUP($D1054,PORTE!$A$3:$Z$45,5,0)*$C1054+VLOOKUP($E$2,PORTE!$A$3:$Z$45,5,0)*$E1054</f>
        <v>73.506100000000004</v>
      </c>
      <c r="J1054" s="43">
        <f>VLOOKUP($D1054,PORTE!$A$3:$Z$45,6,0)*$C1054+VLOOKUP($E$2,PORTE!$A$3:$Z$45,6,0)*$E1054</f>
        <v>77.664900000000003</v>
      </c>
      <c r="K1054" s="43">
        <f>VLOOKUP($D1054,PORTE!$A$3:$Z$45,7,0)*$C1054+VLOOKUP($E$2,PORTE!$A$3:$Z$45,7,0)*$E1054</f>
        <v>82.108499999999992</v>
      </c>
      <c r="L1054" s="43">
        <f>VLOOKUP($D1054,PORTE!$A$3:$Z$45,8,0)*$C1054+VLOOKUP($E$2,PORTE!$A$3:$Z$45,8,0)*$E1054</f>
        <v>87.528499999999994</v>
      </c>
      <c r="M1054" s="43">
        <f>VLOOKUP($D1054,PORTE!$A$3:$Z$45,9,0)*$C1054+VLOOKUP($E$2,PORTE!$A$3:$Z$45,9,0)*$E1054</f>
        <v>96.146199999999993</v>
      </c>
      <c r="N1054" s="43">
        <f>VLOOKUP($D1054,PORTE!$A$3:$Z$45,10,0)*$C1054+VLOOKUP($E$2,PORTE!$A$3:$Z$45,10,0)*$E1054</f>
        <v>104.9268</v>
      </c>
      <c r="O1054" s="43">
        <f>VLOOKUP($D1054,PORTE!$A$3:$Z$45,11,0)*$C1054+VLOOKUP($E$2,PORTE!$A$3:$Z$45,11,0)*$E1054</f>
        <v>106.71370000000002</v>
      </c>
      <c r="P1054" s="43">
        <f>VLOOKUP($D1054,PORTE!$A$3:$Z$45,12,0)*$C1054+VLOOKUP($E$2,PORTE!$A$3:$Z$45,12,0)*$E1054</f>
        <v>111.08909999999999</v>
      </c>
      <c r="Q1054" s="43">
        <f>VLOOKUP($D1054,PORTE!$A$3:$Z$45,13,0)*$C1054+VLOOKUP($E$2,PORTE!$A$3:$Z$45,13,0)*$E1054</f>
        <v>114.6491</v>
      </c>
      <c r="R1054" s="43">
        <f>VLOOKUP($D1054,PORTE!$A$3:$Z$45,14,0)*$C1054+VLOOKUP($E$2,PORTE!$A$3:$Z$45,14,0)*$E1054</f>
        <v>119.11070000000001</v>
      </c>
    </row>
    <row r="1055" spans="1:18" s="1" customFormat="1" ht="13.5" customHeight="1" x14ac:dyDescent="0.25">
      <c r="A1055" s="2" t="s">
        <v>2181</v>
      </c>
      <c r="B1055" s="3" t="s">
        <v>2182</v>
      </c>
      <c r="C1055" s="27">
        <v>1</v>
      </c>
      <c r="D1055" s="2" t="s">
        <v>231</v>
      </c>
      <c r="E1055" s="5" t="s">
        <v>1640</v>
      </c>
      <c r="F1055" s="43">
        <f>VLOOKUP($D1055,PORTE!$A$3:$Z$45,2,0)*$C1055+VLOOKUP($E$2,PORTE!$A$3:$Z$45,2,0)*$E1055</f>
        <v>512.75</v>
      </c>
      <c r="G1055" s="43">
        <f>VLOOKUP($D1055,PORTE!$A$3:$Z$45,3,0)*$C1055+VLOOKUP($E$2,PORTE!$A$3:$Z$45,3,0)*$E1055</f>
        <v>541.5</v>
      </c>
      <c r="H1055" s="43">
        <f>VLOOKUP($D1055,PORTE!$A$3:$Z$45,4,0)*$C1055+VLOOKUP($E$2,PORTE!$A$3:$Z$45,4,0)*$E1055</f>
        <v>571.47500000000002</v>
      </c>
      <c r="I1055" s="43">
        <f>VLOOKUP($D1055,PORTE!$A$3:$Z$45,5,0)*$C1055+VLOOKUP($E$2,PORTE!$A$3:$Z$45,5,0)*$E1055</f>
        <v>612.05500000000006</v>
      </c>
      <c r="J1055" s="43">
        <f>VLOOKUP($D1055,PORTE!$A$3:$Z$45,6,0)*$C1055+VLOOKUP($E$2,PORTE!$A$3:$Z$45,6,0)*$E1055</f>
        <v>647.60500000000002</v>
      </c>
      <c r="K1055" s="43">
        <f>VLOOKUP($D1055,PORTE!$A$3:$Z$45,7,0)*$C1055+VLOOKUP($E$2,PORTE!$A$3:$Z$45,7,0)*$E1055</f>
        <v>684.65499999999997</v>
      </c>
      <c r="L1055" s="43">
        <f>VLOOKUP($D1055,PORTE!$A$3:$Z$45,8,0)*$C1055+VLOOKUP($E$2,PORTE!$A$3:$Z$45,8,0)*$E1055</f>
        <v>729.84499999999991</v>
      </c>
      <c r="M1055" s="43">
        <f>VLOOKUP($D1055,PORTE!$A$3:$Z$45,9,0)*$C1055+VLOOKUP($E$2,PORTE!$A$3:$Z$45,9,0)*$E1055</f>
        <v>801.71999999999991</v>
      </c>
      <c r="N1055" s="43">
        <f>VLOOKUP($D1055,PORTE!$A$3:$Z$45,10,0)*$C1055+VLOOKUP($E$2,PORTE!$A$3:$Z$45,10,0)*$E1055</f>
        <v>874.93999999999994</v>
      </c>
      <c r="O1055" s="43">
        <f>VLOOKUP($D1055,PORTE!$A$3:$Z$45,11,0)*$C1055+VLOOKUP($E$2,PORTE!$A$3:$Z$45,11,0)*$E1055</f>
        <v>889.81500000000005</v>
      </c>
      <c r="P1055" s="43">
        <f>VLOOKUP($D1055,PORTE!$A$3:$Z$45,12,0)*$C1055+VLOOKUP($E$2,PORTE!$A$3:$Z$45,12,0)*$E1055</f>
        <v>929.50499999999988</v>
      </c>
      <c r="Q1055" s="43">
        <f>VLOOKUP($D1055,PORTE!$A$3:$Z$45,13,0)*$C1055+VLOOKUP($E$2,PORTE!$A$3:$Z$45,13,0)*$E1055</f>
        <v>977.68500000000006</v>
      </c>
      <c r="R1055" s="43">
        <f>VLOOKUP($D1055,PORTE!$A$3:$Z$45,14,0)*$C1055+VLOOKUP($E$2,PORTE!$A$3:$Z$45,14,0)*$E1055</f>
        <v>1026.7550000000001</v>
      </c>
    </row>
    <row r="1056" spans="1:18" s="1" customFormat="1" ht="13.5" customHeight="1" x14ac:dyDescent="0.25">
      <c r="A1056" s="2" t="s">
        <v>2183</v>
      </c>
      <c r="B1056" s="3" t="s">
        <v>2184</v>
      </c>
      <c r="C1056" s="24">
        <v>0.04</v>
      </c>
      <c r="D1056" s="4" t="s">
        <v>5</v>
      </c>
      <c r="E1056" s="5" t="s">
        <v>228</v>
      </c>
      <c r="F1056" s="43">
        <f>VLOOKUP($D1056,PORTE!$A$3:$Z$45,2,0)*$C1056+VLOOKUP($E$2,PORTE!$A$3:$Z$45,2,0)*$E1056</f>
        <v>5.1844999999999999</v>
      </c>
      <c r="G1056" s="43">
        <f>VLOOKUP($D1056,PORTE!$A$3:$Z$45,3,0)*$C1056+VLOOKUP($E$2,PORTE!$A$3:$Z$45,3,0)*$E1056</f>
        <v>5.4959999999999996</v>
      </c>
      <c r="H1056" s="43">
        <f>VLOOKUP($D1056,PORTE!$A$3:$Z$45,4,0)*$C1056+VLOOKUP($E$2,PORTE!$A$3:$Z$45,4,0)*$E1056</f>
        <v>5.79941</v>
      </c>
      <c r="I1056" s="43">
        <f>VLOOKUP($D1056,PORTE!$A$3:$Z$45,5,0)*$C1056+VLOOKUP($E$2,PORTE!$A$3:$Z$45,5,0)*$E1056</f>
        <v>6.2113099999999992</v>
      </c>
      <c r="J1056" s="43">
        <f>VLOOKUP($D1056,PORTE!$A$3:$Z$45,6,0)*$C1056+VLOOKUP($E$2,PORTE!$A$3:$Z$45,6,0)*$E1056</f>
        <v>6.57599</v>
      </c>
      <c r="K1056" s="43">
        <f>VLOOKUP($D1056,PORTE!$A$3:$Z$45,7,0)*$C1056+VLOOKUP($E$2,PORTE!$A$3:$Z$45,7,0)*$E1056</f>
        <v>6.9520499999999998</v>
      </c>
      <c r="L1056" s="43">
        <f>VLOOKUP($D1056,PORTE!$A$3:$Z$45,8,0)*$C1056+VLOOKUP($E$2,PORTE!$A$3:$Z$45,8,0)*$E1056</f>
        <v>7.4110499999999995</v>
      </c>
      <c r="M1056" s="43">
        <f>VLOOKUP($D1056,PORTE!$A$3:$Z$45,9,0)*$C1056+VLOOKUP($E$2,PORTE!$A$3:$Z$45,9,0)*$E1056</f>
        <v>8.1408199999999979</v>
      </c>
      <c r="N1056" s="43">
        <f>VLOOKUP($D1056,PORTE!$A$3:$Z$45,10,0)*$C1056+VLOOKUP($E$2,PORTE!$A$3:$Z$45,10,0)*$E1056</f>
        <v>8.8844799999999999</v>
      </c>
      <c r="O1056" s="43">
        <f>VLOOKUP($D1056,PORTE!$A$3:$Z$45,11,0)*$C1056+VLOOKUP($E$2,PORTE!$A$3:$Z$45,11,0)*$E1056</f>
        <v>9.0352700000000006</v>
      </c>
      <c r="P1056" s="43">
        <f>VLOOKUP($D1056,PORTE!$A$3:$Z$45,12,0)*$C1056+VLOOKUP($E$2,PORTE!$A$3:$Z$45,12,0)*$E1056</f>
        <v>9.4524099999999986</v>
      </c>
      <c r="Q1056" s="43">
        <f>VLOOKUP($D1056,PORTE!$A$3:$Z$45,13,0)*$C1056+VLOOKUP($E$2,PORTE!$A$3:$Z$45,13,0)*$E1056</f>
        <v>9.8510099999999987</v>
      </c>
      <c r="R1056" s="43">
        <f>VLOOKUP($D1056,PORTE!$A$3:$Z$45,14,0)*$C1056+VLOOKUP($E$2,PORTE!$A$3:$Z$45,14,0)*$E1056</f>
        <v>10.23427</v>
      </c>
    </row>
    <row r="1057" spans="1:18" s="1" customFormat="1" ht="13.5" customHeight="1" x14ac:dyDescent="0.25">
      <c r="A1057" s="2">
        <v>40311465</v>
      </c>
      <c r="B1057" s="3" t="s">
        <v>2185</v>
      </c>
      <c r="C1057" s="24">
        <v>0.04</v>
      </c>
      <c r="D1057" s="4" t="s">
        <v>5</v>
      </c>
      <c r="E1057" s="5">
        <v>5.1120000000000001</v>
      </c>
      <c r="F1057" s="43">
        <f>VLOOKUP($D1057,PORTE!$A$3:$Z$45,2,0)*$C1057+VLOOKUP($E$2,PORTE!$A$3:$Z$45,2,0)*$E1057</f>
        <v>59.108000000000004</v>
      </c>
      <c r="G1057" s="43">
        <f>VLOOKUP($D1057,PORTE!$A$3:$Z$45,3,0)*$C1057+VLOOKUP($E$2,PORTE!$A$3:$Z$45,3,0)*$E1057</f>
        <v>61.764000000000003</v>
      </c>
      <c r="H1057" s="43">
        <f>VLOOKUP($D1057,PORTE!$A$3:$Z$45,4,0)*$C1057+VLOOKUP($E$2,PORTE!$A$3:$Z$45,4,0)*$E1057</f>
        <v>65.209040000000002</v>
      </c>
      <c r="I1057" s="43">
        <f>VLOOKUP($D1057,PORTE!$A$3:$Z$45,5,0)*$C1057+VLOOKUP($E$2,PORTE!$A$3:$Z$45,5,0)*$E1057</f>
        <v>69.841039999999992</v>
      </c>
      <c r="J1057" s="43">
        <f>VLOOKUP($D1057,PORTE!$A$3:$Z$45,6,0)*$C1057+VLOOKUP($E$2,PORTE!$A$3:$Z$45,6,0)*$E1057</f>
        <v>73.769359999999992</v>
      </c>
      <c r="K1057" s="43">
        <f>VLOOKUP($D1057,PORTE!$A$3:$Z$45,7,0)*$C1057+VLOOKUP($E$2,PORTE!$A$3:$Z$45,7,0)*$E1057</f>
        <v>77.990400000000008</v>
      </c>
      <c r="L1057" s="43">
        <f>VLOOKUP($D1057,PORTE!$A$3:$Z$45,8,0)*$C1057+VLOOKUP($E$2,PORTE!$A$3:$Z$45,8,0)*$E1057</f>
        <v>83.13839999999999</v>
      </c>
      <c r="M1057" s="43">
        <f>VLOOKUP($D1057,PORTE!$A$3:$Z$45,9,0)*$C1057+VLOOKUP($E$2,PORTE!$A$3:$Z$45,9,0)*$E1057</f>
        <v>91.323679999999982</v>
      </c>
      <c r="N1057" s="43">
        <f>VLOOKUP($D1057,PORTE!$A$3:$Z$45,10,0)*$C1057+VLOOKUP($E$2,PORTE!$A$3:$Z$45,10,0)*$E1057</f>
        <v>99.663520000000005</v>
      </c>
      <c r="O1057" s="43">
        <f>VLOOKUP($D1057,PORTE!$A$3:$Z$45,11,0)*$C1057+VLOOKUP($E$2,PORTE!$A$3:$Z$45,11,0)*$E1057</f>
        <v>101.36168000000001</v>
      </c>
      <c r="P1057" s="43">
        <f>VLOOKUP($D1057,PORTE!$A$3:$Z$45,12,0)*$C1057+VLOOKUP($E$2,PORTE!$A$3:$Z$45,12,0)*$E1057</f>
        <v>105.43624</v>
      </c>
      <c r="Q1057" s="43">
        <f>VLOOKUP($D1057,PORTE!$A$3:$Z$45,13,0)*$C1057+VLOOKUP($E$2,PORTE!$A$3:$Z$45,13,0)*$E1057</f>
        <v>108.64824</v>
      </c>
      <c r="R1057" s="43">
        <f>VLOOKUP($D1057,PORTE!$A$3:$Z$45,14,0)*$C1057+VLOOKUP($E$2,PORTE!$A$3:$Z$45,14,0)*$E1057</f>
        <v>112.87648</v>
      </c>
    </row>
    <row r="1058" spans="1:18" s="1" customFormat="1" ht="13.5" customHeight="1" x14ac:dyDescent="0.25">
      <c r="A1058" s="2" t="s">
        <v>2186</v>
      </c>
      <c r="B1058" s="3" t="s">
        <v>2187</v>
      </c>
      <c r="C1058" s="24">
        <v>0.75</v>
      </c>
      <c r="D1058" s="4" t="s">
        <v>5</v>
      </c>
      <c r="E1058" s="5" t="s">
        <v>2188</v>
      </c>
      <c r="F1058" s="43">
        <f>VLOOKUP($D1058,PORTE!$A$3:$Z$45,2,0)*$C1058+VLOOKUP($E$2,PORTE!$A$3:$Z$45,2,0)*$E1058</f>
        <v>333.47399999999999</v>
      </c>
      <c r="G1058" s="43">
        <f>VLOOKUP($D1058,PORTE!$A$3:$Z$45,3,0)*$C1058+VLOOKUP($E$2,PORTE!$A$3:$Z$45,3,0)*$E1058</f>
        <v>349.58699999999999</v>
      </c>
      <c r="H1058" s="43">
        <f>VLOOKUP($D1058,PORTE!$A$3:$Z$45,4,0)*$C1058+VLOOKUP($E$2,PORTE!$A$3:$Z$45,4,0)*$E1058</f>
        <v>369.04091999999997</v>
      </c>
      <c r="I1058" s="43">
        <f>VLOOKUP($D1058,PORTE!$A$3:$Z$45,5,0)*$C1058+VLOOKUP($E$2,PORTE!$A$3:$Z$45,5,0)*$E1058</f>
        <v>395.25431999999995</v>
      </c>
      <c r="J1058" s="43">
        <f>VLOOKUP($D1058,PORTE!$A$3:$Z$45,6,0)*$C1058+VLOOKUP($E$2,PORTE!$A$3:$Z$45,6,0)*$E1058</f>
        <v>417.70607999999999</v>
      </c>
      <c r="K1058" s="43">
        <f>VLOOKUP($D1058,PORTE!$A$3:$Z$45,7,0)*$C1058+VLOOKUP($E$2,PORTE!$A$3:$Z$45,7,0)*$E1058</f>
        <v>441.60390000000001</v>
      </c>
      <c r="L1058" s="43">
        <f>VLOOKUP($D1058,PORTE!$A$3:$Z$45,8,0)*$C1058+VLOOKUP($E$2,PORTE!$A$3:$Z$45,8,0)*$E1058</f>
        <v>470.75489999999996</v>
      </c>
      <c r="M1058" s="43">
        <f>VLOOKUP($D1058,PORTE!$A$3:$Z$45,9,0)*$C1058+VLOOKUP($E$2,PORTE!$A$3:$Z$45,9,0)*$E1058</f>
        <v>517.10424</v>
      </c>
      <c r="N1058" s="43">
        <f>VLOOKUP($D1058,PORTE!$A$3:$Z$45,10,0)*$C1058+VLOOKUP($E$2,PORTE!$A$3:$Z$45,10,0)*$E1058</f>
        <v>564.33035999999993</v>
      </c>
      <c r="O1058" s="43">
        <f>VLOOKUP($D1058,PORTE!$A$3:$Z$45,11,0)*$C1058+VLOOKUP($E$2,PORTE!$A$3:$Z$45,11,0)*$E1058</f>
        <v>573.93744000000004</v>
      </c>
      <c r="P1058" s="43">
        <f>VLOOKUP($D1058,PORTE!$A$3:$Z$45,12,0)*$C1058+VLOOKUP($E$2,PORTE!$A$3:$Z$45,12,0)*$E1058</f>
        <v>597.7837199999999</v>
      </c>
      <c r="Q1058" s="43">
        <f>VLOOKUP($D1058,PORTE!$A$3:$Z$45,13,0)*$C1058+VLOOKUP($E$2,PORTE!$A$3:$Z$45,13,0)*$E1058</f>
        <v>617.58432000000005</v>
      </c>
      <c r="R1058" s="43">
        <f>VLOOKUP($D1058,PORTE!$A$3:$Z$45,14,0)*$C1058+VLOOKUP($E$2,PORTE!$A$3:$Z$45,14,0)*$E1058</f>
        <v>641.61714000000006</v>
      </c>
    </row>
    <row r="1059" spans="1:18" s="1" customFormat="1" ht="13.5" customHeight="1" x14ac:dyDescent="0.25">
      <c r="A1059" s="2">
        <v>40322050</v>
      </c>
      <c r="B1059" s="9" t="s">
        <v>2189</v>
      </c>
      <c r="C1059" s="24">
        <v>0.5</v>
      </c>
      <c r="D1059" s="4" t="s">
        <v>5</v>
      </c>
      <c r="E1059" s="5">
        <v>34.442999999999998</v>
      </c>
      <c r="F1059" s="43">
        <f>VLOOKUP($D1059,PORTE!$A$3:$Z$45,2,0)*$C1059+VLOOKUP($E$2,PORTE!$A$3:$Z$45,2,0)*$E1059</f>
        <v>400.09449999999998</v>
      </c>
      <c r="G1059" s="43">
        <f>VLOOKUP($D1059,PORTE!$A$3:$Z$45,3,0)*$C1059+VLOOKUP($E$2,PORTE!$A$3:$Z$45,3,0)*$E1059</f>
        <v>418.56599999999997</v>
      </c>
      <c r="H1059" s="43">
        <f>VLOOKUP($D1059,PORTE!$A$3:$Z$45,4,0)*$C1059+VLOOKUP($E$2,PORTE!$A$3:$Z$45,4,0)*$E1059</f>
        <v>441.89281</v>
      </c>
      <c r="I1059" s="43">
        <f>VLOOKUP($D1059,PORTE!$A$3:$Z$45,5,0)*$C1059+VLOOKUP($E$2,PORTE!$A$3:$Z$45,5,0)*$E1059</f>
        <v>473.28150999999997</v>
      </c>
      <c r="J1059" s="43">
        <f>VLOOKUP($D1059,PORTE!$A$3:$Z$45,6,0)*$C1059+VLOOKUP($E$2,PORTE!$A$3:$Z$45,6,0)*$E1059</f>
        <v>499.99818999999997</v>
      </c>
      <c r="K1059" s="43">
        <f>VLOOKUP($D1059,PORTE!$A$3:$Z$45,7,0)*$C1059+VLOOKUP($E$2,PORTE!$A$3:$Z$45,7,0)*$E1059</f>
        <v>528.60645</v>
      </c>
      <c r="L1059" s="43">
        <f>VLOOKUP($D1059,PORTE!$A$3:$Z$45,8,0)*$C1059+VLOOKUP($E$2,PORTE!$A$3:$Z$45,8,0)*$E1059</f>
        <v>563.49944999999991</v>
      </c>
      <c r="M1059" s="43">
        <f>VLOOKUP($D1059,PORTE!$A$3:$Z$45,9,0)*$C1059+VLOOKUP($E$2,PORTE!$A$3:$Z$45,9,0)*$E1059</f>
        <v>618.97881999999993</v>
      </c>
      <c r="N1059" s="43">
        <f>VLOOKUP($D1059,PORTE!$A$3:$Z$45,10,0)*$C1059+VLOOKUP($E$2,PORTE!$A$3:$Z$45,10,0)*$E1059</f>
        <v>675.50648000000001</v>
      </c>
      <c r="O1059" s="43">
        <f>VLOOKUP($D1059,PORTE!$A$3:$Z$45,11,0)*$C1059+VLOOKUP($E$2,PORTE!$A$3:$Z$45,11,0)*$E1059</f>
        <v>687.01267000000007</v>
      </c>
      <c r="P1059" s="43">
        <f>VLOOKUP($D1059,PORTE!$A$3:$Z$45,12,0)*$C1059+VLOOKUP($E$2,PORTE!$A$3:$Z$45,12,0)*$E1059</f>
        <v>714.96820999999989</v>
      </c>
      <c r="Q1059" s="43">
        <f>VLOOKUP($D1059,PORTE!$A$3:$Z$45,13,0)*$C1059+VLOOKUP($E$2,PORTE!$A$3:$Z$45,13,0)*$E1059</f>
        <v>737.44400999999993</v>
      </c>
      <c r="R1059" s="43">
        <f>VLOOKUP($D1059,PORTE!$A$3:$Z$45,14,0)*$C1059+VLOOKUP($E$2,PORTE!$A$3:$Z$45,14,0)*$E1059</f>
        <v>766.14226999999994</v>
      </c>
    </row>
    <row r="1060" spans="1:18" s="1" customFormat="1" ht="13.5" customHeight="1" x14ac:dyDescent="0.25">
      <c r="A1060" s="2" t="s">
        <v>2190</v>
      </c>
      <c r="B1060" s="3" t="s">
        <v>2191</v>
      </c>
      <c r="C1060" s="24">
        <v>0.04</v>
      </c>
      <c r="D1060" s="4" t="s">
        <v>5</v>
      </c>
      <c r="E1060" s="5" t="s">
        <v>13</v>
      </c>
      <c r="F1060" s="43">
        <f>VLOOKUP($D1060,PORTE!$A$3:$Z$45,2,0)*$C1060+VLOOKUP($E$2,PORTE!$A$3:$Z$45,2,0)*$E1060</f>
        <v>34.82</v>
      </c>
      <c r="G1060" s="43">
        <f>VLOOKUP($D1060,PORTE!$A$3:$Z$45,3,0)*$C1060+VLOOKUP($E$2,PORTE!$A$3:$Z$45,3,0)*$E1060</f>
        <v>36.42</v>
      </c>
      <c r="H1060" s="43">
        <f>VLOOKUP($D1060,PORTE!$A$3:$Z$45,4,0)*$C1060+VLOOKUP($E$2,PORTE!$A$3:$Z$45,4,0)*$E1060</f>
        <v>38.449999999999996</v>
      </c>
      <c r="I1060" s="43">
        <f>VLOOKUP($D1060,PORTE!$A$3:$Z$45,5,0)*$C1060+VLOOKUP($E$2,PORTE!$A$3:$Z$45,5,0)*$E1060</f>
        <v>41.181200000000004</v>
      </c>
      <c r="J1060" s="43">
        <f>VLOOKUP($D1060,PORTE!$A$3:$Z$45,6,0)*$C1060+VLOOKUP($E$2,PORTE!$A$3:$Z$45,6,0)*$E1060</f>
        <v>43.504400000000004</v>
      </c>
      <c r="K1060" s="43">
        <f>VLOOKUP($D1060,PORTE!$A$3:$Z$45,7,0)*$C1060+VLOOKUP($E$2,PORTE!$A$3:$Z$45,7,0)*$E1060</f>
        <v>45.993600000000001</v>
      </c>
      <c r="L1060" s="43">
        <f>VLOOKUP($D1060,PORTE!$A$3:$Z$45,8,0)*$C1060+VLOOKUP($E$2,PORTE!$A$3:$Z$45,8,0)*$E1060</f>
        <v>49.029599999999995</v>
      </c>
      <c r="M1060" s="43">
        <f>VLOOKUP($D1060,PORTE!$A$3:$Z$45,9,0)*$C1060+VLOOKUP($E$2,PORTE!$A$3:$Z$45,9,0)*$E1060</f>
        <v>53.8568</v>
      </c>
      <c r="N1060" s="43">
        <f>VLOOKUP($D1060,PORTE!$A$3:$Z$45,10,0)*$C1060+VLOOKUP($E$2,PORTE!$A$3:$Z$45,10,0)*$E1060</f>
        <v>58.775199999999998</v>
      </c>
      <c r="O1060" s="43">
        <f>VLOOKUP($D1060,PORTE!$A$3:$Z$45,11,0)*$C1060+VLOOKUP($E$2,PORTE!$A$3:$Z$45,11,0)*$E1060</f>
        <v>59.77640000000001</v>
      </c>
      <c r="P1060" s="43">
        <f>VLOOKUP($D1060,PORTE!$A$3:$Z$45,12,0)*$C1060+VLOOKUP($E$2,PORTE!$A$3:$Z$45,12,0)*$E1060</f>
        <v>62.203599999999994</v>
      </c>
      <c r="Q1060" s="43">
        <f>VLOOKUP($D1060,PORTE!$A$3:$Z$45,13,0)*$C1060+VLOOKUP($E$2,PORTE!$A$3:$Z$45,13,0)*$E1060</f>
        <v>64.148399999999995</v>
      </c>
      <c r="R1060" s="43">
        <f>VLOOKUP($D1060,PORTE!$A$3:$Z$45,14,0)*$C1060+VLOOKUP($E$2,PORTE!$A$3:$Z$45,14,0)*$E1060</f>
        <v>66.644800000000004</v>
      </c>
    </row>
    <row r="1061" spans="1:18" s="1" customFormat="1" ht="13.5" customHeight="1" x14ac:dyDescent="0.25">
      <c r="A1061" s="2" t="s">
        <v>2192</v>
      </c>
      <c r="B1061" s="3" t="s">
        <v>2193</v>
      </c>
      <c r="C1061" s="24">
        <v>0.04</v>
      </c>
      <c r="D1061" s="4" t="s">
        <v>5</v>
      </c>
      <c r="E1061" s="5" t="s">
        <v>99</v>
      </c>
      <c r="F1061" s="43">
        <f>VLOOKUP($D1061,PORTE!$A$3:$Z$45,2,0)*$C1061+VLOOKUP($E$2,PORTE!$A$3:$Z$45,2,0)*$E1061</f>
        <v>8.6</v>
      </c>
      <c r="G1061" s="43">
        <f>VLOOKUP($D1061,PORTE!$A$3:$Z$45,3,0)*$C1061+VLOOKUP($E$2,PORTE!$A$3:$Z$45,3,0)*$E1061</f>
        <v>9.06</v>
      </c>
      <c r="H1061" s="43">
        <f>VLOOKUP($D1061,PORTE!$A$3:$Z$45,4,0)*$C1061+VLOOKUP($E$2,PORTE!$A$3:$Z$45,4,0)*$E1061</f>
        <v>9.5623999999999985</v>
      </c>
      <c r="I1061" s="43">
        <f>VLOOKUP($D1061,PORTE!$A$3:$Z$45,5,0)*$C1061+VLOOKUP($E$2,PORTE!$A$3:$Z$45,5,0)*$E1061</f>
        <v>10.2416</v>
      </c>
      <c r="J1061" s="43">
        <f>VLOOKUP($D1061,PORTE!$A$3:$Z$45,6,0)*$C1061+VLOOKUP($E$2,PORTE!$A$3:$Z$45,6,0)*$E1061</f>
        <v>10.832000000000001</v>
      </c>
      <c r="K1061" s="43">
        <f>VLOOKUP($D1061,PORTE!$A$3:$Z$45,7,0)*$C1061+VLOOKUP($E$2,PORTE!$A$3:$Z$45,7,0)*$E1061</f>
        <v>11.451599999999999</v>
      </c>
      <c r="L1061" s="43">
        <f>VLOOKUP($D1061,PORTE!$A$3:$Z$45,8,0)*$C1061+VLOOKUP($E$2,PORTE!$A$3:$Z$45,8,0)*$E1061</f>
        <v>12.207599999999998</v>
      </c>
      <c r="M1061" s="43">
        <f>VLOOKUP($D1061,PORTE!$A$3:$Z$45,9,0)*$C1061+VLOOKUP($E$2,PORTE!$A$3:$Z$45,9,0)*$E1061</f>
        <v>13.409599999999998</v>
      </c>
      <c r="N1061" s="43">
        <f>VLOOKUP($D1061,PORTE!$A$3:$Z$45,10,0)*$C1061+VLOOKUP($E$2,PORTE!$A$3:$Z$45,10,0)*$E1061</f>
        <v>14.634399999999999</v>
      </c>
      <c r="O1061" s="43">
        <f>VLOOKUP($D1061,PORTE!$A$3:$Z$45,11,0)*$C1061+VLOOKUP($E$2,PORTE!$A$3:$Z$45,11,0)*$E1061</f>
        <v>14.8832</v>
      </c>
      <c r="P1061" s="43">
        <f>VLOOKUP($D1061,PORTE!$A$3:$Z$45,12,0)*$C1061+VLOOKUP($E$2,PORTE!$A$3:$Z$45,12,0)*$E1061</f>
        <v>15.531999999999998</v>
      </c>
      <c r="Q1061" s="43">
        <f>VLOOKUP($D1061,PORTE!$A$3:$Z$45,13,0)*$C1061+VLOOKUP($E$2,PORTE!$A$3:$Z$45,13,0)*$E1061</f>
        <v>16.108799999999999</v>
      </c>
      <c r="R1061" s="43">
        <f>VLOOKUP($D1061,PORTE!$A$3:$Z$45,14,0)*$C1061+VLOOKUP($E$2,PORTE!$A$3:$Z$45,14,0)*$E1061</f>
        <v>16.735599999999998</v>
      </c>
    </row>
    <row r="1062" spans="1:18" s="1" customFormat="1" ht="13.5" customHeight="1" x14ac:dyDescent="0.25">
      <c r="A1062" s="2" t="s">
        <v>2194</v>
      </c>
      <c r="B1062" s="3" t="s">
        <v>2195</v>
      </c>
      <c r="C1062" s="24">
        <v>0.01</v>
      </c>
      <c r="D1062" s="4" t="s">
        <v>5</v>
      </c>
      <c r="E1062" s="5" t="s">
        <v>2196</v>
      </c>
      <c r="F1062" s="43">
        <f>VLOOKUP($D1062,PORTE!$A$3:$Z$45,2,0)*$C1062+VLOOKUP($E$2,PORTE!$A$3:$Z$45,2,0)*$E1062</f>
        <v>5.6920000000000002</v>
      </c>
      <c r="G1062" s="43">
        <f>VLOOKUP($D1062,PORTE!$A$3:$Z$45,3,0)*$C1062+VLOOKUP($E$2,PORTE!$A$3:$Z$45,3,0)*$E1062</f>
        <v>5.9610000000000003</v>
      </c>
      <c r="H1062" s="43">
        <f>VLOOKUP($D1062,PORTE!$A$3:$Z$45,4,0)*$C1062+VLOOKUP($E$2,PORTE!$A$3:$Z$45,4,0)*$E1062</f>
        <v>6.2929599999999999</v>
      </c>
      <c r="I1062" s="43">
        <f>VLOOKUP($D1062,PORTE!$A$3:$Z$45,5,0)*$C1062+VLOOKUP($E$2,PORTE!$A$3:$Z$45,5,0)*$E1062</f>
        <v>6.73996</v>
      </c>
      <c r="J1062" s="43">
        <f>VLOOKUP($D1062,PORTE!$A$3:$Z$45,6,0)*$C1062+VLOOKUP($E$2,PORTE!$A$3:$Z$45,6,0)*$E1062</f>
        <v>7.1216399999999993</v>
      </c>
      <c r="K1062" s="43">
        <f>VLOOKUP($D1062,PORTE!$A$3:$Z$45,7,0)*$C1062+VLOOKUP($E$2,PORTE!$A$3:$Z$45,7,0)*$E1062</f>
        <v>7.5291000000000006</v>
      </c>
      <c r="L1062" s="43">
        <f>VLOOKUP($D1062,PORTE!$A$3:$Z$45,8,0)*$C1062+VLOOKUP($E$2,PORTE!$A$3:$Z$45,8,0)*$E1062</f>
        <v>8.0260999999999996</v>
      </c>
      <c r="M1062" s="43">
        <f>VLOOKUP($D1062,PORTE!$A$3:$Z$45,9,0)*$C1062+VLOOKUP($E$2,PORTE!$A$3:$Z$45,9,0)*$E1062</f>
        <v>8.8163199999999993</v>
      </c>
      <c r="N1062" s="43">
        <f>VLOOKUP($D1062,PORTE!$A$3:$Z$45,10,0)*$C1062+VLOOKUP($E$2,PORTE!$A$3:$Z$45,10,0)*$E1062</f>
        <v>9.62148</v>
      </c>
      <c r="O1062" s="43">
        <f>VLOOKUP($D1062,PORTE!$A$3:$Z$45,11,0)*$C1062+VLOOKUP($E$2,PORTE!$A$3:$Z$45,11,0)*$E1062</f>
        <v>9.7853200000000005</v>
      </c>
      <c r="P1062" s="43">
        <f>VLOOKUP($D1062,PORTE!$A$3:$Z$45,12,0)*$C1062+VLOOKUP($E$2,PORTE!$A$3:$Z$45,12,0)*$E1062</f>
        <v>10.187759999999999</v>
      </c>
      <c r="Q1062" s="43">
        <f>VLOOKUP($D1062,PORTE!$A$3:$Z$45,13,0)*$C1062+VLOOKUP($E$2,PORTE!$A$3:$Z$45,13,0)*$E1062</f>
        <v>10.51676</v>
      </c>
      <c r="R1062" s="43">
        <f>VLOOKUP($D1062,PORTE!$A$3:$Z$45,14,0)*$C1062+VLOOKUP($E$2,PORTE!$A$3:$Z$45,14,0)*$E1062</f>
        <v>10.926020000000001</v>
      </c>
    </row>
    <row r="1063" spans="1:18" s="1" customFormat="1" ht="13.5" customHeight="1" x14ac:dyDescent="0.25">
      <c r="A1063" s="2" t="s">
        <v>2197</v>
      </c>
      <c r="B1063" s="3" t="s">
        <v>2198</v>
      </c>
      <c r="C1063" s="24">
        <v>0.1</v>
      </c>
      <c r="D1063" s="4" t="s">
        <v>5</v>
      </c>
      <c r="E1063" s="5" t="s">
        <v>1890</v>
      </c>
      <c r="F1063" s="43">
        <f>VLOOKUP($D1063,PORTE!$A$3:$Z$45,2,0)*$C1063+VLOOKUP($E$2,PORTE!$A$3:$Z$45,2,0)*$E1063</f>
        <v>24.248500000000003</v>
      </c>
      <c r="G1063" s="43">
        <f>VLOOKUP($D1063,PORTE!$A$3:$Z$45,3,0)*$C1063+VLOOKUP($E$2,PORTE!$A$3:$Z$45,3,0)*$E1063</f>
        <v>25.518000000000004</v>
      </c>
      <c r="H1063" s="43">
        <f>VLOOKUP($D1063,PORTE!$A$3:$Z$45,4,0)*$C1063+VLOOKUP($E$2,PORTE!$A$3:$Z$45,4,0)*$E1063</f>
        <v>26.934130000000003</v>
      </c>
      <c r="I1063" s="43">
        <f>VLOOKUP($D1063,PORTE!$A$3:$Z$45,5,0)*$C1063+VLOOKUP($E$2,PORTE!$A$3:$Z$45,5,0)*$E1063</f>
        <v>28.847230000000003</v>
      </c>
      <c r="J1063" s="43">
        <f>VLOOKUP($D1063,PORTE!$A$3:$Z$45,6,0)*$C1063+VLOOKUP($E$2,PORTE!$A$3:$Z$45,6,0)*$E1063</f>
        <v>30.504870000000004</v>
      </c>
      <c r="K1063" s="43">
        <f>VLOOKUP($D1063,PORTE!$A$3:$Z$45,7,0)*$C1063+VLOOKUP($E$2,PORTE!$A$3:$Z$45,7,0)*$E1063</f>
        <v>32.249850000000002</v>
      </c>
      <c r="L1063" s="43">
        <f>VLOOKUP($D1063,PORTE!$A$3:$Z$45,8,0)*$C1063+VLOOKUP($E$2,PORTE!$A$3:$Z$45,8,0)*$E1063</f>
        <v>34.37885</v>
      </c>
      <c r="M1063" s="43">
        <f>VLOOKUP($D1063,PORTE!$A$3:$Z$45,9,0)*$C1063+VLOOKUP($E$2,PORTE!$A$3:$Z$45,9,0)*$E1063</f>
        <v>37.763860000000001</v>
      </c>
      <c r="N1063" s="43">
        <f>VLOOKUP($D1063,PORTE!$A$3:$Z$45,10,0)*$C1063+VLOOKUP($E$2,PORTE!$A$3:$Z$45,10,0)*$E1063</f>
        <v>41.213039999999999</v>
      </c>
      <c r="O1063" s="43">
        <f>VLOOKUP($D1063,PORTE!$A$3:$Z$45,11,0)*$C1063+VLOOKUP($E$2,PORTE!$A$3:$Z$45,11,0)*$E1063</f>
        <v>41.913910000000001</v>
      </c>
      <c r="P1063" s="43">
        <f>VLOOKUP($D1063,PORTE!$A$3:$Z$45,12,0)*$C1063+VLOOKUP($E$2,PORTE!$A$3:$Z$45,12,0)*$E1063</f>
        <v>43.722329999999999</v>
      </c>
      <c r="Q1063" s="43">
        <f>VLOOKUP($D1063,PORTE!$A$3:$Z$45,13,0)*$C1063+VLOOKUP($E$2,PORTE!$A$3:$Z$45,13,0)*$E1063</f>
        <v>45.307730000000006</v>
      </c>
      <c r="R1063" s="43">
        <f>VLOOKUP($D1063,PORTE!$A$3:$Z$45,14,0)*$C1063+VLOOKUP($E$2,PORTE!$A$3:$Z$45,14,0)*$E1063</f>
        <v>47.070710000000005</v>
      </c>
    </row>
    <row r="1064" spans="1:18" s="1" customFormat="1" ht="13.5" customHeight="1" x14ac:dyDescent="0.25">
      <c r="A1064" s="2">
        <v>40322084</v>
      </c>
      <c r="B1064" s="9" t="s">
        <v>2199</v>
      </c>
      <c r="C1064" s="24">
        <v>0.04</v>
      </c>
      <c r="D1064" s="4" t="s">
        <v>5</v>
      </c>
      <c r="E1064" s="5">
        <v>4.8490000000000002</v>
      </c>
      <c r="F1064" s="43">
        <f>VLOOKUP($D1064,PORTE!$A$3:$Z$45,2,0)*$C1064+VLOOKUP($E$2,PORTE!$A$3:$Z$45,2,0)*$E1064</f>
        <v>56.083500000000001</v>
      </c>
      <c r="G1064" s="43">
        <f>VLOOKUP($D1064,PORTE!$A$3:$Z$45,3,0)*$C1064+VLOOKUP($E$2,PORTE!$A$3:$Z$45,3,0)*$E1064</f>
        <v>58.608000000000004</v>
      </c>
      <c r="H1064" s="43">
        <f>VLOOKUP($D1064,PORTE!$A$3:$Z$45,4,0)*$C1064+VLOOKUP($E$2,PORTE!$A$3:$Z$45,4,0)*$E1064</f>
        <v>61.876829999999998</v>
      </c>
      <c r="I1064" s="43">
        <f>VLOOKUP($D1064,PORTE!$A$3:$Z$45,5,0)*$C1064+VLOOKUP($E$2,PORTE!$A$3:$Z$45,5,0)*$E1064</f>
        <v>66.272130000000004</v>
      </c>
      <c r="J1064" s="43">
        <f>VLOOKUP($D1064,PORTE!$A$3:$Z$45,6,0)*$C1064+VLOOKUP($E$2,PORTE!$A$3:$Z$45,6,0)*$E1064</f>
        <v>70.000569999999996</v>
      </c>
      <c r="K1064" s="43">
        <f>VLOOKUP($D1064,PORTE!$A$3:$Z$45,7,0)*$C1064+VLOOKUP($E$2,PORTE!$A$3:$Z$45,7,0)*$E1064</f>
        <v>74.005949999999999</v>
      </c>
      <c r="L1064" s="43">
        <f>VLOOKUP($D1064,PORTE!$A$3:$Z$45,8,0)*$C1064+VLOOKUP($E$2,PORTE!$A$3:$Z$45,8,0)*$E1064</f>
        <v>78.890949999999989</v>
      </c>
      <c r="M1064" s="43">
        <f>VLOOKUP($D1064,PORTE!$A$3:$Z$45,9,0)*$C1064+VLOOKUP($E$2,PORTE!$A$3:$Z$45,9,0)*$E1064</f>
        <v>86.658059999999992</v>
      </c>
      <c r="N1064" s="43">
        <f>VLOOKUP($D1064,PORTE!$A$3:$Z$45,10,0)*$C1064+VLOOKUP($E$2,PORTE!$A$3:$Z$45,10,0)*$E1064</f>
        <v>94.571839999999995</v>
      </c>
      <c r="O1064" s="43">
        <f>VLOOKUP($D1064,PORTE!$A$3:$Z$45,11,0)*$C1064+VLOOKUP($E$2,PORTE!$A$3:$Z$45,11,0)*$E1064</f>
        <v>96.183210000000017</v>
      </c>
      <c r="P1064" s="43">
        <f>VLOOKUP($D1064,PORTE!$A$3:$Z$45,12,0)*$C1064+VLOOKUP($E$2,PORTE!$A$3:$Z$45,12,0)*$E1064</f>
        <v>100.05262999999999</v>
      </c>
      <c r="Q1064" s="43">
        <f>VLOOKUP($D1064,PORTE!$A$3:$Z$45,13,0)*$C1064+VLOOKUP($E$2,PORTE!$A$3:$Z$45,13,0)*$E1064</f>
        <v>103.10683</v>
      </c>
      <c r="R1064" s="43">
        <f>VLOOKUP($D1064,PORTE!$A$3:$Z$45,14,0)*$C1064+VLOOKUP($E$2,PORTE!$A$3:$Z$45,14,0)*$E1064</f>
        <v>107.11941</v>
      </c>
    </row>
    <row r="1065" spans="1:18" s="1" customFormat="1" ht="13.5" customHeight="1" x14ac:dyDescent="0.25">
      <c r="A1065" s="2" t="s">
        <v>2200</v>
      </c>
      <c r="B1065" s="3" t="s">
        <v>2201</v>
      </c>
      <c r="C1065" s="24">
        <v>0.01</v>
      </c>
      <c r="D1065" s="4" t="s">
        <v>5</v>
      </c>
      <c r="E1065" s="5" t="s">
        <v>19</v>
      </c>
      <c r="F1065" s="43">
        <f>VLOOKUP($D1065,PORTE!$A$3:$Z$45,2,0)*$C1065+VLOOKUP($E$2,PORTE!$A$3:$Z$45,2,0)*$E1065</f>
        <v>26.875</v>
      </c>
      <c r="G1065" s="43">
        <f>VLOOKUP($D1065,PORTE!$A$3:$Z$45,3,0)*$C1065+VLOOKUP($E$2,PORTE!$A$3:$Z$45,3,0)*$E1065</f>
        <v>28.065000000000001</v>
      </c>
      <c r="H1065" s="43">
        <f>VLOOKUP($D1065,PORTE!$A$3:$Z$45,4,0)*$C1065+VLOOKUP($E$2,PORTE!$A$3:$Z$45,4,0)*$E1065</f>
        <v>29.6311</v>
      </c>
      <c r="I1065" s="43">
        <f>VLOOKUP($D1065,PORTE!$A$3:$Z$45,5,0)*$C1065+VLOOKUP($E$2,PORTE!$A$3:$Z$45,5,0)*$E1065</f>
        <v>31.735900000000001</v>
      </c>
      <c r="J1065" s="43">
        <f>VLOOKUP($D1065,PORTE!$A$3:$Z$45,6,0)*$C1065+VLOOKUP($E$2,PORTE!$A$3:$Z$45,6,0)*$E1065</f>
        <v>33.517499999999998</v>
      </c>
      <c r="K1065" s="43">
        <f>VLOOKUP($D1065,PORTE!$A$3:$Z$45,7,0)*$C1065+VLOOKUP($E$2,PORTE!$A$3:$Z$45,7,0)*$E1065</f>
        <v>35.435400000000001</v>
      </c>
      <c r="L1065" s="43">
        <f>VLOOKUP($D1065,PORTE!$A$3:$Z$45,8,0)*$C1065+VLOOKUP($E$2,PORTE!$A$3:$Z$45,8,0)*$E1065</f>
        <v>37.7744</v>
      </c>
      <c r="M1065" s="43">
        <f>VLOOKUP($D1065,PORTE!$A$3:$Z$45,9,0)*$C1065+VLOOKUP($E$2,PORTE!$A$3:$Z$45,9,0)*$E1065</f>
        <v>41.493399999999994</v>
      </c>
      <c r="N1065" s="43">
        <f>VLOOKUP($D1065,PORTE!$A$3:$Z$45,10,0)*$C1065+VLOOKUP($E$2,PORTE!$A$3:$Z$45,10,0)*$E1065</f>
        <v>45.282600000000002</v>
      </c>
      <c r="O1065" s="43">
        <f>VLOOKUP($D1065,PORTE!$A$3:$Z$45,11,0)*$C1065+VLOOKUP($E$2,PORTE!$A$3:$Z$45,11,0)*$E1065</f>
        <v>46.054300000000005</v>
      </c>
      <c r="P1065" s="43">
        <f>VLOOKUP($D1065,PORTE!$A$3:$Z$45,12,0)*$C1065+VLOOKUP($E$2,PORTE!$A$3:$Z$45,12,0)*$E1065</f>
        <v>47.893499999999996</v>
      </c>
      <c r="Q1065" s="43">
        <f>VLOOKUP($D1065,PORTE!$A$3:$Z$45,13,0)*$C1065+VLOOKUP($E$2,PORTE!$A$3:$Z$45,13,0)*$E1065</f>
        <v>49.3277</v>
      </c>
      <c r="R1065" s="43">
        <f>VLOOKUP($D1065,PORTE!$A$3:$Z$45,14,0)*$C1065+VLOOKUP($E$2,PORTE!$A$3:$Z$45,14,0)*$E1065</f>
        <v>51.247399999999999</v>
      </c>
    </row>
    <row r="1066" spans="1:18" s="1" customFormat="1" ht="13.5" customHeight="1" x14ac:dyDescent="0.25">
      <c r="A1066" s="2" t="s">
        <v>2202</v>
      </c>
      <c r="B1066" s="3" t="s">
        <v>2203</v>
      </c>
      <c r="C1066" s="24">
        <v>0.01</v>
      </c>
      <c r="D1066" s="4" t="s">
        <v>5</v>
      </c>
      <c r="E1066" s="5" t="s">
        <v>1439</v>
      </c>
      <c r="F1066" s="43">
        <f>VLOOKUP($D1066,PORTE!$A$3:$Z$45,2,0)*$C1066+VLOOKUP($E$2,PORTE!$A$3:$Z$45,2,0)*$E1066</f>
        <v>23.551499999999997</v>
      </c>
      <c r="G1066" s="43">
        <f>VLOOKUP($D1066,PORTE!$A$3:$Z$45,3,0)*$C1066+VLOOKUP($E$2,PORTE!$A$3:$Z$45,3,0)*$E1066</f>
        <v>24.596999999999998</v>
      </c>
      <c r="H1066" s="43">
        <f>VLOOKUP($D1066,PORTE!$A$3:$Z$45,4,0)*$C1066+VLOOKUP($E$2,PORTE!$A$3:$Z$45,4,0)*$E1066</f>
        <v>25.969469999999998</v>
      </c>
      <c r="I1066" s="43">
        <f>VLOOKUP($D1066,PORTE!$A$3:$Z$45,5,0)*$C1066+VLOOKUP($E$2,PORTE!$A$3:$Z$45,5,0)*$E1066</f>
        <v>27.814169999999997</v>
      </c>
      <c r="J1066" s="43">
        <f>VLOOKUP($D1066,PORTE!$A$3:$Z$45,6,0)*$C1066+VLOOKUP($E$2,PORTE!$A$3:$Z$45,6,0)*$E1066</f>
        <v>29.376129999999996</v>
      </c>
      <c r="K1066" s="43">
        <f>VLOOKUP($D1066,PORTE!$A$3:$Z$45,7,0)*$C1066+VLOOKUP($E$2,PORTE!$A$3:$Z$45,7,0)*$E1066</f>
        <v>31.05705</v>
      </c>
      <c r="L1066" s="43">
        <f>VLOOKUP($D1066,PORTE!$A$3:$Z$45,8,0)*$C1066+VLOOKUP($E$2,PORTE!$A$3:$Z$45,8,0)*$E1066</f>
        <v>33.107049999999994</v>
      </c>
      <c r="M1066" s="43">
        <f>VLOOKUP($D1066,PORTE!$A$3:$Z$45,9,0)*$C1066+VLOOKUP($E$2,PORTE!$A$3:$Z$45,9,0)*$E1066</f>
        <v>36.366539999999993</v>
      </c>
      <c r="N1066" s="43">
        <f>VLOOKUP($D1066,PORTE!$A$3:$Z$45,10,0)*$C1066+VLOOKUP($E$2,PORTE!$A$3:$Z$45,10,0)*$E1066</f>
        <v>39.687559999999998</v>
      </c>
      <c r="O1066" s="43">
        <f>VLOOKUP($D1066,PORTE!$A$3:$Z$45,11,0)*$C1066+VLOOKUP($E$2,PORTE!$A$3:$Z$45,11,0)*$E1066</f>
        <v>40.363890000000005</v>
      </c>
      <c r="P1066" s="43">
        <f>VLOOKUP($D1066,PORTE!$A$3:$Z$45,12,0)*$C1066+VLOOKUP($E$2,PORTE!$A$3:$Z$45,12,0)*$E1066</f>
        <v>41.977669999999996</v>
      </c>
      <c r="Q1066" s="43">
        <f>VLOOKUP($D1066,PORTE!$A$3:$Z$45,13,0)*$C1066+VLOOKUP($E$2,PORTE!$A$3:$Z$45,13,0)*$E1066</f>
        <v>43.23847</v>
      </c>
      <c r="R1066" s="43">
        <f>VLOOKUP($D1066,PORTE!$A$3:$Z$45,14,0)*$C1066+VLOOKUP($E$2,PORTE!$A$3:$Z$45,14,0)*$E1066</f>
        <v>44.921189999999996</v>
      </c>
    </row>
    <row r="1067" spans="1:18" s="1" customFormat="1" ht="13.5" customHeight="1" x14ac:dyDescent="0.25">
      <c r="A1067" s="2" t="s">
        <v>2204</v>
      </c>
      <c r="B1067" s="3" t="s">
        <v>2205</v>
      </c>
      <c r="C1067" s="24">
        <v>0.1</v>
      </c>
      <c r="D1067" s="4" t="s">
        <v>5</v>
      </c>
      <c r="E1067" s="5" t="s">
        <v>546</v>
      </c>
      <c r="F1067" s="43">
        <f>VLOOKUP($D1067,PORTE!$A$3:$Z$45,2,0)*$C1067+VLOOKUP($E$2,PORTE!$A$3:$Z$45,2,0)*$E1067</f>
        <v>80.49499999999999</v>
      </c>
      <c r="G1067" s="43">
        <f>VLOOKUP($D1067,PORTE!$A$3:$Z$45,3,0)*$C1067+VLOOKUP($E$2,PORTE!$A$3:$Z$45,3,0)*$E1067</f>
        <v>84.21</v>
      </c>
      <c r="H1067" s="43">
        <f>VLOOKUP($D1067,PORTE!$A$3:$Z$45,4,0)*$C1067+VLOOKUP($E$2,PORTE!$A$3:$Z$45,4,0)*$E1067</f>
        <v>88.903099999999995</v>
      </c>
      <c r="I1067" s="43">
        <f>VLOOKUP($D1067,PORTE!$A$3:$Z$45,5,0)*$C1067+VLOOKUP($E$2,PORTE!$A$3:$Z$45,5,0)*$E1067</f>
        <v>95.218099999999993</v>
      </c>
      <c r="J1067" s="43">
        <f>VLOOKUP($D1067,PORTE!$A$3:$Z$45,6,0)*$C1067+VLOOKUP($E$2,PORTE!$A$3:$Z$45,6,0)*$E1067</f>
        <v>100.5929</v>
      </c>
      <c r="K1067" s="43">
        <f>VLOOKUP($D1067,PORTE!$A$3:$Z$45,7,0)*$C1067+VLOOKUP($E$2,PORTE!$A$3:$Z$45,7,0)*$E1067</f>
        <v>106.34849999999999</v>
      </c>
      <c r="L1067" s="43">
        <f>VLOOKUP($D1067,PORTE!$A$3:$Z$45,8,0)*$C1067+VLOOKUP($E$2,PORTE!$A$3:$Z$45,8,0)*$E1067</f>
        <v>113.36849999999998</v>
      </c>
      <c r="M1067" s="43">
        <f>VLOOKUP($D1067,PORTE!$A$3:$Z$45,9,0)*$C1067+VLOOKUP($E$2,PORTE!$A$3:$Z$45,9,0)*$E1067</f>
        <v>124.53019999999998</v>
      </c>
      <c r="N1067" s="43">
        <f>VLOOKUP($D1067,PORTE!$A$3:$Z$45,10,0)*$C1067+VLOOKUP($E$2,PORTE!$A$3:$Z$45,10,0)*$E1067</f>
        <v>135.90279999999998</v>
      </c>
      <c r="O1067" s="43">
        <f>VLOOKUP($D1067,PORTE!$A$3:$Z$45,11,0)*$C1067+VLOOKUP($E$2,PORTE!$A$3:$Z$45,11,0)*$E1067</f>
        <v>138.21770000000001</v>
      </c>
      <c r="P1067" s="43">
        <f>VLOOKUP($D1067,PORTE!$A$3:$Z$45,12,0)*$C1067+VLOOKUP($E$2,PORTE!$A$3:$Z$45,12,0)*$E1067</f>
        <v>143.84109999999998</v>
      </c>
      <c r="Q1067" s="43">
        <f>VLOOKUP($D1067,PORTE!$A$3:$Z$45,13,0)*$C1067+VLOOKUP($E$2,PORTE!$A$3:$Z$45,13,0)*$E1067</f>
        <v>148.36109999999999</v>
      </c>
      <c r="R1067" s="43">
        <f>VLOOKUP($D1067,PORTE!$A$3:$Z$45,14,0)*$C1067+VLOOKUP($E$2,PORTE!$A$3:$Z$45,14,0)*$E1067</f>
        <v>154.13470000000001</v>
      </c>
    </row>
    <row r="1068" spans="1:18" s="1" customFormat="1" ht="13.5" customHeight="1" x14ac:dyDescent="0.25">
      <c r="A1068" s="2" t="s">
        <v>2206</v>
      </c>
      <c r="B1068" s="3" t="s">
        <v>2207</v>
      </c>
      <c r="C1068" s="24">
        <v>0.01</v>
      </c>
      <c r="D1068" s="4" t="s">
        <v>5</v>
      </c>
      <c r="E1068" s="5" t="s">
        <v>1537</v>
      </c>
      <c r="F1068" s="43">
        <f>VLOOKUP($D1068,PORTE!$A$3:$Z$45,2,0)*$C1068+VLOOKUP($E$2,PORTE!$A$3:$Z$45,2,0)*$E1068</f>
        <v>29.439499999999999</v>
      </c>
      <c r="G1068" s="43">
        <f>VLOOKUP($D1068,PORTE!$A$3:$Z$45,3,0)*$C1068+VLOOKUP($E$2,PORTE!$A$3:$Z$45,3,0)*$E1068</f>
        <v>30.741</v>
      </c>
      <c r="H1068" s="43">
        <f>VLOOKUP($D1068,PORTE!$A$3:$Z$45,4,0)*$C1068+VLOOKUP($E$2,PORTE!$A$3:$Z$45,4,0)*$E1068</f>
        <v>32.456510000000002</v>
      </c>
      <c r="I1068" s="43">
        <f>VLOOKUP($D1068,PORTE!$A$3:$Z$45,5,0)*$C1068+VLOOKUP($E$2,PORTE!$A$3:$Z$45,5,0)*$E1068</f>
        <v>34.762010000000004</v>
      </c>
      <c r="J1068" s="43">
        <f>VLOOKUP($D1068,PORTE!$A$3:$Z$45,6,0)*$C1068+VLOOKUP($E$2,PORTE!$A$3:$Z$45,6,0)*$E1068</f>
        <v>36.713090000000001</v>
      </c>
      <c r="K1068" s="43">
        <f>VLOOKUP($D1068,PORTE!$A$3:$Z$45,7,0)*$C1068+VLOOKUP($E$2,PORTE!$A$3:$Z$45,7,0)*$E1068</f>
        <v>38.813850000000002</v>
      </c>
      <c r="L1068" s="43">
        <f>VLOOKUP($D1068,PORTE!$A$3:$Z$45,8,0)*$C1068+VLOOKUP($E$2,PORTE!$A$3:$Z$45,8,0)*$E1068</f>
        <v>41.375849999999993</v>
      </c>
      <c r="M1068" s="43">
        <f>VLOOKUP($D1068,PORTE!$A$3:$Z$45,9,0)*$C1068+VLOOKUP($E$2,PORTE!$A$3:$Z$45,9,0)*$E1068</f>
        <v>45.449419999999996</v>
      </c>
      <c r="N1068" s="43">
        <f>VLOOKUP($D1068,PORTE!$A$3:$Z$45,10,0)*$C1068+VLOOKUP($E$2,PORTE!$A$3:$Z$45,10,0)*$E1068</f>
        <v>49.599879999999999</v>
      </c>
      <c r="O1068" s="43">
        <f>VLOOKUP($D1068,PORTE!$A$3:$Z$45,11,0)*$C1068+VLOOKUP($E$2,PORTE!$A$3:$Z$45,11,0)*$E1068</f>
        <v>50.445170000000005</v>
      </c>
      <c r="P1068" s="43">
        <f>VLOOKUP($D1068,PORTE!$A$3:$Z$45,12,0)*$C1068+VLOOKUP($E$2,PORTE!$A$3:$Z$45,12,0)*$E1068</f>
        <v>52.458309999999997</v>
      </c>
      <c r="Q1068" s="43">
        <f>VLOOKUP($D1068,PORTE!$A$3:$Z$45,13,0)*$C1068+VLOOKUP($E$2,PORTE!$A$3:$Z$45,13,0)*$E1068</f>
        <v>54.026310000000002</v>
      </c>
      <c r="R1068" s="43">
        <f>VLOOKUP($D1068,PORTE!$A$3:$Z$45,14,0)*$C1068+VLOOKUP($E$2,PORTE!$A$3:$Z$45,14,0)*$E1068</f>
        <v>56.128869999999999</v>
      </c>
    </row>
    <row r="1069" spans="1:18" s="1" customFormat="1" ht="13.5" customHeight="1" x14ac:dyDescent="0.25">
      <c r="A1069" s="2" t="s">
        <v>2208</v>
      </c>
      <c r="B1069" s="3" t="s">
        <v>2209</v>
      </c>
      <c r="C1069" s="24">
        <v>0.5</v>
      </c>
      <c r="D1069" s="4" t="s">
        <v>5</v>
      </c>
      <c r="E1069" s="5" t="s">
        <v>2210</v>
      </c>
      <c r="F1069" s="43">
        <f>VLOOKUP($D1069,PORTE!$A$3:$Z$45,2,0)*$C1069+VLOOKUP($E$2,PORTE!$A$3:$Z$45,2,0)*$E1069</f>
        <v>183.262</v>
      </c>
      <c r="G1069" s="43">
        <f>VLOOKUP($D1069,PORTE!$A$3:$Z$45,3,0)*$C1069+VLOOKUP($E$2,PORTE!$A$3:$Z$45,3,0)*$E1069</f>
        <v>192.30599999999998</v>
      </c>
      <c r="H1069" s="43">
        <f>VLOOKUP($D1069,PORTE!$A$3:$Z$45,4,0)*$C1069+VLOOKUP($E$2,PORTE!$A$3:$Z$45,4,0)*$E1069</f>
        <v>202.99995999999999</v>
      </c>
      <c r="I1069" s="43">
        <f>VLOOKUP($D1069,PORTE!$A$3:$Z$45,5,0)*$C1069+VLOOKUP($E$2,PORTE!$A$3:$Z$45,5,0)*$E1069</f>
        <v>217.41915999999998</v>
      </c>
      <c r="J1069" s="43">
        <f>VLOOKUP($D1069,PORTE!$A$3:$Z$45,6,0)*$C1069+VLOOKUP($E$2,PORTE!$A$3:$Z$45,6,0)*$E1069</f>
        <v>229.80604</v>
      </c>
      <c r="K1069" s="43">
        <f>VLOOKUP($D1069,PORTE!$A$3:$Z$45,7,0)*$C1069+VLOOKUP($E$2,PORTE!$A$3:$Z$45,7,0)*$E1069</f>
        <v>242.95319999999998</v>
      </c>
      <c r="L1069" s="43">
        <f>VLOOKUP($D1069,PORTE!$A$3:$Z$45,8,0)*$C1069+VLOOKUP($E$2,PORTE!$A$3:$Z$45,8,0)*$E1069</f>
        <v>258.99119999999994</v>
      </c>
      <c r="M1069" s="43">
        <f>VLOOKUP($D1069,PORTE!$A$3:$Z$45,9,0)*$C1069+VLOOKUP($E$2,PORTE!$A$3:$Z$45,9,0)*$E1069</f>
        <v>284.49111999999997</v>
      </c>
      <c r="N1069" s="43">
        <f>VLOOKUP($D1069,PORTE!$A$3:$Z$45,10,0)*$C1069+VLOOKUP($E$2,PORTE!$A$3:$Z$45,10,0)*$E1069</f>
        <v>310.47367999999994</v>
      </c>
      <c r="O1069" s="43">
        <f>VLOOKUP($D1069,PORTE!$A$3:$Z$45,11,0)*$C1069+VLOOKUP($E$2,PORTE!$A$3:$Z$45,11,0)*$E1069</f>
        <v>315.75772000000001</v>
      </c>
      <c r="P1069" s="43">
        <f>VLOOKUP($D1069,PORTE!$A$3:$Z$45,12,0)*$C1069+VLOOKUP($E$2,PORTE!$A$3:$Z$45,12,0)*$E1069</f>
        <v>329.00635999999997</v>
      </c>
      <c r="Q1069" s="43">
        <f>VLOOKUP($D1069,PORTE!$A$3:$Z$45,13,0)*$C1069+VLOOKUP($E$2,PORTE!$A$3:$Z$45,13,0)*$E1069</f>
        <v>340.16916000000003</v>
      </c>
      <c r="R1069" s="43">
        <f>VLOOKUP($D1069,PORTE!$A$3:$Z$45,14,0)*$C1069+VLOOKUP($E$2,PORTE!$A$3:$Z$45,14,0)*$E1069</f>
        <v>353.40631999999999</v>
      </c>
    </row>
    <row r="1070" spans="1:18" s="1" customFormat="1" ht="13.5" customHeight="1" x14ac:dyDescent="0.25">
      <c r="A1070" s="2" t="s">
        <v>2211</v>
      </c>
      <c r="B1070" s="3" t="s">
        <v>2212</v>
      </c>
      <c r="C1070" s="24">
        <v>0.01</v>
      </c>
      <c r="D1070" s="4" t="s">
        <v>5</v>
      </c>
      <c r="E1070" s="5" t="s">
        <v>1303</v>
      </c>
      <c r="F1070" s="43">
        <f>VLOOKUP($D1070,PORTE!$A$3:$Z$45,2,0)*$C1070+VLOOKUP($E$2,PORTE!$A$3:$Z$45,2,0)*$E1070</f>
        <v>5.9910000000000005</v>
      </c>
      <c r="G1070" s="43">
        <f>VLOOKUP($D1070,PORTE!$A$3:$Z$45,3,0)*$C1070+VLOOKUP($E$2,PORTE!$A$3:$Z$45,3,0)*$E1070</f>
        <v>6.2730000000000006</v>
      </c>
      <c r="H1070" s="43">
        <f>VLOOKUP($D1070,PORTE!$A$3:$Z$45,4,0)*$C1070+VLOOKUP($E$2,PORTE!$A$3:$Z$45,4,0)*$E1070</f>
        <v>6.6223800000000006</v>
      </c>
      <c r="I1070" s="43">
        <f>VLOOKUP($D1070,PORTE!$A$3:$Z$45,5,0)*$C1070+VLOOKUP($E$2,PORTE!$A$3:$Z$45,5,0)*$E1070</f>
        <v>7.0927800000000003</v>
      </c>
      <c r="J1070" s="43">
        <f>VLOOKUP($D1070,PORTE!$A$3:$Z$45,6,0)*$C1070+VLOOKUP($E$2,PORTE!$A$3:$Z$45,6,0)*$E1070</f>
        <v>7.4942199999999994</v>
      </c>
      <c r="K1070" s="43">
        <f>VLOOKUP($D1070,PORTE!$A$3:$Z$45,7,0)*$C1070+VLOOKUP($E$2,PORTE!$A$3:$Z$45,7,0)*$E1070</f>
        <v>7.9230000000000009</v>
      </c>
      <c r="L1070" s="43">
        <f>VLOOKUP($D1070,PORTE!$A$3:$Z$45,8,0)*$C1070+VLOOKUP($E$2,PORTE!$A$3:$Z$45,8,0)*$E1070</f>
        <v>8.4459999999999997</v>
      </c>
      <c r="M1070" s="43">
        <f>VLOOKUP($D1070,PORTE!$A$3:$Z$45,9,0)*$C1070+VLOOKUP($E$2,PORTE!$A$3:$Z$45,9,0)*$E1070</f>
        <v>9.2775599999999994</v>
      </c>
      <c r="N1070" s="43">
        <f>VLOOKUP($D1070,PORTE!$A$3:$Z$45,10,0)*$C1070+VLOOKUP($E$2,PORTE!$A$3:$Z$45,10,0)*$E1070</f>
        <v>10.124840000000001</v>
      </c>
      <c r="O1070" s="43">
        <f>VLOOKUP($D1070,PORTE!$A$3:$Z$45,11,0)*$C1070+VLOOKUP($E$2,PORTE!$A$3:$Z$45,11,0)*$E1070</f>
        <v>10.297260000000001</v>
      </c>
      <c r="P1070" s="43">
        <f>VLOOKUP($D1070,PORTE!$A$3:$Z$45,12,0)*$C1070+VLOOKUP($E$2,PORTE!$A$3:$Z$45,12,0)*$E1070</f>
        <v>10.71998</v>
      </c>
      <c r="Q1070" s="43">
        <f>VLOOKUP($D1070,PORTE!$A$3:$Z$45,13,0)*$C1070+VLOOKUP($E$2,PORTE!$A$3:$Z$45,13,0)*$E1070</f>
        <v>11.064580000000001</v>
      </c>
      <c r="R1070" s="43">
        <f>VLOOKUP($D1070,PORTE!$A$3:$Z$45,14,0)*$C1070+VLOOKUP($E$2,PORTE!$A$3:$Z$45,14,0)*$E1070</f>
        <v>11.49516</v>
      </c>
    </row>
    <row r="1071" spans="1:18" s="1" customFormat="1" ht="13.5" customHeight="1" x14ac:dyDescent="0.25">
      <c r="A1071" s="2" t="s">
        <v>2213</v>
      </c>
      <c r="B1071" s="3" t="s">
        <v>2214</v>
      </c>
      <c r="C1071" s="24">
        <v>0.1</v>
      </c>
      <c r="D1071" s="4" t="s">
        <v>5</v>
      </c>
      <c r="E1071" s="5" t="s">
        <v>39</v>
      </c>
      <c r="F1071" s="43">
        <f>VLOOKUP($D1071,PORTE!$A$3:$Z$45,2,0)*$C1071+VLOOKUP($E$2,PORTE!$A$3:$Z$45,2,0)*$E1071</f>
        <v>38.370499999999993</v>
      </c>
      <c r="G1071" s="43">
        <f>VLOOKUP($D1071,PORTE!$A$3:$Z$45,3,0)*$C1071+VLOOKUP($E$2,PORTE!$A$3:$Z$45,3,0)*$E1071</f>
        <v>40.253999999999998</v>
      </c>
      <c r="H1071" s="43">
        <f>VLOOKUP($D1071,PORTE!$A$3:$Z$45,4,0)*$C1071+VLOOKUP($E$2,PORTE!$A$3:$Z$45,4,0)*$E1071</f>
        <v>42.492890000000003</v>
      </c>
      <c r="I1071" s="43">
        <f>VLOOKUP($D1071,PORTE!$A$3:$Z$45,5,0)*$C1071+VLOOKUP($E$2,PORTE!$A$3:$Z$45,5,0)*$E1071</f>
        <v>45.511189999999999</v>
      </c>
      <c r="J1071" s="43">
        <f>VLOOKUP($D1071,PORTE!$A$3:$Z$45,6,0)*$C1071+VLOOKUP($E$2,PORTE!$A$3:$Z$45,6,0)*$E1071</f>
        <v>48.102110000000003</v>
      </c>
      <c r="K1071" s="43">
        <f>VLOOKUP($D1071,PORTE!$A$3:$Z$45,7,0)*$C1071+VLOOKUP($E$2,PORTE!$A$3:$Z$45,7,0)*$E1071</f>
        <v>50.854050000000001</v>
      </c>
      <c r="L1071" s="43">
        <f>VLOOKUP($D1071,PORTE!$A$3:$Z$45,8,0)*$C1071+VLOOKUP($E$2,PORTE!$A$3:$Z$45,8,0)*$E1071</f>
        <v>54.211049999999993</v>
      </c>
      <c r="M1071" s="43">
        <f>VLOOKUP($D1071,PORTE!$A$3:$Z$45,9,0)*$C1071+VLOOKUP($E$2,PORTE!$A$3:$Z$45,9,0)*$E1071</f>
        <v>59.548579999999994</v>
      </c>
      <c r="N1071" s="43">
        <f>VLOOKUP($D1071,PORTE!$A$3:$Z$45,10,0)*$C1071+VLOOKUP($E$2,PORTE!$A$3:$Z$45,10,0)*$E1071</f>
        <v>64.987120000000004</v>
      </c>
      <c r="O1071" s="43">
        <f>VLOOKUP($D1071,PORTE!$A$3:$Z$45,11,0)*$C1071+VLOOKUP($E$2,PORTE!$A$3:$Z$45,11,0)*$E1071</f>
        <v>66.093230000000005</v>
      </c>
      <c r="P1071" s="43">
        <f>VLOOKUP($D1071,PORTE!$A$3:$Z$45,12,0)*$C1071+VLOOKUP($E$2,PORTE!$A$3:$Z$45,12,0)*$E1071</f>
        <v>68.859489999999994</v>
      </c>
      <c r="Q1071" s="43">
        <f>VLOOKUP($D1071,PORTE!$A$3:$Z$45,13,0)*$C1071+VLOOKUP($E$2,PORTE!$A$3:$Z$45,13,0)*$E1071</f>
        <v>71.181690000000003</v>
      </c>
      <c r="R1071" s="43">
        <f>VLOOKUP($D1071,PORTE!$A$3:$Z$45,14,0)*$C1071+VLOOKUP($E$2,PORTE!$A$3:$Z$45,14,0)*$E1071</f>
        <v>73.951629999999994</v>
      </c>
    </row>
    <row r="1072" spans="1:18" s="1" customFormat="1" ht="13.5" customHeight="1" x14ac:dyDescent="0.25">
      <c r="A1072" s="2">
        <v>40322580</v>
      </c>
      <c r="B1072" s="3" t="s">
        <v>2215</v>
      </c>
      <c r="C1072" s="24">
        <v>0.1</v>
      </c>
      <c r="D1072" s="4" t="s">
        <v>5</v>
      </c>
      <c r="E1072" s="5">
        <v>7.31</v>
      </c>
      <c r="F1072" s="43">
        <f>VLOOKUP($D1072,PORTE!$A$3:$Z$45,2,0)*$C1072+VLOOKUP($E$2,PORTE!$A$3:$Z$45,2,0)*$E1072</f>
        <v>84.864999999999995</v>
      </c>
      <c r="G1072" s="43">
        <f>VLOOKUP($D1072,PORTE!$A$3:$Z$45,3,0)*$C1072+VLOOKUP($E$2,PORTE!$A$3:$Z$45,3,0)*$E1072</f>
        <v>88.77</v>
      </c>
      <c r="H1072" s="43">
        <f>VLOOKUP($D1072,PORTE!$A$3:$Z$45,4,0)*$C1072+VLOOKUP($E$2,PORTE!$A$3:$Z$45,4,0)*$E1072</f>
        <v>93.717699999999994</v>
      </c>
      <c r="I1072" s="43">
        <f>VLOOKUP($D1072,PORTE!$A$3:$Z$45,5,0)*$C1072+VLOOKUP($E$2,PORTE!$A$3:$Z$45,5,0)*$E1072</f>
        <v>100.37469999999999</v>
      </c>
      <c r="J1072" s="43">
        <f>VLOOKUP($D1072,PORTE!$A$3:$Z$45,6,0)*$C1072+VLOOKUP($E$2,PORTE!$A$3:$Z$45,6,0)*$E1072</f>
        <v>106.03829999999999</v>
      </c>
      <c r="K1072" s="43">
        <f>VLOOKUP($D1072,PORTE!$A$3:$Z$45,7,0)*$C1072+VLOOKUP($E$2,PORTE!$A$3:$Z$45,7,0)*$E1072</f>
        <v>112.10549999999999</v>
      </c>
      <c r="L1072" s="43">
        <f>VLOOKUP($D1072,PORTE!$A$3:$Z$45,8,0)*$C1072+VLOOKUP($E$2,PORTE!$A$3:$Z$45,8,0)*$E1072</f>
        <v>119.50549999999998</v>
      </c>
      <c r="M1072" s="43">
        <f>VLOOKUP($D1072,PORTE!$A$3:$Z$45,9,0)*$C1072+VLOOKUP($E$2,PORTE!$A$3:$Z$45,9,0)*$E1072</f>
        <v>131.2714</v>
      </c>
      <c r="N1072" s="43">
        <f>VLOOKUP($D1072,PORTE!$A$3:$Z$45,10,0)*$C1072+VLOOKUP($E$2,PORTE!$A$3:$Z$45,10,0)*$E1072</f>
        <v>143.25959999999998</v>
      </c>
      <c r="O1072" s="43">
        <f>VLOOKUP($D1072,PORTE!$A$3:$Z$45,11,0)*$C1072+VLOOKUP($E$2,PORTE!$A$3:$Z$45,11,0)*$E1072</f>
        <v>145.69989999999999</v>
      </c>
      <c r="P1072" s="43">
        <f>VLOOKUP($D1072,PORTE!$A$3:$Z$45,12,0)*$C1072+VLOOKUP($E$2,PORTE!$A$3:$Z$45,12,0)*$E1072</f>
        <v>151.61969999999999</v>
      </c>
      <c r="Q1072" s="43">
        <f>VLOOKUP($D1072,PORTE!$A$3:$Z$45,13,0)*$C1072+VLOOKUP($E$2,PORTE!$A$3:$Z$45,13,0)*$E1072</f>
        <v>156.36769999999999</v>
      </c>
      <c r="R1072" s="43">
        <f>VLOOKUP($D1072,PORTE!$A$3:$Z$45,14,0)*$C1072+VLOOKUP($E$2,PORTE!$A$3:$Z$45,14,0)*$E1072</f>
        <v>162.4529</v>
      </c>
    </row>
    <row r="1073" spans="1:18" s="1" customFormat="1" ht="13.5" customHeight="1" x14ac:dyDescent="0.25">
      <c r="A1073" s="2">
        <v>40319407</v>
      </c>
      <c r="B1073" s="9" t="s">
        <v>2216</v>
      </c>
      <c r="C1073" s="27">
        <v>0.01</v>
      </c>
      <c r="D1073" s="2" t="s">
        <v>5</v>
      </c>
      <c r="E1073" s="5">
        <v>2.3980000000000001</v>
      </c>
      <c r="F1073" s="43">
        <f>VLOOKUP($D1073,PORTE!$A$3:$Z$45,2,0)*$C1073+VLOOKUP($E$2,PORTE!$A$3:$Z$45,2,0)*$E1073</f>
        <v>27.657</v>
      </c>
      <c r="G1073" s="43">
        <f>VLOOKUP($D1073,PORTE!$A$3:$Z$45,3,0)*$C1073+VLOOKUP($E$2,PORTE!$A$3:$Z$45,3,0)*$E1073</f>
        <v>28.881000000000004</v>
      </c>
      <c r="H1073" s="43">
        <f>VLOOKUP($D1073,PORTE!$A$3:$Z$45,4,0)*$C1073+VLOOKUP($E$2,PORTE!$A$3:$Z$45,4,0)*$E1073</f>
        <v>30.492660000000001</v>
      </c>
      <c r="I1073" s="43">
        <f>VLOOKUP($D1073,PORTE!$A$3:$Z$45,5,0)*$C1073+VLOOKUP($E$2,PORTE!$A$3:$Z$45,5,0)*$E1073</f>
        <v>32.658660000000005</v>
      </c>
      <c r="J1073" s="43">
        <f>VLOOKUP($D1073,PORTE!$A$3:$Z$45,6,0)*$C1073+VLOOKUP($E$2,PORTE!$A$3:$Z$45,6,0)*$E1073</f>
        <v>34.49194</v>
      </c>
      <c r="K1073" s="43">
        <f>VLOOKUP($D1073,PORTE!$A$3:$Z$45,7,0)*$C1073+VLOOKUP($E$2,PORTE!$A$3:$Z$45,7,0)*$E1073</f>
        <v>36.465600000000002</v>
      </c>
      <c r="L1073" s="43">
        <f>VLOOKUP($D1073,PORTE!$A$3:$Z$45,8,0)*$C1073+VLOOKUP($E$2,PORTE!$A$3:$Z$45,8,0)*$E1073</f>
        <v>38.872599999999998</v>
      </c>
      <c r="M1073" s="43">
        <f>VLOOKUP($D1073,PORTE!$A$3:$Z$45,9,0)*$C1073+VLOOKUP($E$2,PORTE!$A$3:$Z$45,9,0)*$E1073</f>
        <v>42.699719999999999</v>
      </c>
      <c r="N1073" s="43">
        <f>VLOOKUP($D1073,PORTE!$A$3:$Z$45,10,0)*$C1073+VLOOKUP($E$2,PORTE!$A$3:$Z$45,10,0)*$E1073</f>
        <v>46.599080000000001</v>
      </c>
      <c r="O1073" s="43">
        <f>VLOOKUP($D1073,PORTE!$A$3:$Z$45,11,0)*$C1073+VLOOKUP($E$2,PORTE!$A$3:$Z$45,11,0)*$E1073</f>
        <v>47.393220000000007</v>
      </c>
      <c r="P1073" s="43">
        <f>VLOOKUP($D1073,PORTE!$A$3:$Z$45,12,0)*$C1073+VLOOKUP($E$2,PORTE!$A$3:$Z$45,12,0)*$E1073</f>
        <v>49.28546</v>
      </c>
      <c r="Q1073" s="43">
        <f>VLOOKUP($D1073,PORTE!$A$3:$Z$45,13,0)*$C1073+VLOOKUP($E$2,PORTE!$A$3:$Z$45,13,0)*$E1073</f>
        <v>50.760460000000002</v>
      </c>
      <c r="R1073" s="43">
        <f>VLOOKUP($D1073,PORTE!$A$3:$Z$45,14,0)*$C1073+VLOOKUP($E$2,PORTE!$A$3:$Z$45,14,0)*$E1073</f>
        <v>52.73592</v>
      </c>
    </row>
    <row r="1074" spans="1:18" s="1" customFormat="1" ht="13.5" customHeight="1" x14ac:dyDescent="0.25">
      <c r="A1074" s="2" t="s">
        <v>2217</v>
      </c>
      <c r="B1074" s="3" t="s">
        <v>2218</v>
      </c>
      <c r="C1074" s="24">
        <v>0.01</v>
      </c>
      <c r="D1074" s="4" t="s">
        <v>5</v>
      </c>
      <c r="E1074" s="5" t="s">
        <v>1982</v>
      </c>
      <c r="F1074" s="43">
        <f>VLOOKUP($D1074,PORTE!$A$3:$Z$45,2,0)*$C1074+VLOOKUP($E$2,PORTE!$A$3:$Z$45,2,0)*$E1074</f>
        <v>3.1850000000000005</v>
      </c>
      <c r="G1074" s="43">
        <f>VLOOKUP($D1074,PORTE!$A$3:$Z$45,3,0)*$C1074+VLOOKUP($E$2,PORTE!$A$3:$Z$45,3,0)*$E1074</f>
        <v>3.3450000000000002</v>
      </c>
      <c r="H1074" s="43">
        <f>VLOOKUP($D1074,PORTE!$A$3:$Z$45,4,0)*$C1074+VLOOKUP($E$2,PORTE!$A$3:$Z$45,4,0)*$E1074</f>
        <v>3.5308999999999999</v>
      </c>
      <c r="I1074" s="43">
        <f>VLOOKUP($D1074,PORTE!$A$3:$Z$45,5,0)*$C1074+VLOOKUP($E$2,PORTE!$A$3:$Z$45,5,0)*$E1074</f>
        <v>3.7817000000000003</v>
      </c>
      <c r="J1074" s="43">
        <f>VLOOKUP($D1074,PORTE!$A$3:$Z$45,6,0)*$C1074+VLOOKUP($E$2,PORTE!$A$3:$Z$45,6,0)*$E1074</f>
        <v>3.9977000000000005</v>
      </c>
      <c r="K1074" s="43">
        <f>VLOOKUP($D1074,PORTE!$A$3:$Z$45,7,0)*$C1074+VLOOKUP($E$2,PORTE!$A$3:$Z$45,7,0)*$E1074</f>
        <v>4.2264000000000008</v>
      </c>
      <c r="L1074" s="43">
        <f>VLOOKUP($D1074,PORTE!$A$3:$Z$45,8,0)*$C1074+VLOOKUP($E$2,PORTE!$A$3:$Z$45,8,0)*$E1074</f>
        <v>4.5053999999999998</v>
      </c>
      <c r="M1074" s="43">
        <f>VLOOKUP($D1074,PORTE!$A$3:$Z$45,9,0)*$C1074+VLOOKUP($E$2,PORTE!$A$3:$Z$45,9,0)*$E1074</f>
        <v>4.9489999999999998</v>
      </c>
      <c r="N1074" s="43">
        <f>VLOOKUP($D1074,PORTE!$A$3:$Z$45,10,0)*$C1074+VLOOKUP($E$2,PORTE!$A$3:$Z$45,10,0)*$E1074</f>
        <v>5.4009999999999998</v>
      </c>
      <c r="O1074" s="43">
        <f>VLOOKUP($D1074,PORTE!$A$3:$Z$45,11,0)*$C1074+VLOOKUP($E$2,PORTE!$A$3:$Z$45,11,0)*$E1074</f>
        <v>5.4929000000000006</v>
      </c>
      <c r="P1074" s="43">
        <f>VLOOKUP($D1074,PORTE!$A$3:$Z$45,12,0)*$C1074+VLOOKUP($E$2,PORTE!$A$3:$Z$45,12,0)*$E1074</f>
        <v>5.7253000000000007</v>
      </c>
      <c r="Q1074" s="43">
        <f>VLOOKUP($D1074,PORTE!$A$3:$Z$45,13,0)*$C1074+VLOOKUP($E$2,PORTE!$A$3:$Z$45,13,0)*$E1074</f>
        <v>5.9235000000000007</v>
      </c>
      <c r="R1074" s="43">
        <f>VLOOKUP($D1074,PORTE!$A$3:$Z$45,14,0)*$C1074+VLOOKUP($E$2,PORTE!$A$3:$Z$45,14,0)*$E1074</f>
        <v>6.1539999999999999</v>
      </c>
    </row>
    <row r="1075" spans="1:18" s="1" customFormat="1" ht="13.5" customHeight="1" x14ac:dyDescent="0.25">
      <c r="A1075" s="2" t="s">
        <v>2219</v>
      </c>
      <c r="B1075" s="3" t="s">
        <v>2220</v>
      </c>
      <c r="C1075" s="24">
        <v>0.5</v>
      </c>
      <c r="D1075" s="4" t="s">
        <v>5</v>
      </c>
      <c r="E1075" s="5" t="s">
        <v>2221</v>
      </c>
      <c r="F1075" s="43">
        <f>VLOOKUP($D1075,PORTE!$A$3:$Z$45,2,0)*$C1075+VLOOKUP($E$2,PORTE!$A$3:$Z$45,2,0)*$E1075</f>
        <v>119</v>
      </c>
      <c r="G1075" s="43">
        <f>VLOOKUP($D1075,PORTE!$A$3:$Z$45,3,0)*$C1075+VLOOKUP($E$2,PORTE!$A$3:$Z$45,3,0)*$E1075</f>
        <v>125.25</v>
      </c>
      <c r="H1075" s="43">
        <f>VLOOKUP($D1075,PORTE!$A$3:$Z$45,4,0)*$C1075+VLOOKUP($E$2,PORTE!$A$3:$Z$45,4,0)*$E1075</f>
        <v>132.19999999999999</v>
      </c>
      <c r="I1075" s="43">
        <f>VLOOKUP($D1075,PORTE!$A$3:$Z$45,5,0)*$C1075+VLOOKUP($E$2,PORTE!$A$3:$Z$45,5,0)*$E1075</f>
        <v>141.58999999999997</v>
      </c>
      <c r="J1075" s="43">
        <f>VLOOKUP($D1075,PORTE!$A$3:$Z$45,6,0)*$C1075+VLOOKUP($E$2,PORTE!$A$3:$Z$45,6,0)*$E1075</f>
        <v>149.73000000000002</v>
      </c>
      <c r="K1075" s="43">
        <f>VLOOKUP($D1075,PORTE!$A$3:$Z$45,7,0)*$C1075+VLOOKUP($E$2,PORTE!$A$3:$Z$45,7,0)*$E1075</f>
        <v>158.29499999999999</v>
      </c>
      <c r="L1075" s="43">
        <f>VLOOKUP($D1075,PORTE!$A$3:$Z$45,8,0)*$C1075+VLOOKUP($E$2,PORTE!$A$3:$Z$45,8,0)*$E1075</f>
        <v>168.745</v>
      </c>
      <c r="M1075" s="43">
        <f>VLOOKUP($D1075,PORTE!$A$3:$Z$45,9,0)*$C1075+VLOOKUP($E$2,PORTE!$A$3:$Z$45,9,0)*$E1075</f>
        <v>185.35999999999999</v>
      </c>
      <c r="N1075" s="43">
        <f>VLOOKUP($D1075,PORTE!$A$3:$Z$45,10,0)*$C1075+VLOOKUP($E$2,PORTE!$A$3:$Z$45,10,0)*$E1075</f>
        <v>202.29</v>
      </c>
      <c r="O1075" s="43">
        <f>VLOOKUP($D1075,PORTE!$A$3:$Z$45,11,0)*$C1075+VLOOKUP($E$2,PORTE!$A$3:$Z$45,11,0)*$E1075</f>
        <v>205.73000000000002</v>
      </c>
      <c r="P1075" s="43">
        <f>VLOOKUP($D1075,PORTE!$A$3:$Z$45,12,0)*$C1075+VLOOKUP($E$2,PORTE!$A$3:$Z$45,12,0)*$E1075</f>
        <v>214.61999999999998</v>
      </c>
      <c r="Q1075" s="43">
        <f>VLOOKUP($D1075,PORTE!$A$3:$Z$45,13,0)*$C1075+VLOOKUP($E$2,PORTE!$A$3:$Z$45,13,0)*$E1075</f>
        <v>222.42999999999998</v>
      </c>
      <c r="R1075" s="43">
        <f>VLOOKUP($D1075,PORTE!$A$3:$Z$45,14,0)*$C1075+VLOOKUP($E$2,PORTE!$A$3:$Z$45,14,0)*$E1075</f>
        <v>231.08500000000001</v>
      </c>
    </row>
    <row r="1076" spans="1:18" s="1" customFormat="1" ht="13.5" customHeight="1" x14ac:dyDescent="0.25">
      <c r="A1076" s="2" t="s">
        <v>2222</v>
      </c>
      <c r="B1076" s="3" t="s">
        <v>2223</v>
      </c>
      <c r="C1076" s="24">
        <v>0.01</v>
      </c>
      <c r="D1076" s="4" t="s">
        <v>5</v>
      </c>
      <c r="E1076" s="5" t="s">
        <v>1152</v>
      </c>
      <c r="F1076" s="43">
        <f>VLOOKUP($D1076,PORTE!$A$3:$Z$45,2,0)*$C1076+VLOOKUP($E$2,PORTE!$A$3:$Z$45,2,0)*$E1076</f>
        <v>6.6004999999999994</v>
      </c>
      <c r="G1076" s="43">
        <f>VLOOKUP($D1076,PORTE!$A$3:$Z$45,3,0)*$C1076+VLOOKUP($E$2,PORTE!$A$3:$Z$45,3,0)*$E1076</f>
        <v>6.9089999999999998</v>
      </c>
      <c r="H1076" s="43">
        <f>VLOOKUP($D1076,PORTE!$A$3:$Z$45,4,0)*$C1076+VLOOKUP($E$2,PORTE!$A$3:$Z$45,4,0)*$E1076</f>
        <v>7.2938899999999993</v>
      </c>
      <c r="I1076" s="43">
        <f>VLOOKUP($D1076,PORTE!$A$3:$Z$45,5,0)*$C1076+VLOOKUP($E$2,PORTE!$A$3:$Z$45,5,0)*$E1076</f>
        <v>7.8119899999999998</v>
      </c>
      <c r="J1076" s="43">
        <f>VLOOKUP($D1076,PORTE!$A$3:$Z$45,6,0)*$C1076+VLOOKUP($E$2,PORTE!$A$3:$Z$45,6,0)*$E1076</f>
        <v>8.2537099999999999</v>
      </c>
      <c r="K1076" s="43">
        <f>VLOOKUP($D1076,PORTE!$A$3:$Z$45,7,0)*$C1076+VLOOKUP($E$2,PORTE!$A$3:$Z$45,7,0)*$E1076</f>
        <v>8.7259499999999992</v>
      </c>
      <c r="L1076" s="43">
        <f>VLOOKUP($D1076,PORTE!$A$3:$Z$45,8,0)*$C1076+VLOOKUP($E$2,PORTE!$A$3:$Z$45,8,0)*$E1076</f>
        <v>9.3019499999999979</v>
      </c>
      <c r="M1076" s="43">
        <f>VLOOKUP($D1076,PORTE!$A$3:$Z$45,9,0)*$C1076+VLOOKUP($E$2,PORTE!$A$3:$Z$45,9,0)*$E1076</f>
        <v>10.217779999999998</v>
      </c>
      <c r="N1076" s="43">
        <f>VLOOKUP($D1076,PORTE!$A$3:$Z$45,10,0)*$C1076+VLOOKUP($E$2,PORTE!$A$3:$Z$45,10,0)*$E1076</f>
        <v>11.150919999999999</v>
      </c>
      <c r="O1076" s="43">
        <f>VLOOKUP($D1076,PORTE!$A$3:$Z$45,11,0)*$C1076+VLOOKUP($E$2,PORTE!$A$3:$Z$45,11,0)*$E1076</f>
        <v>11.34083</v>
      </c>
      <c r="P1076" s="43">
        <f>VLOOKUP($D1076,PORTE!$A$3:$Z$45,12,0)*$C1076+VLOOKUP($E$2,PORTE!$A$3:$Z$45,12,0)*$E1076</f>
        <v>11.804889999999999</v>
      </c>
      <c r="Q1076" s="43">
        <f>VLOOKUP($D1076,PORTE!$A$3:$Z$45,13,0)*$C1076+VLOOKUP($E$2,PORTE!$A$3:$Z$45,13,0)*$E1076</f>
        <v>12.181289999999999</v>
      </c>
      <c r="R1076" s="43">
        <f>VLOOKUP($D1076,PORTE!$A$3:$Z$45,14,0)*$C1076+VLOOKUP($E$2,PORTE!$A$3:$Z$45,14,0)*$E1076</f>
        <v>12.655329999999999</v>
      </c>
    </row>
    <row r="1077" spans="1:18" s="1" customFormat="1" ht="13.5" customHeight="1" x14ac:dyDescent="0.25">
      <c r="A1077" s="2" t="s">
        <v>2224</v>
      </c>
      <c r="B1077" s="3" t="s">
        <v>2225</v>
      </c>
      <c r="C1077" s="24">
        <v>0.01</v>
      </c>
      <c r="D1077" s="4" t="s">
        <v>5</v>
      </c>
      <c r="E1077" s="5" t="s">
        <v>653</v>
      </c>
      <c r="F1077" s="43">
        <f>VLOOKUP($D1077,PORTE!$A$3:$Z$45,2,0)*$C1077+VLOOKUP($E$2,PORTE!$A$3:$Z$45,2,0)*$E1077</f>
        <v>9.3950000000000014</v>
      </c>
      <c r="G1077" s="43">
        <f>VLOOKUP($D1077,PORTE!$A$3:$Z$45,3,0)*$C1077+VLOOKUP($E$2,PORTE!$A$3:$Z$45,3,0)*$E1077</f>
        <v>9.8250000000000011</v>
      </c>
      <c r="H1077" s="43">
        <f>VLOOKUP($D1077,PORTE!$A$3:$Z$45,4,0)*$C1077+VLOOKUP($E$2,PORTE!$A$3:$Z$45,4,0)*$E1077</f>
        <v>10.3727</v>
      </c>
      <c r="I1077" s="43">
        <f>VLOOKUP($D1077,PORTE!$A$3:$Z$45,5,0)*$C1077+VLOOKUP($E$2,PORTE!$A$3:$Z$45,5,0)*$E1077</f>
        <v>11.109500000000002</v>
      </c>
      <c r="J1077" s="43">
        <f>VLOOKUP($D1077,PORTE!$A$3:$Z$45,6,0)*$C1077+VLOOKUP($E$2,PORTE!$A$3:$Z$45,6,0)*$E1077</f>
        <v>11.735900000000001</v>
      </c>
      <c r="K1077" s="43">
        <f>VLOOKUP($D1077,PORTE!$A$3:$Z$45,7,0)*$C1077+VLOOKUP($E$2,PORTE!$A$3:$Z$45,7,0)*$E1077</f>
        <v>12.407400000000001</v>
      </c>
      <c r="L1077" s="43">
        <f>VLOOKUP($D1077,PORTE!$A$3:$Z$45,8,0)*$C1077+VLOOKUP($E$2,PORTE!$A$3:$Z$45,8,0)*$E1077</f>
        <v>13.2264</v>
      </c>
      <c r="M1077" s="43">
        <f>VLOOKUP($D1077,PORTE!$A$3:$Z$45,9,0)*$C1077+VLOOKUP($E$2,PORTE!$A$3:$Z$45,9,0)*$E1077</f>
        <v>14.528599999999999</v>
      </c>
      <c r="N1077" s="43">
        <f>VLOOKUP($D1077,PORTE!$A$3:$Z$45,10,0)*$C1077+VLOOKUP($E$2,PORTE!$A$3:$Z$45,10,0)*$E1077</f>
        <v>15.855400000000001</v>
      </c>
      <c r="O1077" s="43">
        <f>VLOOKUP($D1077,PORTE!$A$3:$Z$45,11,0)*$C1077+VLOOKUP($E$2,PORTE!$A$3:$Z$45,11,0)*$E1077</f>
        <v>16.125500000000002</v>
      </c>
      <c r="P1077" s="43">
        <f>VLOOKUP($D1077,PORTE!$A$3:$Z$45,12,0)*$C1077+VLOOKUP($E$2,PORTE!$A$3:$Z$45,12,0)*$E1077</f>
        <v>16.7791</v>
      </c>
      <c r="Q1077" s="43">
        <f>VLOOKUP($D1077,PORTE!$A$3:$Z$45,13,0)*$C1077+VLOOKUP($E$2,PORTE!$A$3:$Z$45,13,0)*$E1077</f>
        <v>17.301300000000001</v>
      </c>
      <c r="R1077" s="43">
        <f>VLOOKUP($D1077,PORTE!$A$3:$Z$45,14,0)*$C1077+VLOOKUP($E$2,PORTE!$A$3:$Z$45,14,0)*$E1077</f>
        <v>17.974600000000002</v>
      </c>
    </row>
    <row r="1078" spans="1:18" s="1" customFormat="1" ht="13.5" customHeight="1" x14ac:dyDescent="0.25">
      <c r="A1078" s="2" t="s">
        <v>2226</v>
      </c>
      <c r="B1078" s="3" t="s">
        <v>2227</v>
      </c>
      <c r="C1078" s="24">
        <v>0.01</v>
      </c>
      <c r="D1078" s="4" t="s">
        <v>5</v>
      </c>
      <c r="E1078" s="5" t="s">
        <v>1982</v>
      </c>
      <c r="F1078" s="43">
        <f>VLOOKUP($D1078,PORTE!$A$3:$Z$45,2,0)*$C1078+VLOOKUP($E$2,PORTE!$A$3:$Z$45,2,0)*$E1078</f>
        <v>3.1850000000000005</v>
      </c>
      <c r="G1078" s="43">
        <f>VLOOKUP($D1078,PORTE!$A$3:$Z$45,3,0)*$C1078+VLOOKUP($E$2,PORTE!$A$3:$Z$45,3,0)*$E1078</f>
        <v>3.3450000000000002</v>
      </c>
      <c r="H1078" s="43">
        <f>VLOOKUP($D1078,PORTE!$A$3:$Z$45,4,0)*$C1078+VLOOKUP($E$2,PORTE!$A$3:$Z$45,4,0)*$E1078</f>
        <v>3.5308999999999999</v>
      </c>
      <c r="I1078" s="43">
        <f>VLOOKUP($D1078,PORTE!$A$3:$Z$45,5,0)*$C1078+VLOOKUP($E$2,PORTE!$A$3:$Z$45,5,0)*$E1078</f>
        <v>3.7817000000000003</v>
      </c>
      <c r="J1078" s="43">
        <f>VLOOKUP($D1078,PORTE!$A$3:$Z$45,6,0)*$C1078+VLOOKUP($E$2,PORTE!$A$3:$Z$45,6,0)*$E1078</f>
        <v>3.9977000000000005</v>
      </c>
      <c r="K1078" s="43">
        <f>VLOOKUP($D1078,PORTE!$A$3:$Z$45,7,0)*$C1078+VLOOKUP($E$2,PORTE!$A$3:$Z$45,7,0)*$E1078</f>
        <v>4.2264000000000008</v>
      </c>
      <c r="L1078" s="43">
        <f>VLOOKUP($D1078,PORTE!$A$3:$Z$45,8,0)*$C1078+VLOOKUP($E$2,PORTE!$A$3:$Z$45,8,0)*$E1078</f>
        <v>4.5053999999999998</v>
      </c>
      <c r="M1078" s="43">
        <f>VLOOKUP($D1078,PORTE!$A$3:$Z$45,9,0)*$C1078+VLOOKUP($E$2,PORTE!$A$3:$Z$45,9,0)*$E1078</f>
        <v>4.9489999999999998</v>
      </c>
      <c r="N1078" s="43">
        <f>VLOOKUP($D1078,PORTE!$A$3:$Z$45,10,0)*$C1078+VLOOKUP($E$2,PORTE!$A$3:$Z$45,10,0)*$E1078</f>
        <v>5.4009999999999998</v>
      </c>
      <c r="O1078" s="43">
        <f>VLOOKUP($D1078,PORTE!$A$3:$Z$45,11,0)*$C1078+VLOOKUP($E$2,PORTE!$A$3:$Z$45,11,0)*$E1078</f>
        <v>5.4929000000000006</v>
      </c>
      <c r="P1078" s="43">
        <f>VLOOKUP($D1078,PORTE!$A$3:$Z$45,12,0)*$C1078+VLOOKUP($E$2,PORTE!$A$3:$Z$45,12,0)*$E1078</f>
        <v>5.7253000000000007</v>
      </c>
      <c r="Q1078" s="43">
        <f>VLOOKUP($D1078,PORTE!$A$3:$Z$45,13,0)*$C1078+VLOOKUP($E$2,PORTE!$A$3:$Z$45,13,0)*$E1078</f>
        <v>5.9235000000000007</v>
      </c>
      <c r="R1078" s="43">
        <f>VLOOKUP($D1078,PORTE!$A$3:$Z$45,14,0)*$C1078+VLOOKUP($E$2,PORTE!$A$3:$Z$45,14,0)*$E1078</f>
        <v>6.1539999999999999</v>
      </c>
    </row>
    <row r="1079" spans="1:18" s="1" customFormat="1" ht="13.5" customHeight="1" x14ac:dyDescent="0.25">
      <c r="A1079" s="2" t="s">
        <v>2228</v>
      </c>
      <c r="B1079" s="3" t="s">
        <v>2229</v>
      </c>
      <c r="C1079" s="24">
        <v>0.75</v>
      </c>
      <c r="D1079" s="4" t="s">
        <v>5</v>
      </c>
      <c r="E1079" s="5" t="s">
        <v>2230</v>
      </c>
      <c r="F1079" s="43">
        <f>VLOOKUP($D1079,PORTE!$A$3:$Z$45,2,0)*$C1079+VLOOKUP($E$2,PORTE!$A$3:$Z$45,2,0)*$E1079</f>
        <v>23.284499999999998</v>
      </c>
      <c r="G1079" s="43">
        <f>VLOOKUP($D1079,PORTE!$A$3:$Z$45,3,0)*$C1079+VLOOKUP($E$2,PORTE!$A$3:$Z$45,3,0)*$E1079</f>
        <v>25.910999999999998</v>
      </c>
      <c r="H1079" s="43">
        <f>VLOOKUP($D1079,PORTE!$A$3:$Z$45,4,0)*$C1079+VLOOKUP($E$2,PORTE!$A$3:$Z$45,4,0)*$E1079</f>
        <v>27.293009999999999</v>
      </c>
      <c r="I1079" s="43">
        <f>VLOOKUP($D1079,PORTE!$A$3:$Z$45,5,0)*$C1079+VLOOKUP($E$2,PORTE!$A$3:$Z$45,5,0)*$E1079</f>
        <v>29.230709999999995</v>
      </c>
      <c r="J1079" s="43">
        <f>VLOOKUP($D1079,PORTE!$A$3:$Z$45,6,0)*$C1079+VLOOKUP($E$2,PORTE!$A$3:$Z$45,6,0)*$E1079</f>
        <v>31.182989999999997</v>
      </c>
      <c r="K1079" s="43">
        <f>VLOOKUP($D1079,PORTE!$A$3:$Z$45,7,0)*$C1079+VLOOKUP($E$2,PORTE!$A$3:$Z$45,7,0)*$E1079</f>
        <v>32.962949999999999</v>
      </c>
      <c r="L1079" s="43">
        <f>VLOOKUP($D1079,PORTE!$A$3:$Z$45,8,0)*$C1079+VLOOKUP($E$2,PORTE!$A$3:$Z$45,8,0)*$E1079</f>
        <v>35.140949999999997</v>
      </c>
      <c r="M1079" s="43">
        <f>VLOOKUP($D1079,PORTE!$A$3:$Z$45,9,0)*$C1079+VLOOKUP($E$2,PORTE!$A$3:$Z$45,9,0)*$E1079</f>
        <v>38.603219999999993</v>
      </c>
      <c r="N1079" s="43">
        <f>VLOOKUP($D1079,PORTE!$A$3:$Z$45,10,0)*$C1079+VLOOKUP($E$2,PORTE!$A$3:$Z$45,10,0)*$E1079</f>
        <v>42.133079999999993</v>
      </c>
      <c r="O1079" s="43">
        <f>VLOOKUP($D1079,PORTE!$A$3:$Z$45,11,0)*$C1079+VLOOKUP($E$2,PORTE!$A$3:$Z$45,11,0)*$E1079</f>
        <v>42.83907</v>
      </c>
      <c r="P1079" s="43">
        <f>VLOOKUP($D1079,PORTE!$A$3:$Z$45,12,0)*$C1079+VLOOKUP($E$2,PORTE!$A$3:$Z$45,12,0)*$E1079</f>
        <v>45.646409999999996</v>
      </c>
      <c r="Q1079" s="43">
        <f>VLOOKUP($D1079,PORTE!$A$3:$Z$45,13,0)*$C1079+VLOOKUP($E$2,PORTE!$A$3:$Z$45,13,0)*$E1079</f>
        <v>49.263210000000001</v>
      </c>
      <c r="R1079" s="43">
        <f>VLOOKUP($D1079,PORTE!$A$3:$Z$45,14,0)*$C1079+VLOOKUP($E$2,PORTE!$A$3:$Z$45,14,0)*$E1079</f>
        <v>51.178169999999994</v>
      </c>
    </row>
    <row r="1080" spans="1:18" s="1" customFormat="1" ht="13.5" customHeight="1" x14ac:dyDescent="0.25">
      <c r="A1080" s="2" t="s">
        <v>2231</v>
      </c>
      <c r="B1080" s="3" t="s">
        <v>2232</v>
      </c>
      <c r="C1080" s="24">
        <v>0.01</v>
      </c>
      <c r="D1080" s="4" t="s">
        <v>5</v>
      </c>
      <c r="E1080" s="5" t="s">
        <v>653</v>
      </c>
      <c r="F1080" s="43">
        <f>VLOOKUP($D1080,PORTE!$A$3:$Z$45,2,0)*$C1080+VLOOKUP($E$2,PORTE!$A$3:$Z$45,2,0)*$E1080</f>
        <v>9.3950000000000014</v>
      </c>
      <c r="G1080" s="43">
        <f>VLOOKUP($D1080,PORTE!$A$3:$Z$45,3,0)*$C1080+VLOOKUP($E$2,PORTE!$A$3:$Z$45,3,0)*$E1080</f>
        <v>9.8250000000000011</v>
      </c>
      <c r="H1080" s="43">
        <f>VLOOKUP($D1080,PORTE!$A$3:$Z$45,4,0)*$C1080+VLOOKUP($E$2,PORTE!$A$3:$Z$45,4,0)*$E1080</f>
        <v>10.3727</v>
      </c>
      <c r="I1080" s="43">
        <f>VLOOKUP($D1080,PORTE!$A$3:$Z$45,5,0)*$C1080+VLOOKUP($E$2,PORTE!$A$3:$Z$45,5,0)*$E1080</f>
        <v>11.109500000000002</v>
      </c>
      <c r="J1080" s="43">
        <f>VLOOKUP($D1080,PORTE!$A$3:$Z$45,6,0)*$C1080+VLOOKUP($E$2,PORTE!$A$3:$Z$45,6,0)*$E1080</f>
        <v>11.735900000000001</v>
      </c>
      <c r="K1080" s="43">
        <f>VLOOKUP($D1080,PORTE!$A$3:$Z$45,7,0)*$C1080+VLOOKUP($E$2,PORTE!$A$3:$Z$45,7,0)*$E1080</f>
        <v>12.407400000000001</v>
      </c>
      <c r="L1080" s="43">
        <f>VLOOKUP($D1080,PORTE!$A$3:$Z$45,8,0)*$C1080+VLOOKUP($E$2,PORTE!$A$3:$Z$45,8,0)*$E1080</f>
        <v>13.2264</v>
      </c>
      <c r="M1080" s="43">
        <f>VLOOKUP($D1080,PORTE!$A$3:$Z$45,9,0)*$C1080+VLOOKUP($E$2,PORTE!$A$3:$Z$45,9,0)*$E1080</f>
        <v>14.528599999999999</v>
      </c>
      <c r="N1080" s="43">
        <f>VLOOKUP($D1080,PORTE!$A$3:$Z$45,10,0)*$C1080+VLOOKUP($E$2,PORTE!$A$3:$Z$45,10,0)*$E1080</f>
        <v>15.855400000000001</v>
      </c>
      <c r="O1080" s="43">
        <f>VLOOKUP($D1080,PORTE!$A$3:$Z$45,11,0)*$C1080+VLOOKUP($E$2,PORTE!$A$3:$Z$45,11,0)*$E1080</f>
        <v>16.125500000000002</v>
      </c>
      <c r="P1080" s="43">
        <f>VLOOKUP($D1080,PORTE!$A$3:$Z$45,12,0)*$C1080+VLOOKUP($E$2,PORTE!$A$3:$Z$45,12,0)*$E1080</f>
        <v>16.7791</v>
      </c>
      <c r="Q1080" s="43">
        <f>VLOOKUP($D1080,PORTE!$A$3:$Z$45,13,0)*$C1080+VLOOKUP($E$2,PORTE!$A$3:$Z$45,13,0)*$E1080</f>
        <v>17.301300000000001</v>
      </c>
      <c r="R1080" s="43">
        <f>VLOOKUP($D1080,PORTE!$A$3:$Z$45,14,0)*$C1080+VLOOKUP($E$2,PORTE!$A$3:$Z$45,14,0)*$E1080</f>
        <v>17.974600000000002</v>
      </c>
    </row>
    <row r="1081" spans="1:18" s="1" customFormat="1" ht="13.5" customHeight="1" x14ac:dyDescent="0.25">
      <c r="A1081" s="2" t="s">
        <v>2233</v>
      </c>
      <c r="B1081" s="3" t="s">
        <v>2234</v>
      </c>
      <c r="C1081" s="24">
        <v>0.01</v>
      </c>
      <c r="D1081" s="4" t="s">
        <v>5</v>
      </c>
      <c r="E1081" s="5" t="s">
        <v>1152</v>
      </c>
      <c r="F1081" s="43">
        <f>VLOOKUP($D1081,PORTE!$A$3:$Z$45,2,0)*$C1081+VLOOKUP($E$2,PORTE!$A$3:$Z$45,2,0)*$E1081</f>
        <v>6.6004999999999994</v>
      </c>
      <c r="G1081" s="43">
        <f>VLOOKUP($D1081,PORTE!$A$3:$Z$45,3,0)*$C1081+VLOOKUP($E$2,PORTE!$A$3:$Z$45,3,0)*$E1081</f>
        <v>6.9089999999999998</v>
      </c>
      <c r="H1081" s="43">
        <f>VLOOKUP($D1081,PORTE!$A$3:$Z$45,4,0)*$C1081+VLOOKUP($E$2,PORTE!$A$3:$Z$45,4,0)*$E1081</f>
        <v>7.2938899999999993</v>
      </c>
      <c r="I1081" s="43">
        <f>VLOOKUP($D1081,PORTE!$A$3:$Z$45,5,0)*$C1081+VLOOKUP($E$2,PORTE!$A$3:$Z$45,5,0)*$E1081</f>
        <v>7.8119899999999998</v>
      </c>
      <c r="J1081" s="43">
        <f>VLOOKUP($D1081,PORTE!$A$3:$Z$45,6,0)*$C1081+VLOOKUP($E$2,PORTE!$A$3:$Z$45,6,0)*$E1081</f>
        <v>8.2537099999999999</v>
      </c>
      <c r="K1081" s="43">
        <f>VLOOKUP($D1081,PORTE!$A$3:$Z$45,7,0)*$C1081+VLOOKUP($E$2,PORTE!$A$3:$Z$45,7,0)*$E1081</f>
        <v>8.7259499999999992</v>
      </c>
      <c r="L1081" s="43">
        <f>VLOOKUP($D1081,PORTE!$A$3:$Z$45,8,0)*$C1081+VLOOKUP($E$2,PORTE!$A$3:$Z$45,8,0)*$E1081</f>
        <v>9.3019499999999979</v>
      </c>
      <c r="M1081" s="43">
        <f>VLOOKUP($D1081,PORTE!$A$3:$Z$45,9,0)*$C1081+VLOOKUP($E$2,PORTE!$A$3:$Z$45,9,0)*$E1081</f>
        <v>10.217779999999998</v>
      </c>
      <c r="N1081" s="43">
        <f>VLOOKUP($D1081,PORTE!$A$3:$Z$45,10,0)*$C1081+VLOOKUP($E$2,PORTE!$A$3:$Z$45,10,0)*$E1081</f>
        <v>11.150919999999999</v>
      </c>
      <c r="O1081" s="43">
        <f>VLOOKUP($D1081,PORTE!$A$3:$Z$45,11,0)*$C1081+VLOOKUP($E$2,PORTE!$A$3:$Z$45,11,0)*$E1081</f>
        <v>11.34083</v>
      </c>
      <c r="P1081" s="43">
        <f>VLOOKUP($D1081,PORTE!$A$3:$Z$45,12,0)*$C1081+VLOOKUP($E$2,PORTE!$A$3:$Z$45,12,0)*$E1081</f>
        <v>11.804889999999999</v>
      </c>
      <c r="Q1081" s="43">
        <f>VLOOKUP($D1081,PORTE!$A$3:$Z$45,13,0)*$C1081+VLOOKUP($E$2,PORTE!$A$3:$Z$45,13,0)*$E1081</f>
        <v>12.181289999999999</v>
      </c>
      <c r="R1081" s="43">
        <f>VLOOKUP($D1081,PORTE!$A$3:$Z$45,14,0)*$C1081+VLOOKUP($E$2,PORTE!$A$3:$Z$45,14,0)*$E1081</f>
        <v>12.655329999999999</v>
      </c>
    </row>
    <row r="1082" spans="1:18" s="1" customFormat="1" ht="13.5" customHeight="1" x14ac:dyDescent="0.25">
      <c r="A1082" s="2" t="s">
        <v>2235</v>
      </c>
      <c r="B1082" s="3" t="s">
        <v>2236</v>
      </c>
      <c r="C1082" s="24">
        <v>0.1</v>
      </c>
      <c r="D1082" s="4" t="s">
        <v>5</v>
      </c>
      <c r="E1082" s="5" t="s">
        <v>39</v>
      </c>
      <c r="F1082" s="43">
        <f>VLOOKUP($D1082,PORTE!$A$3:$Z$45,2,0)*$C1082+VLOOKUP($E$2,PORTE!$A$3:$Z$45,2,0)*$E1082</f>
        <v>38.370499999999993</v>
      </c>
      <c r="G1082" s="43">
        <f>VLOOKUP($D1082,PORTE!$A$3:$Z$45,3,0)*$C1082+VLOOKUP($E$2,PORTE!$A$3:$Z$45,3,0)*$E1082</f>
        <v>40.253999999999998</v>
      </c>
      <c r="H1082" s="43">
        <f>VLOOKUP($D1082,PORTE!$A$3:$Z$45,4,0)*$C1082+VLOOKUP($E$2,PORTE!$A$3:$Z$45,4,0)*$E1082</f>
        <v>42.492890000000003</v>
      </c>
      <c r="I1082" s="43">
        <f>VLOOKUP($D1082,PORTE!$A$3:$Z$45,5,0)*$C1082+VLOOKUP($E$2,PORTE!$A$3:$Z$45,5,0)*$E1082</f>
        <v>45.511189999999999</v>
      </c>
      <c r="J1082" s="43">
        <f>VLOOKUP($D1082,PORTE!$A$3:$Z$45,6,0)*$C1082+VLOOKUP($E$2,PORTE!$A$3:$Z$45,6,0)*$E1082</f>
        <v>48.102110000000003</v>
      </c>
      <c r="K1082" s="43">
        <f>VLOOKUP($D1082,PORTE!$A$3:$Z$45,7,0)*$C1082+VLOOKUP($E$2,PORTE!$A$3:$Z$45,7,0)*$E1082</f>
        <v>50.854050000000001</v>
      </c>
      <c r="L1082" s="43">
        <f>VLOOKUP($D1082,PORTE!$A$3:$Z$45,8,0)*$C1082+VLOOKUP($E$2,PORTE!$A$3:$Z$45,8,0)*$E1082</f>
        <v>54.211049999999993</v>
      </c>
      <c r="M1082" s="43">
        <f>VLOOKUP($D1082,PORTE!$A$3:$Z$45,9,0)*$C1082+VLOOKUP($E$2,PORTE!$A$3:$Z$45,9,0)*$E1082</f>
        <v>59.548579999999994</v>
      </c>
      <c r="N1082" s="43">
        <f>VLOOKUP($D1082,PORTE!$A$3:$Z$45,10,0)*$C1082+VLOOKUP($E$2,PORTE!$A$3:$Z$45,10,0)*$E1082</f>
        <v>64.987120000000004</v>
      </c>
      <c r="O1082" s="43">
        <f>VLOOKUP($D1082,PORTE!$A$3:$Z$45,11,0)*$C1082+VLOOKUP($E$2,PORTE!$A$3:$Z$45,11,0)*$E1082</f>
        <v>66.093230000000005</v>
      </c>
      <c r="P1082" s="43">
        <f>VLOOKUP($D1082,PORTE!$A$3:$Z$45,12,0)*$C1082+VLOOKUP($E$2,PORTE!$A$3:$Z$45,12,0)*$E1082</f>
        <v>68.859489999999994</v>
      </c>
      <c r="Q1082" s="43">
        <f>VLOOKUP($D1082,PORTE!$A$3:$Z$45,13,0)*$C1082+VLOOKUP($E$2,PORTE!$A$3:$Z$45,13,0)*$E1082</f>
        <v>71.181690000000003</v>
      </c>
      <c r="R1082" s="43">
        <f>VLOOKUP($D1082,PORTE!$A$3:$Z$45,14,0)*$C1082+VLOOKUP($E$2,PORTE!$A$3:$Z$45,14,0)*$E1082</f>
        <v>73.951629999999994</v>
      </c>
    </row>
    <row r="1083" spans="1:18" s="1" customFormat="1" ht="13.5" customHeight="1" x14ac:dyDescent="0.25">
      <c r="A1083" s="2" t="s">
        <v>2237</v>
      </c>
      <c r="B1083" s="3" t="s">
        <v>2238</v>
      </c>
      <c r="C1083" s="27">
        <v>1</v>
      </c>
      <c r="D1083" s="2" t="s">
        <v>5</v>
      </c>
      <c r="E1083" s="5" t="s">
        <v>2239</v>
      </c>
      <c r="F1083" s="43">
        <f>VLOOKUP($D1083,PORTE!$A$3:$Z$45,2,0)*$C1083+VLOOKUP($E$2,PORTE!$A$3:$Z$45,2,0)*$E1083</f>
        <v>199.70500000000001</v>
      </c>
      <c r="G1083" s="43">
        <f>VLOOKUP($D1083,PORTE!$A$3:$Z$45,3,0)*$C1083+VLOOKUP($E$2,PORTE!$A$3:$Z$45,3,0)*$E1083</f>
        <v>210.54000000000002</v>
      </c>
      <c r="H1083" s="43">
        <f>VLOOKUP($D1083,PORTE!$A$3:$Z$45,4,0)*$C1083+VLOOKUP($E$2,PORTE!$A$3:$Z$45,4,0)*$E1083</f>
        <v>222.20890000000003</v>
      </c>
      <c r="I1083" s="43">
        <f>VLOOKUP($D1083,PORTE!$A$3:$Z$45,5,0)*$C1083+VLOOKUP($E$2,PORTE!$A$3:$Z$45,5,0)*$E1083</f>
        <v>237.99190000000002</v>
      </c>
      <c r="J1083" s="43">
        <f>VLOOKUP($D1083,PORTE!$A$3:$Z$45,6,0)*$C1083+VLOOKUP($E$2,PORTE!$A$3:$Z$45,6,0)*$E1083</f>
        <v>251.74110000000002</v>
      </c>
      <c r="K1083" s="43">
        <f>VLOOKUP($D1083,PORTE!$A$3:$Z$45,7,0)*$C1083+VLOOKUP($E$2,PORTE!$A$3:$Z$45,7,0)*$E1083</f>
        <v>266.14050000000003</v>
      </c>
      <c r="L1083" s="43">
        <f>VLOOKUP($D1083,PORTE!$A$3:$Z$45,8,0)*$C1083+VLOOKUP($E$2,PORTE!$A$3:$Z$45,8,0)*$E1083</f>
        <v>283.71050000000002</v>
      </c>
      <c r="M1083" s="43">
        <f>VLOOKUP($D1083,PORTE!$A$3:$Z$45,9,0)*$C1083+VLOOKUP($E$2,PORTE!$A$3:$Z$45,9,0)*$E1083</f>
        <v>311.64580000000001</v>
      </c>
      <c r="N1083" s="43">
        <f>VLOOKUP($D1083,PORTE!$A$3:$Z$45,10,0)*$C1083+VLOOKUP($E$2,PORTE!$A$3:$Z$45,10,0)*$E1083</f>
        <v>340.1112</v>
      </c>
      <c r="O1083" s="43">
        <f>VLOOKUP($D1083,PORTE!$A$3:$Z$45,11,0)*$C1083+VLOOKUP($E$2,PORTE!$A$3:$Z$45,11,0)*$E1083</f>
        <v>345.89230000000009</v>
      </c>
      <c r="P1083" s="43">
        <f>VLOOKUP($D1083,PORTE!$A$3:$Z$45,12,0)*$C1083+VLOOKUP($E$2,PORTE!$A$3:$Z$45,12,0)*$E1083</f>
        <v>361.07490000000001</v>
      </c>
      <c r="Q1083" s="43">
        <f>VLOOKUP($D1083,PORTE!$A$3:$Z$45,13,0)*$C1083+VLOOKUP($E$2,PORTE!$A$3:$Z$45,13,0)*$E1083</f>
        <v>374.69690000000003</v>
      </c>
      <c r="R1083" s="43">
        <f>VLOOKUP($D1083,PORTE!$A$3:$Z$45,14,0)*$C1083+VLOOKUP($E$2,PORTE!$A$3:$Z$45,14,0)*$E1083</f>
        <v>389.27630000000005</v>
      </c>
    </row>
    <row r="1084" spans="1:18" s="1" customFormat="1" ht="13.5" customHeight="1" x14ac:dyDescent="0.25">
      <c r="A1084" s="2">
        <v>40317129</v>
      </c>
      <c r="B1084" s="22" t="s">
        <v>2240</v>
      </c>
      <c r="C1084" s="24">
        <v>0.04</v>
      </c>
      <c r="D1084" s="4" t="s">
        <v>5</v>
      </c>
      <c r="E1084" s="5">
        <v>4.4290000000000003</v>
      </c>
      <c r="F1084" s="43">
        <f>VLOOKUP($D1084,PORTE!$A$3:$Z$45,2,0)*$C1084+VLOOKUP($E$2,PORTE!$A$3:$Z$45,2,0)*$E1084</f>
        <v>51.253500000000003</v>
      </c>
      <c r="G1084" s="43">
        <f>VLOOKUP($D1084,PORTE!$A$3:$Z$45,3,0)*$C1084+VLOOKUP($E$2,PORTE!$A$3:$Z$45,3,0)*$E1084</f>
        <v>53.568000000000005</v>
      </c>
      <c r="H1084" s="43">
        <f>VLOOKUP($D1084,PORTE!$A$3:$Z$45,4,0)*$C1084+VLOOKUP($E$2,PORTE!$A$3:$Z$45,4,0)*$E1084</f>
        <v>56.555430000000001</v>
      </c>
      <c r="I1084" s="43">
        <f>VLOOKUP($D1084,PORTE!$A$3:$Z$45,5,0)*$C1084+VLOOKUP($E$2,PORTE!$A$3:$Z$45,5,0)*$E1084</f>
        <v>60.572730000000007</v>
      </c>
      <c r="J1084" s="43">
        <f>VLOOKUP($D1084,PORTE!$A$3:$Z$45,6,0)*$C1084+VLOOKUP($E$2,PORTE!$A$3:$Z$45,6,0)*$E1084</f>
        <v>63.981970000000004</v>
      </c>
      <c r="K1084" s="43">
        <f>VLOOKUP($D1084,PORTE!$A$3:$Z$45,7,0)*$C1084+VLOOKUP($E$2,PORTE!$A$3:$Z$45,7,0)*$E1084</f>
        <v>67.642949999999999</v>
      </c>
      <c r="L1084" s="43">
        <f>VLOOKUP($D1084,PORTE!$A$3:$Z$45,8,0)*$C1084+VLOOKUP($E$2,PORTE!$A$3:$Z$45,8,0)*$E1084</f>
        <v>72.107950000000002</v>
      </c>
      <c r="M1084" s="43">
        <f>VLOOKUP($D1084,PORTE!$A$3:$Z$45,9,0)*$C1084+VLOOKUP($E$2,PORTE!$A$3:$Z$45,9,0)*$E1084</f>
        <v>79.207259999999991</v>
      </c>
      <c r="N1084" s="43">
        <f>VLOOKUP($D1084,PORTE!$A$3:$Z$45,10,0)*$C1084+VLOOKUP($E$2,PORTE!$A$3:$Z$45,10,0)*$E1084</f>
        <v>86.440640000000002</v>
      </c>
      <c r="O1084" s="43">
        <f>VLOOKUP($D1084,PORTE!$A$3:$Z$45,11,0)*$C1084+VLOOKUP($E$2,PORTE!$A$3:$Z$45,11,0)*$E1084</f>
        <v>87.913410000000013</v>
      </c>
      <c r="P1084" s="43">
        <f>VLOOKUP($D1084,PORTE!$A$3:$Z$45,12,0)*$C1084+VLOOKUP($E$2,PORTE!$A$3:$Z$45,12,0)*$E1084</f>
        <v>91.45523</v>
      </c>
      <c r="Q1084" s="43">
        <f>VLOOKUP($D1084,PORTE!$A$3:$Z$45,13,0)*$C1084+VLOOKUP($E$2,PORTE!$A$3:$Z$45,13,0)*$E1084</f>
        <v>94.257430000000014</v>
      </c>
      <c r="R1084" s="43">
        <f>VLOOKUP($D1084,PORTE!$A$3:$Z$45,14,0)*$C1084+VLOOKUP($E$2,PORTE!$A$3:$Z$45,14,0)*$E1084</f>
        <v>97.925610000000006</v>
      </c>
    </row>
    <row r="1085" spans="1:18" s="1" customFormat="1" ht="13.5" customHeight="1" x14ac:dyDescent="0.25">
      <c r="A1085" s="2">
        <v>40317137</v>
      </c>
      <c r="B1085" s="19" t="s">
        <v>2241</v>
      </c>
      <c r="C1085" s="24">
        <v>0.1</v>
      </c>
      <c r="D1085" s="4" t="s">
        <v>5</v>
      </c>
      <c r="E1085" s="5">
        <v>11.458</v>
      </c>
      <c r="F1085" s="43">
        <f>VLOOKUP($D1085,PORTE!$A$3:$Z$45,2,0)*$C1085+VLOOKUP($E$2,PORTE!$A$3:$Z$45,2,0)*$E1085</f>
        <v>132.56700000000001</v>
      </c>
      <c r="G1085" s="43">
        <f>VLOOKUP($D1085,PORTE!$A$3:$Z$45,3,0)*$C1085+VLOOKUP($E$2,PORTE!$A$3:$Z$45,3,0)*$E1085</f>
        <v>138.54600000000002</v>
      </c>
      <c r="H1085" s="43">
        <f>VLOOKUP($D1085,PORTE!$A$3:$Z$45,4,0)*$C1085+VLOOKUP($E$2,PORTE!$A$3:$Z$45,4,0)*$E1085</f>
        <v>146.27286000000001</v>
      </c>
      <c r="I1085" s="43">
        <f>VLOOKUP($D1085,PORTE!$A$3:$Z$45,5,0)*$C1085+VLOOKUP($E$2,PORTE!$A$3:$Z$45,5,0)*$E1085</f>
        <v>156.66306</v>
      </c>
      <c r="J1085" s="43">
        <f>VLOOKUP($D1085,PORTE!$A$3:$Z$45,6,0)*$C1085+VLOOKUP($E$2,PORTE!$A$3:$Z$45,6,0)*$E1085</f>
        <v>165.47914</v>
      </c>
      <c r="K1085" s="43">
        <f>VLOOKUP($D1085,PORTE!$A$3:$Z$45,7,0)*$C1085+VLOOKUP($E$2,PORTE!$A$3:$Z$45,7,0)*$E1085</f>
        <v>174.94770000000003</v>
      </c>
      <c r="L1085" s="43">
        <f>VLOOKUP($D1085,PORTE!$A$3:$Z$45,8,0)*$C1085+VLOOKUP($E$2,PORTE!$A$3:$Z$45,8,0)*$E1085</f>
        <v>186.4957</v>
      </c>
      <c r="M1085" s="43">
        <f>VLOOKUP($D1085,PORTE!$A$3:$Z$45,9,0)*$C1085+VLOOKUP($E$2,PORTE!$A$3:$Z$45,9,0)*$E1085</f>
        <v>204.85692</v>
      </c>
      <c r="N1085" s="43">
        <f>VLOOKUP($D1085,PORTE!$A$3:$Z$45,10,0)*$C1085+VLOOKUP($E$2,PORTE!$A$3:$Z$45,10,0)*$E1085</f>
        <v>223.56487999999999</v>
      </c>
      <c r="O1085" s="43">
        <f>VLOOKUP($D1085,PORTE!$A$3:$Z$45,11,0)*$C1085+VLOOKUP($E$2,PORTE!$A$3:$Z$45,11,0)*$E1085</f>
        <v>227.37402</v>
      </c>
      <c r="P1085" s="43">
        <f>VLOOKUP($D1085,PORTE!$A$3:$Z$45,12,0)*$C1085+VLOOKUP($E$2,PORTE!$A$3:$Z$45,12,0)*$E1085</f>
        <v>236.52925999999999</v>
      </c>
      <c r="Q1085" s="43">
        <f>VLOOKUP($D1085,PORTE!$A$3:$Z$45,13,0)*$C1085+VLOOKUP($E$2,PORTE!$A$3:$Z$45,13,0)*$E1085</f>
        <v>243.76606000000001</v>
      </c>
      <c r="R1085" s="43">
        <f>VLOOKUP($D1085,PORTE!$A$3:$Z$45,14,0)*$C1085+VLOOKUP($E$2,PORTE!$A$3:$Z$45,14,0)*$E1085</f>
        <v>253.25262000000004</v>
      </c>
    </row>
    <row r="1086" spans="1:18" s="1" customFormat="1" ht="13.5" customHeight="1" x14ac:dyDescent="0.25">
      <c r="A1086" s="2">
        <v>40317145</v>
      </c>
      <c r="B1086" s="13" t="s">
        <v>2242</v>
      </c>
      <c r="C1086" s="24">
        <v>0.04</v>
      </c>
      <c r="D1086" s="4" t="s">
        <v>5</v>
      </c>
      <c r="E1086" s="5">
        <v>5.2190000000000003</v>
      </c>
      <c r="F1086" s="43">
        <f>VLOOKUP($D1086,PORTE!$A$3:$Z$45,2,0)*$C1086+VLOOKUP($E$2,PORTE!$A$3:$Z$45,2,0)*$E1086</f>
        <v>60.338500000000003</v>
      </c>
      <c r="G1086" s="43">
        <f>VLOOKUP($D1086,PORTE!$A$3:$Z$45,3,0)*$C1086+VLOOKUP($E$2,PORTE!$A$3:$Z$45,3,0)*$E1086</f>
        <v>63.048000000000002</v>
      </c>
      <c r="H1086" s="43">
        <f>VLOOKUP($D1086,PORTE!$A$3:$Z$45,4,0)*$C1086+VLOOKUP($E$2,PORTE!$A$3:$Z$45,4,0)*$E1086</f>
        <v>66.564729999999997</v>
      </c>
      <c r="I1086" s="43">
        <f>VLOOKUP($D1086,PORTE!$A$3:$Z$45,5,0)*$C1086+VLOOKUP($E$2,PORTE!$A$3:$Z$45,5,0)*$E1086</f>
        <v>71.293030000000002</v>
      </c>
      <c r="J1086" s="43">
        <f>VLOOKUP($D1086,PORTE!$A$3:$Z$45,6,0)*$C1086+VLOOKUP($E$2,PORTE!$A$3:$Z$45,6,0)*$E1086</f>
        <v>75.302670000000006</v>
      </c>
      <c r="K1086" s="43">
        <f>VLOOKUP($D1086,PORTE!$A$3:$Z$45,7,0)*$C1086+VLOOKUP($E$2,PORTE!$A$3:$Z$45,7,0)*$E1086</f>
        <v>79.611450000000005</v>
      </c>
      <c r="L1086" s="43">
        <f>VLOOKUP($D1086,PORTE!$A$3:$Z$45,8,0)*$C1086+VLOOKUP($E$2,PORTE!$A$3:$Z$45,8,0)*$E1086</f>
        <v>84.86645</v>
      </c>
      <c r="M1086" s="43">
        <f>VLOOKUP($D1086,PORTE!$A$3:$Z$45,9,0)*$C1086+VLOOKUP($E$2,PORTE!$A$3:$Z$45,9,0)*$E1086</f>
        <v>93.221859999999992</v>
      </c>
      <c r="N1086" s="43">
        <f>VLOOKUP($D1086,PORTE!$A$3:$Z$45,10,0)*$C1086+VLOOKUP($E$2,PORTE!$A$3:$Z$45,10,0)*$E1086</f>
        <v>101.73504</v>
      </c>
      <c r="O1086" s="43">
        <f>VLOOKUP($D1086,PORTE!$A$3:$Z$45,11,0)*$C1086+VLOOKUP($E$2,PORTE!$A$3:$Z$45,11,0)*$E1086</f>
        <v>103.46851000000001</v>
      </c>
      <c r="P1086" s="43">
        <f>VLOOKUP($D1086,PORTE!$A$3:$Z$45,12,0)*$C1086+VLOOKUP($E$2,PORTE!$A$3:$Z$45,12,0)*$E1086</f>
        <v>107.62653</v>
      </c>
      <c r="Q1086" s="43">
        <f>VLOOKUP($D1086,PORTE!$A$3:$Z$45,13,0)*$C1086+VLOOKUP($E$2,PORTE!$A$3:$Z$45,13,0)*$E1086</f>
        <v>110.90273000000001</v>
      </c>
      <c r="R1086" s="43">
        <f>VLOOKUP($D1086,PORTE!$A$3:$Z$45,14,0)*$C1086+VLOOKUP($E$2,PORTE!$A$3:$Z$45,14,0)*$E1086</f>
        <v>115.21871000000002</v>
      </c>
    </row>
    <row r="1087" spans="1:18" s="1" customFormat="1" ht="13.5" customHeight="1" x14ac:dyDescent="0.25">
      <c r="A1087" s="2">
        <v>40317153</v>
      </c>
      <c r="B1087" s="13" t="s">
        <v>2243</v>
      </c>
      <c r="C1087" s="24">
        <v>0.1</v>
      </c>
      <c r="D1087" s="4" t="s">
        <v>5</v>
      </c>
      <c r="E1087" s="5">
        <v>8.9789999999999992</v>
      </c>
      <c r="F1087" s="43">
        <f>VLOOKUP($D1087,PORTE!$A$3:$Z$45,2,0)*$C1087+VLOOKUP($E$2,PORTE!$A$3:$Z$45,2,0)*$E1087</f>
        <v>104.0585</v>
      </c>
      <c r="G1087" s="43">
        <f>VLOOKUP($D1087,PORTE!$A$3:$Z$45,3,0)*$C1087+VLOOKUP($E$2,PORTE!$A$3:$Z$45,3,0)*$E1087</f>
        <v>108.79799999999999</v>
      </c>
      <c r="H1087" s="43">
        <f>VLOOKUP($D1087,PORTE!$A$3:$Z$45,4,0)*$C1087+VLOOKUP($E$2,PORTE!$A$3:$Z$45,4,0)*$E1087</f>
        <v>114.86392999999998</v>
      </c>
      <c r="I1087" s="43">
        <f>VLOOKUP($D1087,PORTE!$A$3:$Z$45,5,0)*$C1087+VLOOKUP($E$2,PORTE!$A$3:$Z$45,5,0)*$E1087</f>
        <v>123.02302999999999</v>
      </c>
      <c r="J1087" s="43">
        <f>VLOOKUP($D1087,PORTE!$A$3:$Z$45,6,0)*$C1087+VLOOKUP($E$2,PORTE!$A$3:$Z$45,6,0)*$E1087</f>
        <v>129.95506999999998</v>
      </c>
      <c r="K1087" s="43">
        <f>VLOOKUP($D1087,PORTE!$A$3:$Z$45,7,0)*$C1087+VLOOKUP($E$2,PORTE!$A$3:$Z$45,7,0)*$E1087</f>
        <v>137.39085</v>
      </c>
      <c r="L1087" s="43">
        <f>VLOOKUP($D1087,PORTE!$A$3:$Z$45,8,0)*$C1087+VLOOKUP($E$2,PORTE!$A$3:$Z$45,8,0)*$E1087</f>
        <v>146.45984999999999</v>
      </c>
      <c r="M1087" s="43">
        <f>VLOOKUP($D1087,PORTE!$A$3:$Z$45,9,0)*$C1087+VLOOKUP($E$2,PORTE!$A$3:$Z$45,9,0)*$E1087</f>
        <v>160.87945999999999</v>
      </c>
      <c r="N1087" s="43">
        <f>VLOOKUP($D1087,PORTE!$A$3:$Z$45,10,0)*$C1087+VLOOKUP($E$2,PORTE!$A$3:$Z$45,10,0)*$E1087</f>
        <v>175.57143999999997</v>
      </c>
      <c r="O1087" s="43">
        <f>VLOOKUP($D1087,PORTE!$A$3:$Z$45,11,0)*$C1087+VLOOKUP($E$2,PORTE!$A$3:$Z$45,11,0)*$E1087</f>
        <v>178.56250999999997</v>
      </c>
      <c r="P1087" s="43">
        <f>VLOOKUP($D1087,PORTE!$A$3:$Z$45,12,0)*$C1087+VLOOKUP($E$2,PORTE!$A$3:$Z$45,12,0)*$E1087</f>
        <v>185.78412999999998</v>
      </c>
      <c r="Q1087" s="43">
        <f>VLOOKUP($D1087,PORTE!$A$3:$Z$45,13,0)*$C1087+VLOOKUP($E$2,PORTE!$A$3:$Z$45,13,0)*$E1087</f>
        <v>191.53352999999998</v>
      </c>
      <c r="R1087" s="43">
        <f>VLOOKUP($D1087,PORTE!$A$3:$Z$45,14,0)*$C1087+VLOOKUP($E$2,PORTE!$A$3:$Z$45,14,0)*$E1087</f>
        <v>198.98731000000001</v>
      </c>
    </row>
    <row r="1088" spans="1:18" s="1" customFormat="1" ht="13.5" customHeight="1" x14ac:dyDescent="0.25">
      <c r="A1088" s="2">
        <v>40319288</v>
      </c>
      <c r="B1088" s="9" t="s">
        <v>2244</v>
      </c>
      <c r="C1088" s="27">
        <v>0.04</v>
      </c>
      <c r="D1088" s="2" t="s">
        <v>5</v>
      </c>
      <c r="E1088" s="5">
        <v>4.8250000000000002</v>
      </c>
      <c r="F1088" s="43">
        <f>VLOOKUP($D1088,PORTE!$A$3:$Z$45,2,0)*$C1088+VLOOKUP($E$2,PORTE!$A$3:$Z$45,2,0)*$E1088</f>
        <v>55.807500000000005</v>
      </c>
      <c r="G1088" s="43">
        <f>VLOOKUP($D1088,PORTE!$A$3:$Z$45,3,0)*$C1088+VLOOKUP($E$2,PORTE!$A$3:$Z$45,3,0)*$E1088</f>
        <v>58.320000000000007</v>
      </c>
      <c r="H1088" s="43">
        <f>VLOOKUP($D1088,PORTE!$A$3:$Z$45,4,0)*$C1088+VLOOKUP($E$2,PORTE!$A$3:$Z$45,4,0)*$E1088</f>
        <v>61.572749999999999</v>
      </c>
      <c r="I1088" s="43">
        <f>VLOOKUP($D1088,PORTE!$A$3:$Z$45,5,0)*$C1088+VLOOKUP($E$2,PORTE!$A$3:$Z$45,5,0)*$E1088</f>
        <v>65.946449999999999</v>
      </c>
      <c r="J1088" s="43">
        <f>VLOOKUP($D1088,PORTE!$A$3:$Z$45,6,0)*$C1088+VLOOKUP($E$2,PORTE!$A$3:$Z$45,6,0)*$E1088</f>
        <v>69.656649999999999</v>
      </c>
      <c r="K1088" s="43">
        <f>VLOOKUP($D1088,PORTE!$A$3:$Z$45,7,0)*$C1088+VLOOKUP($E$2,PORTE!$A$3:$Z$45,7,0)*$E1088</f>
        <v>73.642350000000008</v>
      </c>
      <c r="L1088" s="43">
        <f>VLOOKUP($D1088,PORTE!$A$3:$Z$45,8,0)*$C1088+VLOOKUP($E$2,PORTE!$A$3:$Z$45,8,0)*$E1088</f>
        <v>78.503349999999998</v>
      </c>
      <c r="M1088" s="43">
        <f>VLOOKUP($D1088,PORTE!$A$3:$Z$45,9,0)*$C1088+VLOOKUP($E$2,PORTE!$A$3:$Z$45,9,0)*$E1088</f>
        <v>86.232299999999995</v>
      </c>
      <c r="N1088" s="43">
        <f>VLOOKUP($D1088,PORTE!$A$3:$Z$45,10,0)*$C1088+VLOOKUP($E$2,PORTE!$A$3:$Z$45,10,0)*$E1088</f>
        <v>94.107200000000006</v>
      </c>
      <c r="O1088" s="43">
        <f>VLOOKUP($D1088,PORTE!$A$3:$Z$45,11,0)*$C1088+VLOOKUP($E$2,PORTE!$A$3:$Z$45,11,0)*$E1088</f>
        <v>95.710650000000015</v>
      </c>
      <c r="P1088" s="43">
        <f>VLOOKUP($D1088,PORTE!$A$3:$Z$45,12,0)*$C1088+VLOOKUP($E$2,PORTE!$A$3:$Z$45,12,0)*$E1088</f>
        <v>99.56134999999999</v>
      </c>
      <c r="Q1088" s="43">
        <f>VLOOKUP($D1088,PORTE!$A$3:$Z$45,13,0)*$C1088+VLOOKUP($E$2,PORTE!$A$3:$Z$45,13,0)*$E1088</f>
        <v>102.60115</v>
      </c>
      <c r="R1088" s="43">
        <f>VLOOKUP($D1088,PORTE!$A$3:$Z$45,14,0)*$C1088+VLOOKUP($E$2,PORTE!$A$3:$Z$45,14,0)*$E1088</f>
        <v>106.59405000000001</v>
      </c>
    </row>
    <row r="1089" spans="1:18" s="1" customFormat="1" ht="13.5" customHeight="1" x14ac:dyDescent="0.25">
      <c r="A1089" s="2">
        <v>40311473</v>
      </c>
      <c r="B1089" s="3" t="s">
        <v>2245</v>
      </c>
      <c r="C1089" s="24">
        <v>0.04</v>
      </c>
      <c r="D1089" s="4" t="s">
        <v>5</v>
      </c>
      <c r="E1089" s="5">
        <v>6.601</v>
      </c>
      <c r="F1089" s="43">
        <f>VLOOKUP($D1089,PORTE!$A$3:$Z$45,2,0)*$C1089+VLOOKUP($E$2,PORTE!$A$3:$Z$45,2,0)*$E1089</f>
        <v>76.231499999999997</v>
      </c>
      <c r="G1089" s="43">
        <f>VLOOKUP($D1089,PORTE!$A$3:$Z$45,3,0)*$C1089+VLOOKUP($E$2,PORTE!$A$3:$Z$45,3,0)*$E1089</f>
        <v>79.632000000000005</v>
      </c>
      <c r="H1089" s="43">
        <f>VLOOKUP($D1089,PORTE!$A$3:$Z$45,4,0)*$C1089+VLOOKUP($E$2,PORTE!$A$3:$Z$45,4,0)*$E1089</f>
        <v>84.074669999999998</v>
      </c>
      <c r="I1089" s="43">
        <f>VLOOKUP($D1089,PORTE!$A$3:$Z$45,5,0)*$C1089+VLOOKUP($E$2,PORTE!$A$3:$Z$45,5,0)*$E1089</f>
        <v>90.046769999999995</v>
      </c>
      <c r="J1089" s="43">
        <f>VLOOKUP($D1089,PORTE!$A$3:$Z$45,6,0)*$C1089+VLOOKUP($E$2,PORTE!$A$3:$Z$45,6,0)*$E1089</f>
        <v>95.106729999999999</v>
      </c>
      <c r="K1089" s="43">
        <f>VLOOKUP($D1089,PORTE!$A$3:$Z$45,7,0)*$C1089+VLOOKUP($E$2,PORTE!$A$3:$Z$45,7,0)*$E1089</f>
        <v>100.54875</v>
      </c>
      <c r="L1089" s="43">
        <f>VLOOKUP($D1089,PORTE!$A$3:$Z$45,8,0)*$C1089+VLOOKUP($E$2,PORTE!$A$3:$Z$45,8,0)*$E1089</f>
        <v>107.18574999999998</v>
      </c>
      <c r="M1089" s="43">
        <f>VLOOKUP($D1089,PORTE!$A$3:$Z$45,9,0)*$C1089+VLOOKUP($E$2,PORTE!$A$3:$Z$45,9,0)*$E1089</f>
        <v>117.73853999999999</v>
      </c>
      <c r="N1089" s="43">
        <f>VLOOKUP($D1089,PORTE!$A$3:$Z$45,10,0)*$C1089+VLOOKUP($E$2,PORTE!$A$3:$Z$45,10,0)*$E1089</f>
        <v>128.49056000000002</v>
      </c>
      <c r="O1089" s="43">
        <f>VLOOKUP($D1089,PORTE!$A$3:$Z$45,11,0)*$C1089+VLOOKUP($E$2,PORTE!$A$3:$Z$45,11,0)*$E1089</f>
        <v>130.68009000000001</v>
      </c>
      <c r="P1089" s="43">
        <f>VLOOKUP($D1089,PORTE!$A$3:$Z$45,12,0)*$C1089+VLOOKUP($E$2,PORTE!$A$3:$Z$45,12,0)*$E1089</f>
        <v>135.91606999999999</v>
      </c>
      <c r="Q1089" s="43">
        <f>VLOOKUP($D1089,PORTE!$A$3:$Z$45,13,0)*$C1089+VLOOKUP($E$2,PORTE!$A$3:$Z$45,13,0)*$E1089</f>
        <v>140.02146999999999</v>
      </c>
      <c r="R1089" s="43">
        <f>VLOOKUP($D1089,PORTE!$A$3:$Z$45,14,0)*$C1089+VLOOKUP($E$2,PORTE!$A$3:$Z$45,14,0)*$E1089</f>
        <v>145.47068999999999</v>
      </c>
    </row>
    <row r="1090" spans="1:18" s="1" customFormat="1" ht="13.5" customHeight="1" x14ac:dyDescent="0.25">
      <c r="A1090" s="2" t="s">
        <v>2246</v>
      </c>
      <c r="B1090" s="3" t="s">
        <v>2247</v>
      </c>
      <c r="C1090" s="24">
        <v>0.1</v>
      </c>
      <c r="D1090" s="4" t="s">
        <v>5</v>
      </c>
      <c r="E1090" s="5">
        <v>1.2090000000000001</v>
      </c>
      <c r="F1090" s="43">
        <f>VLOOKUP($D1090,PORTE!$A$3:$Z$45,2,0)*$C1090+VLOOKUP($E$2,PORTE!$A$3:$Z$45,2,0)*$E1090</f>
        <v>14.703500000000002</v>
      </c>
      <c r="G1090" s="43">
        <f>VLOOKUP($D1090,PORTE!$A$3:$Z$45,3,0)*$C1090+VLOOKUP($E$2,PORTE!$A$3:$Z$45,3,0)*$E1090</f>
        <v>15.558000000000002</v>
      </c>
      <c r="H1090" s="43">
        <f>VLOOKUP($D1090,PORTE!$A$3:$Z$45,4,0)*$C1090+VLOOKUP($E$2,PORTE!$A$3:$Z$45,4,0)*$E1090</f>
        <v>16.418030000000002</v>
      </c>
      <c r="I1090" s="43">
        <f>VLOOKUP($D1090,PORTE!$A$3:$Z$45,5,0)*$C1090+VLOOKUP($E$2,PORTE!$A$3:$Z$45,5,0)*$E1090</f>
        <v>17.584130000000002</v>
      </c>
      <c r="J1090" s="43">
        <f>VLOOKUP($D1090,PORTE!$A$3:$Z$45,6,0)*$C1090+VLOOKUP($E$2,PORTE!$A$3:$Z$45,6,0)*$E1090</f>
        <v>18.610970000000002</v>
      </c>
      <c r="K1090" s="43">
        <f>VLOOKUP($D1090,PORTE!$A$3:$Z$45,7,0)*$C1090+VLOOKUP($E$2,PORTE!$A$3:$Z$45,7,0)*$E1090</f>
        <v>19.675350000000002</v>
      </c>
      <c r="L1090" s="43">
        <f>VLOOKUP($D1090,PORTE!$A$3:$Z$45,8,0)*$C1090+VLOOKUP($E$2,PORTE!$A$3:$Z$45,8,0)*$E1090</f>
        <v>20.974350000000001</v>
      </c>
      <c r="M1090" s="43">
        <f>VLOOKUP($D1090,PORTE!$A$3:$Z$45,9,0)*$C1090+VLOOKUP($E$2,PORTE!$A$3:$Z$45,9,0)*$E1090</f>
        <v>23.039659999999998</v>
      </c>
      <c r="N1090" s="43">
        <f>VLOOKUP($D1090,PORTE!$A$3:$Z$45,10,0)*$C1090+VLOOKUP($E$2,PORTE!$A$3:$Z$45,10,0)*$E1090</f>
        <v>25.14424</v>
      </c>
      <c r="O1090" s="43">
        <f>VLOOKUP($D1090,PORTE!$A$3:$Z$45,11,0)*$C1090+VLOOKUP($E$2,PORTE!$A$3:$Z$45,11,0)*$E1090</f>
        <v>25.571210000000001</v>
      </c>
      <c r="P1090" s="43">
        <f>VLOOKUP($D1090,PORTE!$A$3:$Z$45,12,0)*$C1090+VLOOKUP($E$2,PORTE!$A$3:$Z$45,12,0)*$E1090</f>
        <v>26.732230000000001</v>
      </c>
      <c r="Q1090" s="43">
        <f>VLOOKUP($D1090,PORTE!$A$3:$Z$45,13,0)*$C1090+VLOOKUP($E$2,PORTE!$A$3:$Z$45,13,0)*$E1090</f>
        <v>27.819630000000004</v>
      </c>
      <c r="R1090" s="43">
        <f>VLOOKUP($D1090,PORTE!$A$3:$Z$45,14,0)*$C1090+VLOOKUP($E$2,PORTE!$A$3:$Z$45,14,0)*$E1090</f>
        <v>28.902010000000004</v>
      </c>
    </row>
    <row r="1091" spans="1:18" s="1" customFormat="1" ht="13.5" customHeight="1" x14ac:dyDescent="0.25">
      <c r="A1091" s="2" t="s">
        <v>2248</v>
      </c>
      <c r="B1091" s="3" t="s">
        <v>2249</v>
      </c>
      <c r="C1091" s="24">
        <v>0.1</v>
      </c>
      <c r="D1091" s="4" t="s">
        <v>5</v>
      </c>
      <c r="E1091" s="5">
        <v>2.4700000000000002</v>
      </c>
      <c r="F1091" s="43">
        <f>VLOOKUP($D1091,PORTE!$A$3:$Z$45,2,0)*$C1091+VLOOKUP($E$2,PORTE!$A$3:$Z$45,2,0)*$E1091</f>
        <v>29.205000000000002</v>
      </c>
      <c r="G1091" s="43">
        <f>VLOOKUP($D1091,PORTE!$A$3:$Z$45,3,0)*$C1091+VLOOKUP($E$2,PORTE!$A$3:$Z$45,3,0)*$E1091</f>
        <v>30.69</v>
      </c>
      <c r="H1091" s="43">
        <f>VLOOKUP($D1091,PORTE!$A$3:$Z$45,4,0)*$C1091+VLOOKUP($E$2,PORTE!$A$3:$Z$45,4,0)*$E1091</f>
        <v>32.3949</v>
      </c>
      <c r="I1091" s="43">
        <f>VLOOKUP($D1091,PORTE!$A$3:$Z$45,5,0)*$C1091+VLOOKUP($E$2,PORTE!$A$3:$Z$45,5,0)*$E1091</f>
        <v>34.695900000000002</v>
      </c>
      <c r="J1091" s="43">
        <f>VLOOKUP($D1091,PORTE!$A$3:$Z$45,6,0)*$C1091+VLOOKUP($E$2,PORTE!$A$3:$Z$45,6,0)*$E1091</f>
        <v>36.681100000000008</v>
      </c>
      <c r="K1091" s="43">
        <f>VLOOKUP($D1091,PORTE!$A$3:$Z$45,7,0)*$C1091+VLOOKUP($E$2,PORTE!$A$3:$Z$45,7,0)*$E1091</f>
        <v>38.779500000000006</v>
      </c>
      <c r="L1091" s="43">
        <f>VLOOKUP($D1091,PORTE!$A$3:$Z$45,8,0)*$C1091+VLOOKUP($E$2,PORTE!$A$3:$Z$45,8,0)*$E1091</f>
        <v>41.339500000000001</v>
      </c>
      <c r="M1091" s="43">
        <f>VLOOKUP($D1091,PORTE!$A$3:$Z$45,9,0)*$C1091+VLOOKUP($E$2,PORTE!$A$3:$Z$45,9,0)*$E1091</f>
        <v>45.409799999999997</v>
      </c>
      <c r="N1091" s="43">
        <f>VLOOKUP($D1091,PORTE!$A$3:$Z$45,10,0)*$C1091+VLOOKUP($E$2,PORTE!$A$3:$Z$45,10,0)*$E1091</f>
        <v>49.557200000000002</v>
      </c>
      <c r="O1091" s="43">
        <f>VLOOKUP($D1091,PORTE!$A$3:$Z$45,11,0)*$C1091+VLOOKUP($E$2,PORTE!$A$3:$Z$45,11,0)*$E1091</f>
        <v>50.400300000000009</v>
      </c>
      <c r="P1091" s="43">
        <f>VLOOKUP($D1091,PORTE!$A$3:$Z$45,12,0)*$C1091+VLOOKUP($E$2,PORTE!$A$3:$Z$45,12,0)*$E1091</f>
        <v>52.544900000000005</v>
      </c>
      <c r="Q1091" s="43">
        <f>VLOOKUP($D1091,PORTE!$A$3:$Z$45,13,0)*$C1091+VLOOKUP($E$2,PORTE!$A$3:$Z$45,13,0)*$E1091</f>
        <v>54.388900000000007</v>
      </c>
      <c r="R1091" s="43">
        <f>VLOOKUP($D1091,PORTE!$A$3:$Z$45,14,0)*$C1091+VLOOKUP($E$2,PORTE!$A$3:$Z$45,14,0)*$E1091</f>
        <v>56.505300000000005</v>
      </c>
    </row>
    <row r="1092" spans="1:18" s="1" customFormat="1" ht="13.5" customHeight="1" x14ac:dyDescent="0.25">
      <c r="A1092" s="2" t="s">
        <v>2250</v>
      </c>
      <c r="B1092" s="3" t="s">
        <v>2251</v>
      </c>
      <c r="C1092" s="24">
        <v>0.1</v>
      </c>
      <c r="D1092" s="4" t="s">
        <v>5</v>
      </c>
      <c r="E1092" s="5">
        <v>2.4700000000000002</v>
      </c>
      <c r="F1092" s="43">
        <f>VLOOKUP($D1092,PORTE!$A$3:$Z$45,2,0)*$C1092+VLOOKUP($E$2,PORTE!$A$3:$Z$45,2,0)*$E1092</f>
        <v>29.205000000000002</v>
      </c>
      <c r="G1092" s="43">
        <f>VLOOKUP($D1092,PORTE!$A$3:$Z$45,3,0)*$C1092+VLOOKUP($E$2,PORTE!$A$3:$Z$45,3,0)*$E1092</f>
        <v>30.69</v>
      </c>
      <c r="H1092" s="43">
        <f>VLOOKUP($D1092,PORTE!$A$3:$Z$45,4,0)*$C1092+VLOOKUP($E$2,PORTE!$A$3:$Z$45,4,0)*$E1092</f>
        <v>32.3949</v>
      </c>
      <c r="I1092" s="43">
        <f>VLOOKUP($D1092,PORTE!$A$3:$Z$45,5,0)*$C1092+VLOOKUP($E$2,PORTE!$A$3:$Z$45,5,0)*$E1092</f>
        <v>34.695900000000002</v>
      </c>
      <c r="J1092" s="43">
        <f>VLOOKUP($D1092,PORTE!$A$3:$Z$45,6,0)*$C1092+VLOOKUP($E$2,PORTE!$A$3:$Z$45,6,0)*$E1092</f>
        <v>36.681100000000008</v>
      </c>
      <c r="K1092" s="43">
        <f>VLOOKUP($D1092,PORTE!$A$3:$Z$45,7,0)*$C1092+VLOOKUP($E$2,PORTE!$A$3:$Z$45,7,0)*$E1092</f>
        <v>38.779500000000006</v>
      </c>
      <c r="L1092" s="43">
        <f>VLOOKUP($D1092,PORTE!$A$3:$Z$45,8,0)*$C1092+VLOOKUP($E$2,PORTE!$A$3:$Z$45,8,0)*$E1092</f>
        <v>41.339500000000001</v>
      </c>
      <c r="M1092" s="43">
        <f>VLOOKUP($D1092,PORTE!$A$3:$Z$45,9,0)*$C1092+VLOOKUP($E$2,PORTE!$A$3:$Z$45,9,0)*$E1092</f>
        <v>45.409799999999997</v>
      </c>
      <c r="N1092" s="43">
        <f>VLOOKUP($D1092,PORTE!$A$3:$Z$45,10,0)*$C1092+VLOOKUP($E$2,PORTE!$A$3:$Z$45,10,0)*$E1092</f>
        <v>49.557200000000002</v>
      </c>
      <c r="O1092" s="43">
        <f>VLOOKUP($D1092,PORTE!$A$3:$Z$45,11,0)*$C1092+VLOOKUP($E$2,PORTE!$A$3:$Z$45,11,0)*$E1092</f>
        <v>50.400300000000009</v>
      </c>
      <c r="P1092" s="43">
        <f>VLOOKUP($D1092,PORTE!$A$3:$Z$45,12,0)*$C1092+VLOOKUP($E$2,PORTE!$A$3:$Z$45,12,0)*$E1092</f>
        <v>52.544900000000005</v>
      </c>
      <c r="Q1092" s="43">
        <f>VLOOKUP($D1092,PORTE!$A$3:$Z$45,13,0)*$C1092+VLOOKUP($E$2,PORTE!$A$3:$Z$45,13,0)*$E1092</f>
        <v>54.388900000000007</v>
      </c>
      <c r="R1092" s="43">
        <f>VLOOKUP($D1092,PORTE!$A$3:$Z$45,14,0)*$C1092+VLOOKUP($E$2,PORTE!$A$3:$Z$45,14,0)*$E1092</f>
        <v>56.505300000000005</v>
      </c>
    </row>
    <row r="1093" spans="1:18" s="1" customFormat="1" ht="13.5" customHeight="1" x14ac:dyDescent="0.25">
      <c r="A1093" s="2" t="s">
        <v>2252</v>
      </c>
      <c r="B1093" s="3" t="s">
        <v>2253</v>
      </c>
      <c r="C1093" s="24">
        <v>0.1</v>
      </c>
      <c r="D1093" s="4" t="s">
        <v>5</v>
      </c>
      <c r="E1093" s="5">
        <v>2.4700000000000002</v>
      </c>
      <c r="F1093" s="43">
        <f>VLOOKUP($D1093,PORTE!$A$3:$Z$45,2,0)*$C1093+VLOOKUP($E$2,PORTE!$A$3:$Z$45,2,0)*$E1093</f>
        <v>29.205000000000002</v>
      </c>
      <c r="G1093" s="43">
        <f>VLOOKUP($D1093,PORTE!$A$3:$Z$45,3,0)*$C1093+VLOOKUP($E$2,PORTE!$A$3:$Z$45,3,0)*$E1093</f>
        <v>30.69</v>
      </c>
      <c r="H1093" s="43">
        <f>VLOOKUP($D1093,PORTE!$A$3:$Z$45,4,0)*$C1093+VLOOKUP($E$2,PORTE!$A$3:$Z$45,4,0)*$E1093</f>
        <v>32.3949</v>
      </c>
      <c r="I1093" s="43">
        <f>VLOOKUP($D1093,PORTE!$A$3:$Z$45,5,0)*$C1093+VLOOKUP($E$2,PORTE!$A$3:$Z$45,5,0)*$E1093</f>
        <v>34.695900000000002</v>
      </c>
      <c r="J1093" s="43">
        <f>VLOOKUP($D1093,PORTE!$A$3:$Z$45,6,0)*$C1093+VLOOKUP($E$2,PORTE!$A$3:$Z$45,6,0)*$E1093</f>
        <v>36.681100000000008</v>
      </c>
      <c r="K1093" s="43">
        <f>VLOOKUP($D1093,PORTE!$A$3:$Z$45,7,0)*$C1093+VLOOKUP($E$2,PORTE!$A$3:$Z$45,7,0)*$E1093</f>
        <v>38.779500000000006</v>
      </c>
      <c r="L1093" s="43">
        <f>VLOOKUP($D1093,PORTE!$A$3:$Z$45,8,0)*$C1093+VLOOKUP($E$2,PORTE!$A$3:$Z$45,8,0)*$E1093</f>
        <v>41.339500000000001</v>
      </c>
      <c r="M1093" s="43">
        <f>VLOOKUP($D1093,PORTE!$A$3:$Z$45,9,0)*$C1093+VLOOKUP($E$2,PORTE!$A$3:$Z$45,9,0)*$E1093</f>
        <v>45.409799999999997</v>
      </c>
      <c r="N1093" s="43">
        <f>VLOOKUP($D1093,PORTE!$A$3:$Z$45,10,0)*$C1093+VLOOKUP($E$2,PORTE!$A$3:$Z$45,10,0)*$E1093</f>
        <v>49.557200000000002</v>
      </c>
      <c r="O1093" s="43">
        <f>VLOOKUP($D1093,PORTE!$A$3:$Z$45,11,0)*$C1093+VLOOKUP($E$2,PORTE!$A$3:$Z$45,11,0)*$E1093</f>
        <v>50.400300000000009</v>
      </c>
      <c r="P1093" s="43">
        <f>VLOOKUP($D1093,PORTE!$A$3:$Z$45,12,0)*$C1093+VLOOKUP($E$2,PORTE!$A$3:$Z$45,12,0)*$E1093</f>
        <v>52.544900000000005</v>
      </c>
      <c r="Q1093" s="43">
        <f>VLOOKUP($D1093,PORTE!$A$3:$Z$45,13,0)*$C1093+VLOOKUP($E$2,PORTE!$A$3:$Z$45,13,0)*$E1093</f>
        <v>54.388900000000007</v>
      </c>
      <c r="R1093" s="43">
        <f>VLOOKUP($D1093,PORTE!$A$3:$Z$45,14,0)*$C1093+VLOOKUP($E$2,PORTE!$A$3:$Z$45,14,0)*$E1093</f>
        <v>56.505300000000005</v>
      </c>
    </row>
    <row r="1094" spans="1:18" s="1" customFormat="1" ht="13.5" customHeight="1" x14ac:dyDescent="0.25">
      <c r="A1094" s="2">
        <v>40317161</v>
      </c>
      <c r="B1094" s="3" t="s">
        <v>2254</v>
      </c>
      <c r="C1094" s="24">
        <v>0.1</v>
      </c>
      <c r="D1094" s="4" t="s">
        <v>5</v>
      </c>
      <c r="E1094" s="5">
        <v>9.8089999999999993</v>
      </c>
      <c r="F1094" s="43">
        <f>VLOOKUP($D1094,PORTE!$A$3:$Z$45,2,0)*$C1094+VLOOKUP($E$2,PORTE!$A$3:$Z$45,2,0)*$E1094</f>
        <v>113.60349999999998</v>
      </c>
      <c r="G1094" s="43">
        <f>VLOOKUP($D1094,PORTE!$A$3:$Z$45,3,0)*$C1094+VLOOKUP($E$2,PORTE!$A$3:$Z$45,3,0)*$E1094</f>
        <v>118.758</v>
      </c>
      <c r="H1094" s="43">
        <f>VLOOKUP($D1094,PORTE!$A$3:$Z$45,4,0)*$C1094+VLOOKUP($E$2,PORTE!$A$3:$Z$45,4,0)*$E1094</f>
        <v>125.38002999999999</v>
      </c>
      <c r="I1094" s="43">
        <f>VLOOKUP($D1094,PORTE!$A$3:$Z$45,5,0)*$C1094+VLOOKUP($E$2,PORTE!$A$3:$Z$45,5,0)*$E1094</f>
        <v>134.28612999999999</v>
      </c>
      <c r="J1094" s="43">
        <f>VLOOKUP($D1094,PORTE!$A$3:$Z$45,6,0)*$C1094+VLOOKUP($E$2,PORTE!$A$3:$Z$45,6,0)*$E1094</f>
        <v>141.84896999999998</v>
      </c>
      <c r="K1094" s="43">
        <f>VLOOKUP($D1094,PORTE!$A$3:$Z$45,7,0)*$C1094+VLOOKUP($E$2,PORTE!$A$3:$Z$45,7,0)*$E1094</f>
        <v>149.96535</v>
      </c>
      <c r="L1094" s="43">
        <f>VLOOKUP($D1094,PORTE!$A$3:$Z$45,8,0)*$C1094+VLOOKUP($E$2,PORTE!$A$3:$Z$45,8,0)*$E1094</f>
        <v>159.86434999999997</v>
      </c>
      <c r="M1094" s="43">
        <f>VLOOKUP($D1094,PORTE!$A$3:$Z$45,9,0)*$C1094+VLOOKUP($E$2,PORTE!$A$3:$Z$45,9,0)*$E1094</f>
        <v>175.60365999999999</v>
      </c>
      <c r="N1094" s="43">
        <f>VLOOKUP($D1094,PORTE!$A$3:$Z$45,10,0)*$C1094+VLOOKUP($E$2,PORTE!$A$3:$Z$45,10,0)*$E1094</f>
        <v>191.64023999999998</v>
      </c>
      <c r="O1094" s="43">
        <f>VLOOKUP($D1094,PORTE!$A$3:$Z$45,11,0)*$C1094+VLOOKUP($E$2,PORTE!$A$3:$Z$45,11,0)*$E1094</f>
        <v>194.90520999999998</v>
      </c>
      <c r="P1094" s="43">
        <f>VLOOKUP($D1094,PORTE!$A$3:$Z$45,12,0)*$C1094+VLOOKUP($E$2,PORTE!$A$3:$Z$45,12,0)*$E1094</f>
        <v>202.77422999999999</v>
      </c>
      <c r="Q1094" s="43">
        <f>VLOOKUP($D1094,PORTE!$A$3:$Z$45,13,0)*$C1094+VLOOKUP($E$2,PORTE!$A$3:$Z$45,13,0)*$E1094</f>
        <v>209.02162999999999</v>
      </c>
      <c r="R1094" s="43">
        <f>VLOOKUP($D1094,PORTE!$A$3:$Z$45,14,0)*$C1094+VLOOKUP($E$2,PORTE!$A$3:$Z$45,14,0)*$E1094</f>
        <v>217.15601000000001</v>
      </c>
    </row>
    <row r="1095" spans="1:18" s="1" customFormat="1" ht="13.5" customHeight="1" x14ac:dyDescent="0.25">
      <c r="A1095" s="2">
        <v>40317170</v>
      </c>
      <c r="B1095" s="3" t="s">
        <v>2255</v>
      </c>
      <c r="C1095" s="24">
        <v>0.1</v>
      </c>
      <c r="D1095" s="4" t="s">
        <v>5</v>
      </c>
      <c r="E1095" s="5">
        <v>7.0170000000000003</v>
      </c>
      <c r="F1095" s="43">
        <f>VLOOKUP($D1095,PORTE!$A$3:$Z$45,2,0)*$C1095+VLOOKUP($E$2,PORTE!$A$3:$Z$45,2,0)*$E1095</f>
        <v>81.495500000000007</v>
      </c>
      <c r="G1095" s="43">
        <f>VLOOKUP($D1095,PORTE!$A$3:$Z$45,3,0)*$C1095+VLOOKUP($E$2,PORTE!$A$3:$Z$45,3,0)*$E1095</f>
        <v>85.254000000000005</v>
      </c>
      <c r="H1095" s="43">
        <f>VLOOKUP($D1095,PORTE!$A$3:$Z$45,4,0)*$C1095+VLOOKUP($E$2,PORTE!$A$3:$Z$45,4,0)*$E1095</f>
        <v>90.005389999999991</v>
      </c>
      <c r="I1095" s="43">
        <f>VLOOKUP($D1095,PORTE!$A$3:$Z$45,5,0)*$C1095+VLOOKUP($E$2,PORTE!$A$3:$Z$45,5,0)*$E1095</f>
        <v>96.398690000000002</v>
      </c>
      <c r="J1095" s="43">
        <f>VLOOKUP($D1095,PORTE!$A$3:$Z$45,6,0)*$C1095+VLOOKUP($E$2,PORTE!$A$3:$Z$45,6,0)*$E1095</f>
        <v>101.83961000000001</v>
      </c>
      <c r="K1095" s="43">
        <f>VLOOKUP($D1095,PORTE!$A$3:$Z$45,7,0)*$C1095+VLOOKUP($E$2,PORTE!$A$3:$Z$45,7,0)*$E1095</f>
        <v>107.66655</v>
      </c>
      <c r="L1095" s="43">
        <f>VLOOKUP($D1095,PORTE!$A$3:$Z$45,8,0)*$C1095+VLOOKUP($E$2,PORTE!$A$3:$Z$45,8,0)*$E1095</f>
        <v>114.77355</v>
      </c>
      <c r="M1095" s="43">
        <f>VLOOKUP($D1095,PORTE!$A$3:$Z$45,9,0)*$C1095+VLOOKUP($E$2,PORTE!$A$3:$Z$45,9,0)*$E1095</f>
        <v>126.07357999999999</v>
      </c>
      <c r="N1095" s="43">
        <f>VLOOKUP($D1095,PORTE!$A$3:$Z$45,10,0)*$C1095+VLOOKUP($E$2,PORTE!$A$3:$Z$45,10,0)*$E1095</f>
        <v>137.58712</v>
      </c>
      <c r="O1095" s="43">
        <f>VLOOKUP($D1095,PORTE!$A$3:$Z$45,11,0)*$C1095+VLOOKUP($E$2,PORTE!$A$3:$Z$45,11,0)*$E1095</f>
        <v>139.93073000000001</v>
      </c>
      <c r="P1095" s="43">
        <f>VLOOKUP($D1095,PORTE!$A$3:$Z$45,12,0)*$C1095+VLOOKUP($E$2,PORTE!$A$3:$Z$45,12,0)*$E1095</f>
        <v>145.62199000000001</v>
      </c>
      <c r="Q1095" s="43">
        <f>VLOOKUP($D1095,PORTE!$A$3:$Z$45,13,0)*$C1095+VLOOKUP($E$2,PORTE!$A$3:$Z$45,13,0)*$E1095</f>
        <v>150.19419000000002</v>
      </c>
      <c r="R1095" s="43">
        <f>VLOOKUP($D1095,PORTE!$A$3:$Z$45,14,0)*$C1095+VLOOKUP($E$2,PORTE!$A$3:$Z$45,14,0)*$E1095</f>
        <v>156.03913000000003</v>
      </c>
    </row>
    <row r="1096" spans="1:18" s="1" customFormat="1" ht="13.5" customHeight="1" x14ac:dyDescent="0.25">
      <c r="A1096" s="2">
        <v>40319296</v>
      </c>
      <c r="B1096" s="9" t="s">
        <v>2256</v>
      </c>
      <c r="C1096" s="27">
        <v>0.1</v>
      </c>
      <c r="D1096" s="2" t="s">
        <v>5</v>
      </c>
      <c r="E1096" s="5">
        <v>12.471</v>
      </c>
      <c r="F1096" s="43">
        <f>VLOOKUP($D1096,PORTE!$A$3:$Z$45,2,0)*$C1096+VLOOKUP($E$2,PORTE!$A$3:$Z$45,2,0)*$E1096</f>
        <v>144.21650000000002</v>
      </c>
      <c r="G1096" s="43">
        <f>VLOOKUP($D1096,PORTE!$A$3:$Z$45,3,0)*$C1096+VLOOKUP($E$2,PORTE!$A$3:$Z$45,3,0)*$E1096</f>
        <v>150.702</v>
      </c>
      <c r="H1096" s="43">
        <f>VLOOKUP($D1096,PORTE!$A$3:$Z$45,4,0)*$C1096+VLOOKUP($E$2,PORTE!$A$3:$Z$45,4,0)*$E1096</f>
        <v>159.10756999999998</v>
      </c>
      <c r="I1096" s="43">
        <f>VLOOKUP($D1096,PORTE!$A$3:$Z$45,5,0)*$C1096+VLOOKUP($E$2,PORTE!$A$3:$Z$45,5,0)*$E1096</f>
        <v>170.40947</v>
      </c>
      <c r="J1096" s="43">
        <f>VLOOKUP($D1096,PORTE!$A$3:$Z$45,6,0)*$C1096+VLOOKUP($E$2,PORTE!$A$3:$Z$45,6,0)*$E1096</f>
        <v>179.99543</v>
      </c>
      <c r="K1096" s="43">
        <f>VLOOKUP($D1096,PORTE!$A$3:$Z$45,7,0)*$C1096+VLOOKUP($E$2,PORTE!$A$3:$Z$45,7,0)*$E1096</f>
        <v>190.29465000000002</v>
      </c>
      <c r="L1096" s="43">
        <f>VLOOKUP($D1096,PORTE!$A$3:$Z$45,8,0)*$C1096+VLOOKUP($E$2,PORTE!$A$3:$Z$45,8,0)*$E1096</f>
        <v>202.85565</v>
      </c>
      <c r="M1096" s="43">
        <f>VLOOKUP($D1096,PORTE!$A$3:$Z$45,9,0)*$C1096+VLOOKUP($E$2,PORTE!$A$3:$Z$45,9,0)*$E1096</f>
        <v>222.82754</v>
      </c>
      <c r="N1096" s="43">
        <f>VLOOKUP($D1096,PORTE!$A$3:$Z$45,10,0)*$C1096+VLOOKUP($E$2,PORTE!$A$3:$Z$45,10,0)*$E1096</f>
        <v>243.17655999999999</v>
      </c>
      <c r="O1096" s="43">
        <f>VLOOKUP($D1096,PORTE!$A$3:$Z$45,11,0)*$C1096+VLOOKUP($E$2,PORTE!$A$3:$Z$45,11,0)*$E1096</f>
        <v>247.31999000000002</v>
      </c>
      <c r="P1096" s="43">
        <f>VLOOKUP($D1096,PORTE!$A$3:$Z$45,12,0)*$C1096+VLOOKUP($E$2,PORTE!$A$3:$Z$45,12,0)*$E1096</f>
        <v>257.26536999999996</v>
      </c>
      <c r="Q1096" s="43">
        <f>VLOOKUP($D1096,PORTE!$A$3:$Z$45,13,0)*$C1096+VLOOKUP($E$2,PORTE!$A$3:$Z$45,13,0)*$E1096</f>
        <v>265.10997000000003</v>
      </c>
      <c r="R1096" s="43">
        <f>VLOOKUP($D1096,PORTE!$A$3:$Z$45,14,0)*$C1096+VLOOKUP($E$2,PORTE!$A$3:$Z$45,14,0)*$E1096</f>
        <v>275.42719</v>
      </c>
    </row>
    <row r="1097" spans="1:18" s="1" customFormat="1" ht="13.5" customHeight="1" x14ac:dyDescent="0.25">
      <c r="A1097" s="2">
        <v>40317188</v>
      </c>
      <c r="B1097" s="3" t="s">
        <v>2257</v>
      </c>
      <c r="C1097" s="24">
        <v>0.1</v>
      </c>
      <c r="D1097" s="4" t="s">
        <v>5</v>
      </c>
      <c r="E1097" s="5">
        <v>7.9640000000000004</v>
      </c>
      <c r="F1097" s="43">
        <f>VLOOKUP($D1097,PORTE!$A$3:$Z$45,2,0)*$C1097+VLOOKUP($E$2,PORTE!$A$3:$Z$45,2,0)*$E1097</f>
        <v>92.385999999999996</v>
      </c>
      <c r="G1097" s="43">
        <f>VLOOKUP($D1097,PORTE!$A$3:$Z$45,3,0)*$C1097+VLOOKUP($E$2,PORTE!$A$3:$Z$45,3,0)*$E1097</f>
        <v>96.618000000000009</v>
      </c>
      <c r="H1097" s="43">
        <f>VLOOKUP($D1097,PORTE!$A$3:$Z$45,4,0)*$C1097+VLOOKUP($E$2,PORTE!$A$3:$Z$45,4,0)*$E1097</f>
        <v>102.00388</v>
      </c>
      <c r="I1097" s="43">
        <f>VLOOKUP($D1097,PORTE!$A$3:$Z$45,5,0)*$C1097+VLOOKUP($E$2,PORTE!$A$3:$Z$45,5,0)*$E1097</f>
        <v>109.24948000000001</v>
      </c>
      <c r="J1097" s="43">
        <f>VLOOKUP($D1097,PORTE!$A$3:$Z$45,6,0)*$C1097+VLOOKUP($E$2,PORTE!$A$3:$Z$45,6,0)*$E1097</f>
        <v>115.41012000000001</v>
      </c>
      <c r="K1097" s="43">
        <f>VLOOKUP($D1097,PORTE!$A$3:$Z$45,7,0)*$C1097+VLOOKUP($E$2,PORTE!$A$3:$Z$45,7,0)*$E1097</f>
        <v>122.0136</v>
      </c>
      <c r="L1097" s="43">
        <f>VLOOKUP($D1097,PORTE!$A$3:$Z$45,8,0)*$C1097+VLOOKUP($E$2,PORTE!$A$3:$Z$45,8,0)*$E1097</f>
        <v>130.0676</v>
      </c>
      <c r="M1097" s="43">
        <f>VLOOKUP($D1097,PORTE!$A$3:$Z$45,9,0)*$C1097+VLOOKUP($E$2,PORTE!$A$3:$Z$45,9,0)*$E1097</f>
        <v>142.87336000000002</v>
      </c>
      <c r="N1097" s="43">
        <f>VLOOKUP($D1097,PORTE!$A$3:$Z$45,10,0)*$C1097+VLOOKUP($E$2,PORTE!$A$3:$Z$45,10,0)*$E1097</f>
        <v>155.92104</v>
      </c>
      <c r="O1097" s="43">
        <f>VLOOKUP($D1097,PORTE!$A$3:$Z$45,11,0)*$C1097+VLOOKUP($E$2,PORTE!$A$3:$Z$45,11,0)*$E1097</f>
        <v>158.57716000000002</v>
      </c>
      <c r="P1097" s="43">
        <f>VLOOKUP($D1097,PORTE!$A$3:$Z$45,12,0)*$C1097+VLOOKUP($E$2,PORTE!$A$3:$Z$45,12,0)*$E1097</f>
        <v>165.00708</v>
      </c>
      <c r="Q1097" s="43">
        <f>VLOOKUP($D1097,PORTE!$A$3:$Z$45,13,0)*$C1097+VLOOKUP($E$2,PORTE!$A$3:$Z$45,13,0)*$E1097</f>
        <v>170.14748</v>
      </c>
      <c r="R1097" s="43">
        <f>VLOOKUP($D1097,PORTE!$A$3:$Z$45,14,0)*$C1097+VLOOKUP($E$2,PORTE!$A$3:$Z$45,14,0)*$E1097</f>
        <v>176.76896000000002</v>
      </c>
    </row>
    <row r="1098" spans="1:18" s="1" customFormat="1" ht="13.5" customHeight="1" x14ac:dyDescent="0.25">
      <c r="A1098" s="2">
        <v>40317196</v>
      </c>
      <c r="B1098" s="3" t="s">
        <v>2258</v>
      </c>
      <c r="C1098" s="24">
        <v>0.04</v>
      </c>
      <c r="D1098" s="4" t="s">
        <v>5</v>
      </c>
      <c r="E1098" s="5">
        <v>5.0119999999999996</v>
      </c>
      <c r="F1098" s="43">
        <f>VLOOKUP($D1098,PORTE!$A$3:$Z$45,2,0)*$C1098+VLOOKUP($E$2,PORTE!$A$3:$Z$45,2,0)*$E1098</f>
        <v>57.957999999999998</v>
      </c>
      <c r="G1098" s="43">
        <f>VLOOKUP($D1098,PORTE!$A$3:$Z$45,3,0)*$C1098+VLOOKUP($E$2,PORTE!$A$3:$Z$45,3,0)*$E1098</f>
        <v>60.563999999999993</v>
      </c>
      <c r="H1098" s="43">
        <f>VLOOKUP($D1098,PORTE!$A$3:$Z$45,4,0)*$C1098+VLOOKUP($E$2,PORTE!$A$3:$Z$45,4,0)*$E1098</f>
        <v>63.942039999999992</v>
      </c>
      <c r="I1098" s="43">
        <f>VLOOKUP($D1098,PORTE!$A$3:$Z$45,5,0)*$C1098+VLOOKUP($E$2,PORTE!$A$3:$Z$45,5,0)*$E1098</f>
        <v>68.484039999999993</v>
      </c>
      <c r="J1098" s="43">
        <f>VLOOKUP($D1098,PORTE!$A$3:$Z$45,6,0)*$C1098+VLOOKUP($E$2,PORTE!$A$3:$Z$45,6,0)*$E1098</f>
        <v>72.336359999999985</v>
      </c>
      <c r="K1098" s="43">
        <f>VLOOKUP($D1098,PORTE!$A$3:$Z$45,7,0)*$C1098+VLOOKUP($E$2,PORTE!$A$3:$Z$45,7,0)*$E1098</f>
        <v>76.475399999999993</v>
      </c>
      <c r="L1098" s="43">
        <f>VLOOKUP($D1098,PORTE!$A$3:$Z$45,8,0)*$C1098+VLOOKUP($E$2,PORTE!$A$3:$Z$45,8,0)*$E1098</f>
        <v>81.523399999999981</v>
      </c>
      <c r="M1098" s="43">
        <f>VLOOKUP($D1098,PORTE!$A$3:$Z$45,9,0)*$C1098+VLOOKUP($E$2,PORTE!$A$3:$Z$45,9,0)*$E1098</f>
        <v>89.549679999999981</v>
      </c>
      <c r="N1098" s="43">
        <f>VLOOKUP($D1098,PORTE!$A$3:$Z$45,10,0)*$C1098+VLOOKUP($E$2,PORTE!$A$3:$Z$45,10,0)*$E1098</f>
        <v>97.727519999999984</v>
      </c>
      <c r="O1098" s="43">
        <f>VLOOKUP($D1098,PORTE!$A$3:$Z$45,11,0)*$C1098+VLOOKUP($E$2,PORTE!$A$3:$Z$45,11,0)*$E1098</f>
        <v>99.392679999999999</v>
      </c>
      <c r="P1098" s="43">
        <f>VLOOKUP($D1098,PORTE!$A$3:$Z$45,12,0)*$C1098+VLOOKUP($E$2,PORTE!$A$3:$Z$45,12,0)*$E1098</f>
        <v>103.38923999999999</v>
      </c>
      <c r="Q1098" s="43">
        <f>VLOOKUP($D1098,PORTE!$A$3:$Z$45,13,0)*$C1098+VLOOKUP($E$2,PORTE!$A$3:$Z$45,13,0)*$E1098</f>
        <v>106.54123999999999</v>
      </c>
      <c r="R1098" s="43">
        <f>VLOOKUP($D1098,PORTE!$A$3:$Z$45,14,0)*$C1098+VLOOKUP($E$2,PORTE!$A$3:$Z$45,14,0)*$E1098</f>
        <v>110.68747999999999</v>
      </c>
    </row>
    <row r="1099" spans="1:18" s="1" customFormat="1" ht="13.5" customHeight="1" x14ac:dyDescent="0.25">
      <c r="A1099" s="2">
        <v>40317200</v>
      </c>
      <c r="B1099" s="3" t="s">
        <v>2259</v>
      </c>
      <c r="C1099" s="24">
        <v>0.1</v>
      </c>
      <c r="D1099" s="4" t="s">
        <v>5</v>
      </c>
      <c r="E1099" s="5">
        <v>13.441000000000001</v>
      </c>
      <c r="F1099" s="43">
        <f>VLOOKUP($D1099,PORTE!$A$3:$Z$45,2,0)*$C1099+VLOOKUP($E$2,PORTE!$A$3:$Z$45,2,0)*$E1099</f>
        <v>155.37150000000003</v>
      </c>
      <c r="G1099" s="43">
        <f>VLOOKUP($D1099,PORTE!$A$3:$Z$45,3,0)*$C1099+VLOOKUP($E$2,PORTE!$A$3:$Z$45,3,0)*$E1099</f>
        <v>162.34200000000001</v>
      </c>
      <c r="H1099" s="43">
        <f>VLOOKUP($D1099,PORTE!$A$3:$Z$45,4,0)*$C1099+VLOOKUP($E$2,PORTE!$A$3:$Z$45,4,0)*$E1099</f>
        <v>171.39747</v>
      </c>
      <c r="I1099" s="43">
        <f>VLOOKUP($D1099,PORTE!$A$3:$Z$45,5,0)*$C1099+VLOOKUP($E$2,PORTE!$A$3:$Z$45,5,0)*$E1099</f>
        <v>183.57237000000001</v>
      </c>
      <c r="J1099" s="43">
        <f>VLOOKUP($D1099,PORTE!$A$3:$Z$45,6,0)*$C1099+VLOOKUP($E$2,PORTE!$A$3:$Z$45,6,0)*$E1099</f>
        <v>193.89553000000001</v>
      </c>
      <c r="K1099" s="43">
        <f>VLOOKUP($D1099,PORTE!$A$3:$Z$45,7,0)*$C1099+VLOOKUP($E$2,PORTE!$A$3:$Z$45,7,0)*$E1099</f>
        <v>204.99015000000003</v>
      </c>
      <c r="L1099" s="43">
        <f>VLOOKUP($D1099,PORTE!$A$3:$Z$45,8,0)*$C1099+VLOOKUP($E$2,PORTE!$A$3:$Z$45,8,0)*$E1099</f>
        <v>218.52115000000001</v>
      </c>
      <c r="M1099" s="43">
        <f>VLOOKUP($D1099,PORTE!$A$3:$Z$45,9,0)*$C1099+VLOOKUP($E$2,PORTE!$A$3:$Z$45,9,0)*$E1099</f>
        <v>240.03533999999999</v>
      </c>
      <c r="N1099" s="43">
        <f>VLOOKUP($D1099,PORTE!$A$3:$Z$45,10,0)*$C1099+VLOOKUP($E$2,PORTE!$A$3:$Z$45,10,0)*$E1099</f>
        <v>261.95576</v>
      </c>
      <c r="O1099" s="43">
        <f>VLOOKUP($D1099,PORTE!$A$3:$Z$45,11,0)*$C1099+VLOOKUP($E$2,PORTE!$A$3:$Z$45,11,0)*$E1099</f>
        <v>266.41929000000005</v>
      </c>
      <c r="P1099" s="43">
        <f>VLOOKUP($D1099,PORTE!$A$3:$Z$45,12,0)*$C1099+VLOOKUP($E$2,PORTE!$A$3:$Z$45,12,0)*$E1099</f>
        <v>277.12126999999998</v>
      </c>
      <c r="Q1099" s="43">
        <f>VLOOKUP($D1099,PORTE!$A$3:$Z$45,13,0)*$C1099+VLOOKUP($E$2,PORTE!$A$3:$Z$45,13,0)*$E1099</f>
        <v>285.54787000000005</v>
      </c>
      <c r="R1099" s="43">
        <f>VLOOKUP($D1099,PORTE!$A$3:$Z$45,14,0)*$C1099+VLOOKUP($E$2,PORTE!$A$3:$Z$45,14,0)*$E1099</f>
        <v>296.66049000000004</v>
      </c>
    </row>
    <row r="1100" spans="1:18" s="1" customFormat="1" ht="13.5" customHeight="1" x14ac:dyDescent="0.25">
      <c r="A1100" s="2" t="s">
        <v>2260</v>
      </c>
      <c r="B1100" s="3" t="s">
        <v>2261</v>
      </c>
      <c r="C1100" s="24">
        <v>0.1</v>
      </c>
      <c r="D1100" s="4" t="s">
        <v>5</v>
      </c>
      <c r="E1100" s="5" t="s">
        <v>374</v>
      </c>
      <c r="F1100" s="43">
        <f>VLOOKUP($D1100,PORTE!$A$3:$Z$45,2,0)*$C1100+VLOOKUP($E$2,PORTE!$A$3:$Z$45,2,0)*$E1100</f>
        <v>37.646000000000001</v>
      </c>
      <c r="G1100" s="43">
        <f>VLOOKUP($D1100,PORTE!$A$3:$Z$45,3,0)*$C1100+VLOOKUP($E$2,PORTE!$A$3:$Z$45,3,0)*$E1100</f>
        <v>39.497999999999998</v>
      </c>
      <c r="H1100" s="43">
        <f>VLOOKUP($D1100,PORTE!$A$3:$Z$45,4,0)*$C1100+VLOOKUP($E$2,PORTE!$A$3:$Z$45,4,0)*$E1100</f>
        <v>41.694680000000005</v>
      </c>
      <c r="I1100" s="43">
        <f>VLOOKUP($D1100,PORTE!$A$3:$Z$45,5,0)*$C1100+VLOOKUP($E$2,PORTE!$A$3:$Z$45,5,0)*$E1100</f>
        <v>44.656280000000002</v>
      </c>
      <c r="J1100" s="43">
        <f>VLOOKUP($D1100,PORTE!$A$3:$Z$45,6,0)*$C1100+VLOOKUP($E$2,PORTE!$A$3:$Z$45,6,0)*$E1100</f>
        <v>47.199320000000007</v>
      </c>
      <c r="K1100" s="43">
        <f>VLOOKUP($D1100,PORTE!$A$3:$Z$45,7,0)*$C1100+VLOOKUP($E$2,PORTE!$A$3:$Z$45,7,0)*$E1100</f>
        <v>49.899600000000007</v>
      </c>
      <c r="L1100" s="43">
        <f>VLOOKUP($D1100,PORTE!$A$3:$Z$45,8,0)*$C1100+VLOOKUP($E$2,PORTE!$A$3:$Z$45,8,0)*$E1100</f>
        <v>53.193599999999996</v>
      </c>
      <c r="M1100" s="43">
        <f>VLOOKUP($D1100,PORTE!$A$3:$Z$45,9,0)*$C1100+VLOOKUP($E$2,PORTE!$A$3:$Z$45,9,0)*$E1100</f>
        <v>58.430959999999999</v>
      </c>
      <c r="N1100" s="43">
        <f>VLOOKUP($D1100,PORTE!$A$3:$Z$45,10,0)*$C1100+VLOOKUP($E$2,PORTE!$A$3:$Z$45,10,0)*$E1100</f>
        <v>63.767440000000001</v>
      </c>
      <c r="O1100" s="43">
        <f>VLOOKUP($D1100,PORTE!$A$3:$Z$45,11,0)*$C1100+VLOOKUP($E$2,PORTE!$A$3:$Z$45,11,0)*$E1100</f>
        <v>64.852760000000004</v>
      </c>
      <c r="P1100" s="43">
        <f>VLOOKUP($D1100,PORTE!$A$3:$Z$45,12,0)*$C1100+VLOOKUP($E$2,PORTE!$A$3:$Z$45,12,0)*$E1100</f>
        <v>67.569879999999998</v>
      </c>
      <c r="Q1100" s="43">
        <f>VLOOKUP($D1100,PORTE!$A$3:$Z$45,13,0)*$C1100+VLOOKUP($E$2,PORTE!$A$3:$Z$45,13,0)*$E1100</f>
        <v>69.854280000000003</v>
      </c>
      <c r="R1100" s="43">
        <f>VLOOKUP($D1100,PORTE!$A$3:$Z$45,14,0)*$C1100+VLOOKUP($E$2,PORTE!$A$3:$Z$45,14,0)*$E1100</f>
        <v>72.57256000000001</v>
      </c>
    </row>
    <row r="1101" spans="1:18" s="1" customFormat="1" ht="13.5" customHeight="1" x14ac:dyDescent="0.25">
      <c r="A1101" s="2">
        <v>40310566</v>
      </c>
      <c r="B1101" s="3" t="s">
        <v>2262</v>
      </c>
      <c r="C1101" s="24">
        <v>0.25</v>
      </c>
      <c r="D1101" s="4" t="s">
        <v>5</v>
      </c>
      <c r="E1101" s="5">
        <v>24.2</v>
      </c>
      <c r="F1101" s="43">
        <f>VLOOKUP($D1101,PORTE!$A$3:$Z$45,2,0)*$C1101+VLOOKUP($E$2,PORTE!$A$3:$Z$45,2,0)*$E1101</f>
        <v>280.3</v>
      </c>
      <c r="G1101" s="43">
        <f>VLOOKUP($D1101,PORTE!$A$3:$Z$45,3,0)*$C1101+VLOOKUP($E$2,PORTE!$A$3:$Z$45,3,0)*$E1101</f>
        <v>293.02499999999998</v>
      </c>
      <c r="H1101" s="43">
        <f>VLOOKUP($D1101,PORTE!$A$3:$Z$45,4,0)*$C1101+VLOOKUP($E$2,PORTE!$A$3:$Z$45,4,0)*$E1101</f>
        <v>309.36399999999998</v>
      </c>
      <c r="I1101" s="43">
        <f>VLOOKUP($D1101,PORTE!$A$3:$Z$45,5,0)*$C1101+VLOOKUP($E$2,PORTE!$A$3:$Z$45,5,0)*$E1101</f>
        <v>331.339</v>
      </c>
      <c r="J1101" s="43">
        <f>VLOOKUP($D1101,PORTE!$A$3:$Z$45,6,0)*$C1101+VLOOKUP($E$2,PORTE!$A$3:$Z$45,6,0)*$E1101</f>
        <v>350.00099999999998</v>
      </c>
      <c r="K1101" s="43">
        <f>VLOOKUP($D1101,PORTE!$A$3:$Z$45,7,0)*$C1101+VLOOKUP($E$2,PORTE!$A$3:$Z$45,7,0)*$E1101</f>
        <v>370.02749999999997</v>
      </c>
      <c r="L1101" s="43">
        <f>VLOOKUP($D1101,PORTE!$A$3:$Z$45,8,0)*$C1101+VLOOKUP($E$2,PORTE!$A$3:$Z$45,8,0)*$E1101</f>
        <v>394.45249999999993</v>
      </c>
      <c r="M1101" s="43">
        <f>VLOOKUP($D1101,PORTE!$A$3:$Z$45,9,0)*$C1101+VLOOKUP($E$2,PORTE!$A$3:$Z$45,9,0)*$E1101</f>
        <v>433.28799999999995</v>
      </c>
      <c r="N1101" s="43">
        <f>VLOOKUP($D1101,PORTE!$A$3:$Z$45,10,0)*$C1101+VLOOKUP($E$2,PORTE!$A$3:$Z$45,10,0)*$E1101</f>
        <v>472.85700000000003</v>
      </c>
      <c r="O1101" s="43">
        <f>VLOOKUP($D1101,PORTE!$A$3:$Z$45,11,0)*$C1101+VLOOKUP($E$2,PORTE!$A$3:$Z$45,11,0)*$E1101</f>
        <v>480.91300000000001</v>
      </c>
      <c r="P1101" s="43">
        <f>VLOOKUP($D1101,PORTE!$A$3:$Z$45,12,0)*$C1101+VLOOKUP($E$2,PORTE!$A$3:$Z$45,12,0)*$E1101</f>
        <v>500.33399999999995</v>
      </c>
      <c r="Q1101" s="43">
        <f>VLOOKUP($D1101,PORTE!$A$3:$Z$45,13,0)*$C1101+VLOOKUP($E$2,PORTE!$A$3:$Z$45,13,0)*$E1101</f>
        <v>515.75900000000001</v>
      </c>
      <c r="R1101" s="43">
        <f>VLOOKUP($D1101,PORTE!$A$3:$Z$45,14,0)*$C1101+VLOOKUP($E$2,PORTE!$A$3:$Z$45,14,0)*$E1101</f>
        <v>535.83049999999992</v>
      </c>
    </row>
    <row r="1102" spans="1:18" s="1" customFormat="1" ht="13.5" customHeight="1" x14ac:dyDescent="0.25">
      <c r="A1102" s="2">
        <v>40317226</v>
      </c>
      <c r="B1102" s="3" t="s">
        <v>2263</v>
      </c>
      <c r="C1102" s="24">
        <v>0.04</v>
      </c>
      <c r="D1102" s="4" t="s">
        <v>5</v>
      </c>
      <c r="E1102" s="5">
        <v>6.2590000000000003</v>
      </c>
      <c r="F1102" s="43">
        <f>VLOOKUP($D1102,PORTE!$A$3:$Z$45,2,0)*$C1102+VLOOKUP($E$2,PORTE!$A$3:$Z$45,2,0)*$E1102</f>
        <v>72.29849999999999</v>
      </c>
      <c r="G1102" s="43">
        <f>VLOOKUP($D1102,PORTE!$A$3:$Z$45,3,0)*$C1102+VLOOKUP($E$2,PORTE!$A$3:$Z$45,3,0)*$E1102</f>
        <v>75.528000000000006</v>
      </c>
      <c r="H1102" s="43">
        <f>VLOOKUP($D1102,PORTE!$A$3:$Z$45,4,0)*$C1102+VLOOKUP($E$2,PORTE!$A$3:$Z$45,4,0)*$E1102</f>
        <v>79.741529999999997</v>
      </c>
      <c r="I1102" s="43">
        <f>VLOOKUP($D1102,PORTE!$A$3:$Z$45,5,0)*$C1102+VLOOKUP($E$2,PORTE!$A$3:$Z$45,5,0)*$E1102</f>
        <v>85.405830000000009</v>
      </c>
      <c r="J1102" s="43">
        <f>VLOOKUP($D1102,PORTE!$A$3:$Z$45,6,0)*$C1102+VLOOKUP($E$2,PORTE!$A$3:$Z$45,6,0)*$E1102</f>
        <v>90.205870000000004</v>
      </c>
      <c r="K1102" s="43">
        <f>VLOOKUP($D1102,PORTE!$A$3:$Z$45,7,0)*$C1102+VLOOKUP($E$2,PORTE!$A$3:$Z$45,7,0)*$E1102</f>
        <v>95.367450000000005</v>
      </c>
      <c r="L1102" s="43">
        <f>VLOOKUP($D1102,PORTE!$A$3:$Z$45,8,0)*$C1102+VLOOKUP($E$2,PORTE!$A$3:$Z$45,8,0)*$E1102</f>
        <v>101.66244999999999</v>
      </c>
      <c r="M1102" s="43">
        <f>VLOOKUP($D1102,PORTE!$A$3:$Z$45,9,0)*$C1102+VLOOKUP($E$2,PORTE!$A$3:$Z$45,9,0)*$E1102</f>
        <v>111.67146</v>
      </c>
      <c r="N1102" s="43">
        <f>VLOOKUP($D1102,PORTE!$A$3:$Z$45,10,0)*$C1102+VLOOKUP($E$2,PORTE!$A$3:$Z$45,10,0)*$E1102</f>
        <v>121.86944</v>
      </c>
      <c r="O1102" s="43">
        <f>VLOOKUP($D1102,PORTE!$A$3:$Z$45,11,0)*$C1102+VLOOKUP($E$2,PORTE!$A$3:$Z$45,11,0)*$E1102</f>
        <v>123.94611000000002</v>
      </c>
      <c r="P1102" s="43">
        <f>VLOOKUP($D1102,PORTE!$A$3:$Z$45,12,0)*$C1102+VLOOKUP($E$2,PORTE!$A$3:$Z$45,12,0)*$E1102</f>
        <v>128.91533000000001</v>
      </c>
      <c r="Q1102" s="43">
        <f>VLOOKUP($D1102,PORTE!$A$3:$Z$45,13,0)*$C1102+VLOOKUP($E$2,PORTE!$A$3:$Z$45,13,0)*$E1102</f>
        <v>132.81553000000002</v>
      </c>
      <c r="R1102" s="43">
        <f>VLOOKUP($D1102,PORTE!$A$3:$Z$45,14,0)*$C1102+VLOOKUP($E$2,PORTE!$A$3:$Z$45,14,0)*$E1102</f>
        <v>137.98430999999999</v>
      </c>
    </row>
    <row r="1103" spans="1:18" s="1" customFormat="1" ht="13.5" customHeight="1" x14ac:dyDescent="0.25">
      <c r="A1103" s="2" t="s">
        <v>2264</v>
      </c>
      <c r="B1103" s="3" t="s">
        <v>2265</v>
      </c>
      <c r="C1103" s="27">
        <v>1</v>
      </c>
      <c r="D1103" s="2" t="s">
        <v>5</v>
      </c>
      <c r="E1103" s="5" t="s">
        <v>33</v>
      </c>
      <c r="F1103" s="43">
        <f>VLOOKUP($D1103,PORTE!$A$3:$Z$45,2,0)*$C1103+VLOOKUP($E$2,PORTE!$A$3:$Z$45,2,0)*$E1103</f>
        <v>32.115499999999997</v>
      </c>
      <c r="G1103" s="43">
        <f>VLOOKUP($D1103,PORTE!$A$3:$Z$45,3,0)*$C1103+VLOOKUP($E$2,PORTE!$A$3:$Z$45,3,0)*$E1103</f>
        <v>35.664000000000001</v>
      </c>
      <c r="H1103" s="43">
        <f>VLOOKUP($D1103,PORTE!$A$3:$Z$45,4,0)*$C1103+VLOOKUP($E$2,PORTE!$A$3:$Z$45,4,0)*$E1103</f>
        <v>37.568989999999999</v>
      </c>
      <c r="I1103" s="43">
        <f>VLOOKUP($D1103,PORTE!$A$3:$Z$45,5,0)*$C1103+VLOOKUP($E$2,PORTE!$A$3:$Z$45,5,0)*$E1103</f>
        <v>40.236289999999997</v>
      </c>
      <c r="J1103" s="43">
        <f>VLOOKUP($D1103,PORTE!$A$3:$Z$45,6,0)*$C1103+VLOOKUP($E$2,PORTE!$A$3:$Z$45,6,0)*$E1103</f>
        <v>42.91001</v>
      </c>
      <c r="K1103" s="43">
        <f>VLOOKUP($D1103,PORTE!$A$3:$Z$45,7,0)*$C1103+VLOOKUP($E$2,PORTE!$A$3:$Z$45,7,0)*$E1103</f>
        <v>45.359549999999999</v>
      </c>
      <c r="L1103" s="43">
        <f>VLOOKUP($D1103,PORTE!$A$3:$Z$45,8,0)*$C1103+VLOOKUP($E$2,PORTE!$A$3:$Z$45,8,0)*$E1103</f>
        <v>48.356549999999999</v>
      </c>
      <c r="M1103" s="43">
        <f>VLOOKUP($D1103,PORTE!$A$3:$Z$45,9,0)*$C1103+VLOOKUP($E$2,PORTE!$A$3:$Z$45,9,0)*$E1103</f>
        <v>53.120779999999996</v>
      </c>
      <c r="N1103" s="43">
        <f>VLOOKUP($D1103,PORTE!$A$3:$Z$45,10,0)*$C1103+VLOOKUP($E$2,PORTE!$A$3:$Z$45,10,0)*$E1103</f>
        <v>57.977919999999997</v>
      </c>
      <c r="O1103" s="43">
        <f>VLOOKUP($D1103,PORTE!$A$3:$Z$45,11,0)*$C1103+VLOOKUP($E$2,PORTE!$A$3:$Z$45,11,0)*$E1103</f>
        <v>58.949930000000009</v>
      </c>
      <c r="P1103" s="43">
        <f>VLOOKUP($D1103,PORTE!$A$3:$Z$45,12,0)*$C1103+VLOOKUP($E$2,PORTE!$A$3:$Z$45,12,0)*$E1103</f>
        <v>62.765590000000003</v>
      </c>
      <c r="Q1103" s="43">
        <f>VLOOKUP($D1103,PORTE!$A$3:$Z$45,13,0)*$C1103+VLOOKUP($E$2,PORTE!$A$3:$Z$45,13,0)*$E1103</f>
        <v>67.643789999999996</v>
      </c>
      <c r="R1103" s="43">
        <f>VLOOKUP($D1103,PORTE!$A$3:$Z$45,14,0)*$C1103+VLOOKUP($E$2,PORTE!$A$3:$Z$45,14,0)*$E1103</f>
        <v>70.273330000000001</v>
      </c>
    </row>
    <row r="1104" spans="1:18" s="1" customFormat="1" ht="13.5" customHeight="1" x14ac:dyDescent="0.25">
      <c r="A1104" s="2">
        <v>40319415</v>
      </c>
      <c r="B1104" s="9" t="s">
        <v>2266</v>
      </c>
      <c r="C1104" s="27">
        <v>0.1</v>
      </c>
      <c r="D1104" s="2" t="s">
        <v>5</v>
      </c>
      <c r="E1104" s="5">
        <v>13.369</v>
      </c>
      <c r="F1104" s="43">
        <f>VLOOKUP($D1104,PORTE!$A$3:$Z$45,2,0)*$C1104+VLOOKUP($E$2,PORTE!$A$3:$Z$45,2,0)*$E1104</f>
        <v>154.54349999999999</v>
      </c>
      <c r="G1104" s="43">
        <f>VLOOKUP($D1104,PORTE!$A$3:$Z$45,3,0)*$C1104+VLOOKUP($E$2,PORTE!$A$3:$Z$45,3,0)*$E1104</f>
        <v>161.47800000000001</v>
      </c>
      <c r="H1104" s="43">
        <f>VLOOKUP($D1104,PORTE!$A$3:$Z$45,4,0)*$C1104+VLOOKUP($E$2,PORTE!$A$3:$Z$45,4,0)*$E1104</f>
        <v>170.48523</v>
      </c>
      <c r="I1104" s="43">
        <f>VLOOKUP($D1104,PORTE!$A$3:$Z$45,5,0)*$C1104+VLOOKUP($E$2,PORTE!$A$3:$Z$45,5,0)*$E1104</f>
        <v>182.59532999999999</v>
      </c>
      <c r="J1104" s="43">
        <f>VLOOKUP($D1104,PORTE!$A$3:$Z$45,6,0)*$C1104+VLOOKUP($E$2,PORTE!$A$3:$Z$45,6,0)*$E1104</f>
        <v>192.86376999999999</v>
      </c>
      <c r="K1104" s="43">
        <f>VLOOKUP($D1104,PORTE!$A$3:$Z$45,7,0)*$C1104+VLOOKUP($E$2,PORTE!$A$3:$Z$45,7,0)*$E1104</f>
        <v>203.89935</v>
      </c>
      <c r="L1104" s="43">
        <f>VLOOKUP($D1104,PORTE!$A$3:$Z$45,8,0)*$C1104+VLOOKUP($E$2,PORTE!$A$3:$Z$45,8,0)*$E1104</f>
        <v>217.35835</v>
      </c>
      <c r="M1104" s="43">
        <f>VLOOKUP($D1104,PORTE!$A$3:$Z$45,9,0)*$C1104+VLOOKUP($E$2,PORTE!$A$3:$Z$45,9,0)*$E1104</f>
        <v>238.75806</v>
      </c>
      <c r="N1104" s="43">
        <f>VLOOKUP($D1104,PORTE!$A$3:$Z$45,10,0)*$C1104+VLOOKUP($E$2,PORTE!$A$3:$Z$45,10,0)*$E1104</f>
        <v>260.56183999999996</v>
      </c>
      <c r="O1104" s="43">
        <f>VLOOKUP($D1104,PORTE!$A$3:$Z$45,11,0)*$C1104+VLOOKUP($E$2,PORTE!$A$3:$Z$45,11,0)*$E1104</f>
        <v>265.00161000000003</v>
      </c>
      <c r="P1104" s="43">
        <f>VLOOKUP($D1104,PORTE!$A$3:$Z$45,12,0)*$C1104+VLOOKUP($E$2,PORTE!$A$3:$Z$45,12,0)*$E1104</f>
        <v>275.64742999999999</v>
      </c>
      <c r="Q1104" s="43">
        <f>VLOOKUP($D1104,PORTE!$A$3:$Z$45,13,0)*$C1104+VLOOKUP($E$2,PORTE!$A$3:$Z$45,13,0)*$E1104</f>
        <v>284.03082999999998</v>
      </c>
      <c r="R1104" s="43">
        <f>VLOOKUP($D1104,PORTE!$A$3:$Z$45,14,0)*$C1104+VLOOKUP($E$2,PORTE!$A$3:$Z$45,14,0)*$E1104</f>
        <v>295.08440999999999</v>
      </c>
    </row>
    <row r="1105" spans="1:18" s="1" customFormat="1" ht="13.5" customHeight="1" x14ac:dyDescent="0.25">
      <c r="A1105" s="2" t="s">
        <v>2267</v>
      </c>
      <c r="B1105" s="3" t="s">
        <v>2268</v>
      </c>
      <c r="C1105" s="24">
        <v>0.01</v>
      </c>
      <c r="D1105" s="4" t="s">
        <v>5</v>
      </c>
      <c r="E1105" s="5" t="s">
        <v>2269</v>
      </c>
      <c r="F1105" s="43">
        <f>VLOOKUP($D1105,PORTE!$A$3:$Z$45,2,0)*$C1105+VLOOKUP($E$2,PORTE!$A$3:$Z$45,2,0)*$E1105</f>
        <v>109.33</v>
      </c>
      <c r="G1105" s="43">
        <f>VLOOKUP($D1105,PORTE!$A$3:$Z$45,3,0)*$C1105+VLOOKUP($E$2,PORTE!$A$3:$Z$45,3,0)*$E1105</f>
        <v>114.105</v>
      </c>
      <c r="H1105" s="43">
        <f>VLOOKUP($D1105,PORTE!$A$3:$Z$45,4,0)*$C1105+VLOOKUP($E$2,PORTE!$A$3:$Z$45,4,0)*$E1105</f>
        <v>120.47499999999999</v>
      </c>
      <c r="I1105" s="43">
        <f>VLOOKUP($D1105,PORTE!$A$3:$Z$45,5,0)*$C1105+VLOOKUP($E$2,PORTE!$A$3:$Z$45,5,0)*$E1105</f>
        <v>129.03279999999998</v>
      </c>
      <c r="J1105" s="43">
        <f>VLOOKUP($D1105,PORTE!$A$3:$Z$45,6,0)*$C1105+VLOOKUP($E$2,PORTE!$A$3:$Z$45,6,0)*$E1105</f>
        <v>136.2636</v>
      </c>
      <c r="K1105" s="43">
        <f>VLOOKUP($D1105,PORTE!$A$3:$Z$45,7,0)*$C1105+VLOOKUP($E$2,PORTE!$A$3:$Z$45,7,0)*$E1105</f>
        <v>144.0609</v>
      </c>
      <c r="L1105" s="43">
        <f>VLOOKUP($D1105,PORTE!$A$3:$Z$45,8,0)*$C1105+VLOOKUP($E$2,PORTE!$A$3:$Z$45,8,0)*$E1105</f>
        <v>153.56989999999999</v>
      </c>
      <c r="M1105" s="43">
        <f>VLOOKUP($D1105,PORTE!$A$3:$Z$45,9,0)*$C1105+VLOOKUP($E$2,PORTE!$A$3:$Z$45,9,0)*$E1105</f>
        <v>168.68919999999997</v>
      </c>
      <c r="N1105" s="43">
        <f>VLOOKUP($D1105,PORTE!$A$3:$Z$45,10,0)*$C1105+VLOOKUP($E$2,PORTE!$A$3:$Z$45,10,0)*$E1105</f>
        <v>184.09379999999999</v>
      </c>
      <c r="O1105" s="43">
        <f>VLOOKUP($D1105,PORTE!$A$3:$Z$45,11,0)*$C1105+VLOOKUP($E$2,PORTE!$A$3:$Z$45,11,0)*$E1105</f>
        <v>187.23160000000001</v>
      </c>
      <c r="P1105" s="43">
        <f>VLOOKUP($D1105,PORTE!$A$3:$Z$45,12,0)*$C1105+VLOOKUP($E$2,PORTE!$A$3:$Z$45,12,0)*$E1105</f>
        <v>194.66339999999997</v>
      </c>
      <c r="Q1105" s="43">
        <f>VLOOKUP($D1105,PORTE!$A$3:$Z$45,13,0)*$C1105+VLOOKUP($E$2,PORTE!$A$3:$Z$45,13,0)*$E1105</f>
        <v>200.39959999999999</v>
      </c>
      <c r="R1105" s="43">
        <f>VLOOKUP($D1105,PORTE!$A$3:$Z$45,14,0)*$C1105+VLOOKUP($E$2,PORTE!$A$3:$Z$45,14,0)*$E1105</f>
        <v>208.1987</v>
      </c>
    </row>
    <row r="1106" spans="1:18" s="1" customFormat="1" ht="13.5" customHeight="1" x14ac:dyDescent="0.25">
      <c r="A1106" s="2" t="s">
        <v>2270</v>
      </c>
      <c r="B1106" s="3" t="s">
        <v>2271</v>
      </c>
      <c r="C1106" s="24">
        <v>0.01</v>
      </c>
      <c r="D1106" s="4" t="s">
        <v>5</v>
      </c>
      <c r="E1106" s="5" t="s">
        <v>2272</v>
      </c>
      <c r="F1106" s="43">
        <f>VLOOKUP($D1106,PORTE!$A$3:$Z$45,2,0)*$C1106+VLOOKUP($E$2,PORTE!$A$3:$Z$45,2,0)*$E1106</f>
        <v>58.614999999999995</v>
      </c>
      <c r="G1106" s="43">
        <f>VLOOKUP($D1106,PORTE!$A$3:$Z$45,3,0)*$C1106+VLOOKUP($E$2,PORTE!$A$3:$Z$45,3,0)*$E1106</f>
        <v>61.184999999999995</v>
      </c>
      <c r="H1106" s="43">
        <f>VLOOKUP($D1106,PORTE!$A$3:$Z$45,4,0)*$C1106+VLOOKUP($E$2,PORTE!$A$3:$Z$45,4,0)*$E1106</f>
        <v>64.600300000000004</v>
      </c>
      <c r="I1106" s="43">
        <f>VLOOKUP($D1106,PORTE!$A$3:$Z$45,5,0)*$C1106+VLOOKUP($E$2,PORTE!$A$3:$Z$45,5,0)*$E1106</f>
        <v>69.189099999999996</v>
      </c>
      <c r="J1106" s="43">
        <f>VLOOKUP($D1106,PORTE!$A$3:$Z$45,6,0)*$C1106+VLOOKUP($E$2,PORTE!$A$3:$Z$45,6,0)*$E1106</f>
        <v>73.068300000000008</v>
      </c>
      <c r="K1106" s="43">
        <f>VLOOKUP($D1106,PORTE!$A$3:$Z$45,7,0)*$C1106+VLOOKUP($E$2,PORTE!$A$3:$Z$45,7,0)*$E1106</f>
        <v>77.249400000000009</v>
      </c>
      <c r="L1106" s="43">
        <f>VLOOKUP($D1106,PORTE!$A$3:$Z$45,8,0)*$C1106+VLOOKUP($E$2,PORTE!$A$3:$Z$45,8,0)*$E1106</f>
        <v>82.348399999999998</v>
      </c>
      <c r="M1106" s="43">
        <f>VLOOKUP($D1106,PORTE!$A$3:$Z$45,9,0)*$C1106+VLOOKUP($E$2,PORTE!$A$3:$Z$45,9,0)*$E1106</f>
        <v>90.455799999999982</v>
      </c>
      <c r="N1106" s="43">
        <f>VLOOKUP($D1106,PORTE!$A$3:$Z$45,10,0)*$C1106+VLOOKUP($E$2,PORTE!$A$3:$Z$45,10,0)*$E1106</f>
        <v>98.716200000000001</v>
      </c>
      <c r="O1106" s="43">
        <f>VLOOKUP($D1106,PORTE!$A$3:$Z$45,11,0)*$C1106+VLOOKUP($E$2,PORTE!$A$3:$Z$45,11,0)*$E1106</f>
        <v>100.39869999999999</v>
      </c>
      <c r="P1106" s="43">
        <f>VLOOKUP($D1106,PORTE!$A$3:$Z$45,12,0)*$C1106+VLOOKUP($E$2,PORTE!$A$3:$Z$45,12,0)*$E1106</f>
        <v>104.3907</v>
      </c>
      <c r="Q1106" s="43">
        <f>VLOOKUP($D1106,PORTE!$A$3:$Z$45,13,0)*$C1106+VLOOKUP($E$2,PORTE!$A$3:$Z$45,13,0)*$E1106</f>
        <v>107.48090000000001</v>
      </c>
      <c r="R1106" s="43">
        <f>VLOOKUP($D1106,PORTE!$A$3:$Z$45,14,0)*$C1106+VLOOKUP($E$2,PORTE!$A$3:$Z$45,14,0)*$E1106</f>
        <v>111.66380000000001</v>
      </c>
    </row>
    <row r="1107" spans="1:18" s="1" customFormat="1" ht="13.5" customHeight="1" x14ac:dyDescent="0.25">
      <c r="A1107" s="2" t="s">
        <v>2273</v>
      </c>
      <c r="B1107" s="3" t="s">
        <v>2274</v>
      </c>
      <c r="C1107" s="27">
        <v>1</v>
      </c>
      <c r="D1107" s="2" t="s">
        <v>5</v>
      </c>
      <c r="E1107" s="5" t="s">
        <v>2275</v>
      </c>
      <c r="F1107" s="43">
        <f>VLOOKUP($D1107,PORTE!$A$3:$Z$45,2,0)*$C1107+VLOOKUP($E$2,PORTE!$A$3:$Z$45,2,0)*$E1107</f>
        <v>487.20500000000004</v>
      </c>
      <c r="G1107" s="43">
        <f>VLOOKUP($D1107,PORTE!$A$3:$Z$45,3,0)*$C1107+VLOOKUP($E$2,PORTE!$A$3:$Z$45,3,0)*$E1107</f>
        <v>510.54</v>
      </c>
      <c r="H1107" s="43">
        <f>VLOOKUP($D1107,PORTE!$A$3:$Z$45,4,0)*$C1107+VLOOKUP($E$2,PORTE!$A$3:$Z$45,4,0)*$E1107</f>
        <v>538.95889999999997</v>
      </c>
      <c r="I1107" s="43">
        <f>VLOOKUP($D1107,PORTE!$A$3:$Z$45,5,0)*$C1107+VLOOKUP($E$2,PORTE!$A$3:$Z$45,5,0)*$E1107</f>
        <v>577.24189999999999</v>
      </c>
      <c r="J1107" s="43">
        <f>VLOOKUP($D1107,PORTE!$A$3:$Z$45,6,0)*$C1107+VLOOKUP($E$2,PORTE!$A$3:$Z$45,6,0)*$E1107</f>
        <v>609.99110000000007</v>
      </c>
      <c r="K1107" s="43">
        <f>VLOOKUP($D1107,PORTE!$A$3:$Z$45,7,0)*$C1107+VLOOKUP($E$2,PORTE!$A$3:$Z$45,7,0)*$E1107</f>
        <v>644.89050000000009</v>
      </c>
      <c r="L1107" s="43">
        <f>VLOOKUP($D1107,PORTE!$A$3:$Z$45,8,0)*$C1107+VLOOKUP($E$2,PORTE!$A$3:$Z$45,8,0)*$E1107</f>
        <v>687.46050000000002</v>
      </c>
      <c r="M1107" s="43">
        <f>VLOOKUP($D1107,PORTE!$A$3:$Z$45,9,0)*$C1107+VLOOKUP($E$2,PORTE!$A$3:$Z$45,9,0)*$E1107</f>
        <v>755.14579999999989</v>
      </c>
      <c r="N1107" s="43">
        <f>VLOOKUP($D1107,PORTE!$A$3:$Z$45,10,0)*$C1107+VLOOKUP($E$2,PORTE!$A$3:$Z$45,10,0)*$E1107</f>
        <v>824.11120000000005</v>
      </c>
      <c r="O1107" s="43">
        <f>VLOOKUP($D1107,PORTE!$A$3:$Z$45,11,0)*$C1107+VLOOKUP($E$2,PORTE!$A$3:$Z$45,11,0)*$E1107</f>
        <v>838.14230000000009</v>
      </c>
      <c r="P1107" s="43">
        <f>VLOOKUP($D1107,PORTE!$A$3:$Z$45,12,0)*$C1107+VLOOKUP($E$2,PORTE!$A$3:$Z$45,12,0)*$E1107</f>
        <v>872.82490000000007</v>
      </c>
      <c r="Q1107" s="43">
        <f>VLOOKUP($D1107,PORTE!$A$3:$Z$45,13,0)*$C1107+VLOOKUP($E$2,PORTE!$A$3:$Z$45,13,0)*$E1107</f>
        <v>901.44690000000003</v>
      </c>
      <c r="R1107" s="43">
        <f>VLOOKUP($D1107,PORTE!$A$3:$Z$45,14,0)*$C1107+VLOOKUP($E$2,PORTE!$A$3:$Z$45,14,0)*$E1107</f>
        <v>936.52630000000011</v>
      </c>
    </row>
    <row r="1108" spans="1:18" s="1" customFormat="1" ht="13.5" customHeight="1" x14ac:dyDescent="0.25">
      <c r="A1108" s="2" t="s">
        <v>2276</v>
      </c>
      <c r="B1108" s="3" t="s">
        <v>2277</v>
      </c>
      <c r="C1108" s="27">
        <v>1</v>
      </c>
      <c r="D1108" s="2" t="s">
        <v>5</v>
      </c>
      <c r="E1108" s="5" t="s">
        <v>2275</v>
      </c>
      <c r="F1108" s="43">
        <f>VLOOKUP($D1108,PORTE!$A$3:$Z$45,2,0)*$C1108+VLOOKUP($E$2,PORTE!$A$3:$Z$45,2,0)*$E1108</f>
        <v>487.20500000000004</v>
      </c>
      <c r="G1108" s="43">
        <f>VLOOKUP($D1108,PORTE!$A$3:$Z$45,3,0)*$C1108+VLOOKUP($E$2,PORTE!$A$3:$Z$45,3,0)*$E1108</f>
        <v>510.54</v>
      </c>
      <c r="H1108" s="43">
        <f>VLOOKUP($D1108,PORTE!$A$3:$Z$45,4,0)*$C1108+VLOOKUP($E$2,PORTE!$A$3:$Z$45,4,0)*$E1108</f>
        <v>538.95889999999997</v>
      </c>
      <c r="I1108" s="43">
        <f>VLOOKUP($D1108,PORTE!$A$3:$Z$45,5,0)*$C1108+VLOOKUP($E$2,PORTE!$A$3:$Z$45,5,0)*$E1108</f>
        <v>577.24189999999999</v>
      </c>
      <c r="J1108" s="43">
        <f>VLOOKUP($D1108,PORTE!$A$3:$Z$45,6,0)*$C1108+VLOOKUP($E$2,PORTE!$A$3:$Z$45,6,0)*$E1108</f>
        <v>609.99110000000007</v>
      </c>
      <c r="K1108" s="43">
        <f>VLOOKUP($D1108,PORTE!$A$3:$Z$45,7,0)*$C1108+VLOOKUP($E$2,PORTE!$A$3:$Z$45,7,0)*$E1108</f>
        <v>644.89050000000009</v>
      </c>
      <c r="L1108" s="43">
        <f>VLOOKUP($D1108,PORTE!$A$3:$Z$45,8,0)*$C1108+VLOOKUP($E$2,PORTE!$A$3:$Z$45,8,0)*$E1108</f>
        <v>687.46050000000002</v>
      </c>
      <c r="M1108" s="43">
        <f>VLOOKUP($D1108,PORTE!$A$3:$Z$45,9,0)*$C1108+VLOOKUP($E$2,PORTE!$A$3:$Z$45,9,0)*$E1108</f>
        <v>755.14579999999989</v>
      </c>
      <c r="N1108" s="43">
        <f>VLOOKUP($D1108,PORTE!$A$3:$Z$45,10,0)*$C1108+VLOOKUP($E$2,PORTE!$A$3:$Z$45,10,0)*$E1108</f>
        <v>824.11120000000005</v>
      </c>
      <c r="O1108" s="43">
        <f>VLOOKUP($D1108,PORTE!$A$3:$Z$45,11,0)*$C1108+VLOOKUP($E$2,PORTE!$A$3:$Z$45,11,0)*$E1108</f>
        <v>838.14230000000009</v>
      </c>
      <c r="P1108" s="43">
        <f>VLOOKUP($D1108,PORTE!$A$3:$Z$45,12,0)*$C1108+VLOOKUP($E$2,PORTE!$A$3:$Z$45,12,0)*$E1108</f>
        <v>872.82490000000007</v>
      </c>
      <c r="Q1108" s="43">
        <f>VLOOKUP($D1108,PORTE!$A$3:$Z$45,13,0)*$C1108+VLOOKUP($E$2,PORTE!$A$3:$Z$45,13,0)*$E1108</f>
        <v>901.44690000000003</v>
      </c>
      <c r="R1108" s="43">
        <f>VLOOKUP($D1108,PORTE!$A$3:$Z$45,14,0)*$C1108+VLOOKUP($E$2,PORTE!$A$3:$Z$45,14,0)*$E1108</f>
        <v>936.52630000000011</v>
      </c>
    </row>
    <row r="1109" spans="1:18" s="1" customFormat="1" ht="13.5" customHeight="1" x14ac:dyDescent="0.25">
      <c r="A1109" s="2">
        <v>40314600</v>
      </c>
      <c r="B1109" s="3" t="s">
        <v>2278</v>
      </c>
      <c r="C1109" s="27">
        <v>1</v>
      </c>
      <c r="D1109" s="4" t="s">
        <v>1469</v>
      </c>
      <c r="E1109" s="5">
        <v>268.7</v>
      </c>
      <c r="F1109" s="43">
        <f>VLOOKUP($D1109,PORTE!$A$3:$Z$45,2,0)*$C1109+VLOOKUP($E$2,PORTE!$A$3:$Z$45,2,0)*$E1109</f>
        <v>3122.0499999999997</v>
      </c>
      <c r="G1109" s="43">
        <f>VLOOKUP($D1109,PORTE!$A$3:$Z$45,3,0)*$C1109+VLOOKUP($E$2,PORTE!$A$3:$Z$45,3,0)*$E1109</f>
        <v>3266.3999999999996</v>
      </c>
      <c r="H1109" s="43">
        <f>VLOOKUP($D1109,PORTE!$A$3:$Z$45,4,0)*$C1109+VLOOKUP($E$2,PORTE!$A$3:$Z$45,4,0)*$E1109</f>
        <v>3448.4289999999996</v>
      </c>
      <c r="I1109" s="43">
        <f>VLOOKUP($D1109,PORTE!$A$3:$Z$45,5,0)*$C1109+VLOOKUP($E$2,PORTE!$A$3:$Z$45,5,0)*$E1109</f>
        <v>3693.3690000000001</v>
      </c>
      <c r="J1109" s="43">
        <f>VLOOKUP($D1109,PORTE!$A$3:$Z$45,6,0)*$C1109+VLOOKUP($E$2,PORTE!$A$3:$Z$45,6,0)*$E1109</f>
        <v>3901.9209999999998</v>
      </c>
      <c r="K1109" s="43">
        <f>VLOOKUP($D1109,PORTE!$A$3:$Z$45,7,0)*$C1109+VLOOKUP($E$2,PORTE!$A$3:$Z$45,7,0)*$E1109</f>
        <v>4125.1849999999995</v>
      </c>
      <c r="L1109" s="43">
        <f>VLOOKUP($D1109,PORTE!$A$3:$Z$45,8,0)*$C1109+VLOOKUP($E$2,PORTE!$A$3:$Z$45,8,0)*$E1109</f>
        <v>4397.4649999999992</v>
      </c>
      <c r="M1109" s="43">
        <f>VLOOKUP($D1109,PORTE!$A$3:$Z$45,9,0)*$C1109+VLOOKUP($E$2,PORTE!$A$3:$Z$45,9,0)*$E1109</f>
        <v>4830.4379999999992</v>
      </c>
      <c r="N1109" s="43">
        <f>VLOOKUP($D1109,PORTE!$A$3:$Z$45,10,0)*$C1109+VLOOKUP($E$2,PORTE!$A$3:$Z$45,10,0)*$E1109</f>
        <v>5271.561999999999</v>
      </c>
      <c r="O1109" s="43">
        <f>VLOOKUP($D1109,PORTE!$A$3:$Z$45,11,0)*$C1109+VLOOKUP($E$2,PORTE!$A$3:$Z$45,11,0)*$E1109</f>
        <v>5361.3630000000003</v>
      </c>
      <c r="P1109" s="43">
        <f>VLOOKUP($D1109,PORTE!$A$3:$Z$45,12,0)*$C1109+VLOOKUP($E$2,PORTE!$A$3:$Z$45,12,0)*$E1109</f>
        <v>5579.6689999999999</v>
      </c>
      <c r="Q1109" s="43">
        <f>VLOOKUP($D1109,PORTE!$A$3:$Z$45,13,0)*$C1109+VLOOKUP($E$2,PORTE!$A$3:$Z$45,13,0)*$E1109</f>
        <v>5778.6890000000003</v>
      </c>
      <c r="R1109" s="43">
        <f>VLOOKUP($D1109,PORTE!$A$3:$Z$45,14,0)*$C1109+VLOOKUP($E$2,PORTE!$A$3:$Z$45,14,0)*$E1109</f>
        <v>6024.7429999999995</v>
      </c>
    </row>
    <row r="1110" spans="1:18" s="1" customFormat="1" ht="13.5" customHeight="1" x14ac:dyDescent="0.25">
      <c r="A1110" s="2" t="s">
        <v>2279</v>
      </c>
      <c r="B1110" s="3" t="s">
        <v>2280</v>
      </c>
      <c r="C1110" s="24">
        <v>0.1</v>
      </c>
      <c r="D1110" s="4" t="s">
        <v>5</v>
      </c>
      <c r="E1110" s="5" t="s">
        <v>2281</v>
      </c>
      <c r="F1110" s="43">
        <f>VLOOKUP($D1110,PORTE!$A$3:$Z$45,2,0)*$C1110+VLOOKUP($E$2,PORTE!$A$3:$Z$45,2,0)*$E1110</f>
        <v>18.119</v>
      </c>
      <c r="G1110" s="43">
        <f>VLOOKUP($D1110,PORTE!$A$3:$Z$45,3,0)*$C1110+VLOOKUP($E$2,PORTE!$A$3:$Z$45,3,0)*$E1110</f>
        <v>19.122</v>
      </c>
      <c r="H1110" s="43">
        <f>VLOOKUP($D1110,PORTE!$A$3:$Z$45,4,0)*$C1110+VLOOKUP($E$2,PORTE!$A$3:$Z$45,4,0)*$E1110</f>
        <v>20.18102</v>
      </c>
      <c r="I1110" s="43">
        <f>VLOOKUP($D1110,PORTE!$A$3:$Z$45,5,0)*$C1110+VLOOKUP($E$2,PORTE!$A$3:$Z$45,5,0)*$E1110</f>
        <v>21.614420000000003</v>
      </c>
      <c r="J1110" s="43">
        <f>VLOOKUP($D1110,PORTE!$A$3:$Z$45,6,0)*$C1110+VLOOKUP($E$2,PORTE!$A$3:$Z$45,6,0)*$E1110</f>
        <v>22.866980000000002</v>
      </c>
      <c r="K1110" s="43">
        <f>VLOOKUP($D1110,PORTE!$A$3:$Z$45,7,0)*$C1110+VLOOKUP($E$2,PORTE!$A$3:$Z$45,7,0)*$E1110</f>
        <v>24.174900000000001</v>
      </c>
      <c r="L1110" s="43">
        <f>VLOOKUP($D1110,PORTE!$A$3:$Z$45,8,0)*$C1110+VLOOKUP($E$2,PORTE!$A$3:$Z$45,8,0)*$E1110</f>
        <v>25.770900000000001</v>
      </c>
      <c r="M1110" s="43">
        <f>VLOOKUP($D1110,PORTE!$A$3:$Z$45,9,0)*$C1110+VLOOKUP($E$2,PORTE!$A$3:$Z$45,9,0)*$E1110</f>
        <v>28.308439999999997</v>
      </c>
      <c r="N1110" s="43">
        <f>VLOOKUP($D1110,PORTE!$A$3:$Z$45,10,0)*$C1110+VLOOKUP($E$2,PORTE!$A$3:$Z$45,10,0)*$E1110</f>
        <v>30.894159999999999</v>
      </c>
      <c r="O1110" s="43">
        <f>VLOOKUP($D1110,PORTE!$A$3:$Z$45,11,0)*$C1110+VLOOKUP($E$2,PORTE!$A$3:$Z$45,11,0)*$E1110</f>
        <v>31.419139999999999</v>
      </c>
      <c r="P1110" s="43">
        <f>VLOOKUP($D1110,PORTE!$A$3:$Z$45,12,0)*$C1110+VLOOKUP($E$2,PORTE!$A$3:$Z$45,12,0)*$E1110</f>
        <v>32.811819999999997</v>
      </c>
      <c r="Q1110" s="43">
        <f>VLOOKUP($D1110,PORTE!$A$3:$Z$45,13,0)*$C1110+VLOOKUP($E$2,PORTE!$A$3:$Z$45,13,0)*$E1110</f>
        <v>34.077420000000004</v>
      </c>
      <c r="R1110" s="43">
        <f>VLOOKUP($D1110,PORTE!$A$3:$Z$45,14,0)*$C1110+VLOOKUP($E$2,PORTE!$A$3:$Z$45,14,0)*$E1110</f>
        <v>35.40334</v>
      </c>
    </row>
    <row r="1111" spans="1:18" s="1" customFormat="1" ht="13.5" customHeight="1" x14ac:dyDescent="0.25">
      <c r="A1111" s="2" t="s">
        <v>2282</v>
      </c>
      <c r="B1111" s="3" t="s">
        <v>2283</v>
      </c>
      <c r="C1111" s="24">
        <v>0.1</v>
      </c>
      <c r="D1111" s="4" t="s">
        <v>5</v>
      </c>
      <c r="E1111" s="5" t="s">
        <v>2284</v>
      </c>
      <c r="F1111" s="43">
        <f>VLOOKUP($D1111,PORTE!$A$3:$Z$45,2,0)*$C1111+VLOOKUP($E$2,PORTE!$A$3:$Z$45,2,0)*$E1111</f>
        <v>54.964999999999996</v>
      </c>
      <c r="G1111" s="43">
        <f>VLOOKUP($D1111,PORTE!$A$3:$Z$45,3,0)*$C1111+VLOOKUP($E$2,PORTE!$A$3:$Z$45,3,0)*$E1111</f>
        <v>57.569999999999993</v>
      </c>
      <c r="H1111" s="43">
        <f>VLOOKUP($D1111,PORTE!$A$3:$Z$45,4,0)*$C1111+VLOOKUP($E$2,PORTE!$A$3:$Z$45,4,0)*$E1111</f>
        <v>60.775700000000001</v>
      </c>
      <c r="I1111" s="43">
        <f>VLOOKUP($D1111,PORTE!$A$3:$Z$45,5,0)*$C1111+VLOOKUP($E$2,PORTE!$A$3:$Z$45,5,0)*$E1111</f>
        <v>65.092700000000008</v>
      </c>
      <c r="J1111" s="43">
        <f>VLOOKUP($D1111,PORTE!$A$3:$Z$45,6,0)*$C1111+VLOOKUP($E$2,PORTE!$A$3:$Z$45,6,0)*$E1111</f>
        <v>68.780299999999997</v>
      </c>
      <c r="K1111" s="43">
        <f>VLOOKUP($D1111,PORTE!$A$3:$Z$45,7,0)*$C1111+VLOOKUP($E$2,PORTE!$A$3:$Z$45,7,0)*$E1111</f>
        <v>72.715499999999992</v>
      </c>
      <c r="L1111" s="43">
        <f>VLOOKUP($D1111,PORTE!$A$3:$Z$45,8,0)*$C1111+VLOOKUP($E$2,PORTE!$A$3:$Z$45,8,0)*$E1111</f>
        <v>77.515499999999989</v>
      </c>
      <c r="M1111" s="43">
        <f>VLOOKUP($D1111,PORTE!$A$3:$Z$45,9,0)*$C1111+VLOOKUP($E$2,PORTE!$A$3:$Z$45,9,0)*$E1111</f>
        <v>85.14739999999999</v>
      </c>
      <c r="N1111" s="43">
        <f>VLOOKUP($D1111,PORTE!$A$3:$Z$45,10,0)*$C1111+VLOOKUP($E$2,PORTE!$A$3:$Z$45,10,0)*$E1111</f>
        <v>92.923599999999993</v>
      </c>
      <c r="O1111" s="43">
        <f>VLOOKUP($D1111,PORTE!$A$3:$Z$45,11,0)*$C1111+VLOOKUP($E$2,PORTE!$A$3:$Z$45,11,0)*$E1111</f>
        <v>94.505900000000011</v>
      </c>
      <c r="P1111" s="43">
        <f>VLOOKUP($D1111,PORTE!$A$3:$Z$45,12,0)*$C1111+VLOOKUP($E$2,PORTE!$A$3:$Z$45,12,0)*$E1111</f>
        <v>98.397699999999986</v>
      </c>
      <c r="Q1111" s="43">
        <f>VLOOKUP($D1111,PORTE!$A$3:$Z$45,13,0)*$C1111+VLOOKUP($E$2,PORTE!$A$3:$Z$45,13,0)*$E1111</f>
        <v>101.5857</v>
      </c>
      <c r="R1111" s="43">
        <f>VLOOKUP($D1111,PORTE!$A$3:$Z$45,14,0)*$C1111+VLOOKUP($E$2,PORTE!$A$3:$Z$45,14,0)*$E1111</f>
        <v>105.5389</v>
      </c>
    </row>
    <row r="1112" spans="1:18" s="1" customFormat="1" ht="13.5" customHeight="1" x14ac:dyDescent="0.25">
      <c r="A1112" s="2" t="s">
        <v>2285</v>
      </c>
      <c r="B1112" s="3" t="s">
        <v>2286</v>
      </c>
      <c r="C1112" s="24">
        <v>0.25</v>
      </c>
      <c r="D1112" s="4" t="s">
        <v>5</v>
      </c>
      <c r="E1112" s="5" t="s">
        <v>2287</v>
      </c>
      <c r="F1112" s="43">
        <f>VLOOKUP($D1112,PORTE!$A$3:$Z$45,2,0)*$C1112+VLOOKUP($E$2,PORTE!$A$3:$Z$45,2,0)*$E1112</f>
        <v>79.625</v>
      </c>
      <c r="G1112" s="43">
        <f>VLOOKUP($D1112,PORTE!$A$3:$Z$45,3,0)*$C1112+VLOOKUP($E$2,PORTE!$A$3:$Z$45,3,0)*$E1112</f>
        <v>83.625</v>
      </c>
      <c r="H1112" s="43">
        <f>VLOOKUP($D1112,PORTE!$A$3:$Z$45,4,0)*$C1112+VLOOKUP($E$2,PORTE!$A$3:$Z$45,4,0)*$E1112</f>
        <v>88.272499999999994</v>
      </c>
      <c r="I1112" s="43">
        <f>VLOOKUP($D1112,PORTE!$A$3:$Z$45,5,0)*$C1112+VLOOKUP($E$2,PORTE!$A$3:$Z$45,5,0)*$E1112</f>
        <v>94.54249999999999</v>
      </c>
      <c r="J1112" s="43">
        <f>VLOOKUP($D1112,PORTE!$A$3:$Z$45,6,0)*$C1112+VLOOKUP($E$2,PORTE!$A$3:$Z$45,6,0)*$E1112</f>
        <v>99.94250000000001</v>
      </c>
      <c r="K1112" s="43">
        <f>VLOOKUP($D1112,PORTE!$A$3:$Z$45,7,0)*$C1112+VLOOKUP($E$2,PORTE!$A$3:$Z$45,7,0)*$E1112</f>
        <v>105.66</v>
      </c>
      <c r="L1112" s="43">
        <f>VLOOKUP($D1112,PORTE!$A$3:$Z$45,8,0)*$C1112+VLOOKUP($E$2,PORTE!$A$3:$Z$45,8,0)*$E1112</f>
        <v>112.63499999999999</v>
      </c>
      <c r="M1112" s="43">
        <f>VLOOKUP($D1112,PORTE!$A$3:$Z$45,9,0)*$C1112+VLOOKUP($E$2,PORTE!$A$3:$Z$45,9,0)*$E1112</f>
        <v>123.72499999999999</v>
      </c>
      <c r="N1112" s="43">
        <f>VLOOKUP($D1112,PORTE!$A$3:$Z$45,10,0)*$C1112+VLOOKUP($E$2,PORTE!$A$3:$Z$45,10,0)*$E1112</f>
        <v>135.02500000000001</v>
      </c>
      <c r="O1112" s="43">
        <f>VLOOKUP($D1112,PORTE!$A$3:$Z$45,11,0)*$C1112+VLOOKUP($E$2,PORTE!$A$3:$Z$45,11,0)*$E1112</f>
        <v>137.32249999999999</v>
      </c>
      <c r="P1112" s="43">
        <f>VLOOKUP($D1112,PORTE!$A$3:$Z$45,12,0)*$C1112+VLOOKUP($E$2,PORTE!$A$3:$Z$45,12,0)*$E1112</f>
        <v>143.13249999999999</v>
      </c>
      <c r="Q1112" s="43">
        <f>VLOOKUP($D1112,PORTE!$A$3:$Z$45,13,0)*$C1112+VLOOKUP($E$2,PORTE!$A$3:$Z$45,13,0)*$E1112</f>
        <v>148.08750000000001</v>
      </c>
      <c r="R1112" s="43">
        <f>VLOOKUP($D1112,PORTE!$A$3:$Z$45,14,0)*$C1112+VLOOKUP($E$2,PORTE!$A$3:$Z$45,14,0)*$E1112</f>
        <v>153.85</v>
      </c>
    </row>
    <row r="1113" spans="1:18" s="1" customFormat="1" ht="13.5" customHeight="1" x14ac:dyDescent="0.25">
      <c r="A1113" s="2">
        <v>40325016</v>
      </c>
      <c r="B1113" s="3" t="s">
        <v>2288</v>
      </c>
      <c r="C1113" s="27">
        <v>1</v>
      </c>
      <c r="D1113" s="4" t="s">
        <v>5</v>
      </c>
      <c r="E1113" s="5">
        <v>9.5</v>
      </c>
      <c r="F1113" s="43">
        <f>VLOOKUP($D1113,PORTE!$A$3:$Z$45,2,0)*$C1113+VLOOKUP($E$2,PORTE!$A$3:$Z$45,2,0)*$E1113</f>
        <v>117.25</v>
      </c>
      <c r="G1113" s="43">
        <f>VLOOKUP($D1113,PORTE!$A$3:$Z$45,3,0)*$C1113+VLOOKUP($E$2,PORTE!$A$3:$Z$45,3,0)*$E1113</f>
        <v>124.5</v>
      </c>
      <c r="H1113" s="43">
        <f>VLOOKUP($D1113,PORTE!$A$3:$Z$45,4,0)*$C1113+VLOOKUP($E$2,PORTE!$A$3:$Z$45,4,0)*$E1113</f>
        <v>131.36500000000001</v>
      </c>
      <c r="I1113" s="43">
        <f>VLOOKUP($D1113,PORTE!$A$3:$Z$45,5,0)*$C1113+VLOOKUP($E$2,PORTE!$A$3:$Z$45,5,0)*$E1113</f>
        <v>140.69499999999999</v>
      </c>
      <c r="J1113" s="43">
        <f>VLOOKUP($D1113,PORTE!$A$3:$Z$45,6,0)*$C1113+VLOOKUP($E$2,PORTE!$A$3:$Z$45,6,0)*$E1113</f>
        <v>148.995</v>
      </c>
      <c r="K1113" s="43">
        <f>VLOOKUP($D1113,PORTE!$A$3:$Z$45,7,0)*$C1113+VLOOKUP($E$2,PORTE!$A$3:$Z$45,7,0)*$E1113</f>
        <v>157.51500000000001</v>
      </c>
      <c r="L1113" s="43">
        <f>VLOOKUP($D1113,PORTE!$A$3:$Z$45,8,0)*$C1113+VLOOKUP($E$2,PORTE!$A$3:$Z$45,8,0)*$E1113</f>
        <v>167.91499999999999</v>
      </c>
      <c r="M1113" s="43">
        <f>VLOOKUP($D1113,PORTE!$A$3:$Z$45,9,0)*$C1113+VLOOKUP($E$2,PORTE!$A$3:$Z$45,9,0)*$E1113</f>
        <v>184.44999999999996</v>
      </c>
      <c r="N1113" s="43">
        <f>VLOOKUP($D1113,PORTE!$A$3:$Z$45,10,0)*$C1113+VLOOKUP($E$2,PORTE!$A$3:$Z$45,10,0)*$E1113</f>
        <v>201.29999999999998</v>
      </c>
      <c r="O1113" s="43">
        <f>VLOOKUP($D1113,PORTE!$A$3:$Z$45,11,0)*$C1113+VLOOKUP($E$2,PORTE!$A$3:$Z$45,11,0)*$E1113</f>
        <v>204.715</v>
      </c>
      <c r="P1113" s="43">
        <f>VLOOKUP($D1113,PORTE!$A$3:$Z$45,12,0)*$C1113+VLOOKUP($E$2,PORTE!$A$3:$Z$45,12,0)*$E1113</f>
        <v>214.30499999999998</v>
      </c>
      <c r="Q1113" s="43">
        <f>VLOOKUP($D1113,PORTE!$A$3:$Z$45,13,0)*$C1113+VLOOKUP($E$2,PORTE!$A$3:$Z$45,13,0)*$E1113</f>
        <v>223.625</v>
      </c>
      <c r="R1113" s="43">
        <f>VLOOKUP($D1113,PORTE!$A$3:$Z$45,14,0)*$C1113+VLOOKUP($E$2,PORTE!$A$3:$Z$45,14,0)*$E1113</f>
        <v>232.32500000000002</v>
      </c>
    </row>
    <row r="1114" spans="1:18" s="1" customFormat="1" ht="13.5" customHeight="1" x14ac:dyDescent="0.25">
      <c r="A1114" s="2">
        <v>40325024</v>
      </c>
      <c r="B1114" s="3" t="s">
        <v>2289</v>
      </c>
      <c r="C1114" s="27">
        <v>1</v>
      </c>
      <c r="D1114" s="4" t="s">
        <v>5</v>
      </c>
      <c r="E1114" s="5">
        <v>7.1</v>
      </c>
      <c r="F1114" s="43">
        <f>VLOOKUP($D1114,PORTE!$A$3:$Z$45,2,0)*$C1114+VLOOKUP($E$2,PORTE!$A$3:$Z$45,2,0)*$E1114</f>
        <v>89.649999999999991</v>
      </c>
      <c r="G1114" s="43">
        <f>VLOOKUP($D1114,PORTE!$A$3:$Z$45,3,0)*$C1114+VLOOKUP($E$2,PORTE!$A$3:$Z$45,3,0)*$E1114</f>
        <v>95.699999999999989</v>
      </c>
      <c r="H1114" s="43">
        <f>VLOOKUP($D1114,PORTE!$A$3:$Z$45,4,0)*$C1114+VLOOKUP($E$2,PORTE!$A$3:$Z$45,4,0)*$E1114</f>
        <v>100.95699999999999</v>
      </c>
      <c r="I1114" s="43">
        <f>VLOOKUP($D1114,PORTE!$A$3:$Z$45,5,0)*$C1114+VLOOKUP($E$2,PORTE!$A$3:$Z$45,5,0)*$E1114</f>
        <v>108.127</v>
      </c>
      <c r="J1114" s="43">
        <f>VLOOKUP($D1114,PORTE!$A$3:$Z$45,6,0)*$C1114+VLOOKUP($E$2,PORTE!$A$3:$Z$45,6,0)*$E1114</f>
        <v>114.60299999999999</v>
      </c>
      <c r="K1114" s="43">
        <f>VLOOKUP($D1114,PORTE!$A$3:$Z$45,7,0)*$C1114+VLOOKUP($E$2,PORTE!$A$3:$Z$45,7,0)*$E1114</f>
        <v>121.155</v>
      </c>
      <c r="L1114" s="43">
        <f>VLOOKUP($D1114,PORTE!$A$3:$Z$45,8,0)*$C1114+VLOOKUP($E$2,PORTE!$A$3:$Z$45,8,0)*$E1114</f>
        <v>129.15499999999997</v>
      </c>
      <c r="M1114" s="43">
        <f>VLOOKUP($D1114,PORTE!$A$3:$Z$45,9,0)*$C1114+VLOOKUP($E$2,PORTE!$A$3:$Z$45,9,0)*$E1114</f>
        <v>141.87399999999997</v>
      </c>
      <c r="N1114" s="43">
        <f>VLOOKUP($D1114,PORTE!$A$3:$Z$45,10,0)*$C1114+VLOOKUP($E$2,PORTE!$A$3:$Z$45,10,0)*$E1114</f>
        <v>154.83599999999998</v>
      </c>
      <c r="O1114" s="43">
        <f>VLOOKUP($D1114,PORTE!$A$3:$Z$45,11,0)*$C1114+VLOOKUP($E$2,PORTE!$A$3:$Z$45,11,0)*$E1114</f>
        <v>157.459</v>
      </c>
      <c r="P1114" s="43">
        <f>VLOOKUP($D1114,PORTE!$A$3:$Z$45,12,0)*$C1114+VLOOKUP($E$2,PORTE!$A$3:$Z$45,12,0)*$E1114</f>
        <v>165.17699999999999</v>
      </c>
      <c r="Q1114" s="43">
        <f>VLOOKUP($D1114,PORTE!$A$3:$Z$45,13,0)*$C1114+VLOOKUP($E$2,PORTE!$A$3:$Z$45,13,0)*$E1114</f>
        <v>173.05700000000002</v>
      </c>
      <c r="R1114" s="43">
        <f>VLOOKUP($D1114,PORTE!$A$3:$Z$45,14,0)*$C1114+VLOOKUP($E$2,PORTE!$A$3:$Z$45,14,0)*$E1114</f>
        <v>179.78899999999999</v>
      </c>
    </row>
    <row r="1115" spans="1:18" s="1" customFormat="1" ht="13.5" customHeight="1" x14ac:dyDescent="0.25">
      <c r="A1115" s="2" t="s">
        <v>2290</v>
      </c>
      <c r="B1115" s="3" t="s">
        <v>2291</v>
      </c>
      <c r="C1115" s="27">
        <v>1</v>
      </c>
      <c r="D1115" s="2" t="s">
        <v>5</v>
      </c>
      <c r="E1115" s="5" t="s">
        <v>2292</v>
      </c>
      <c r="F1115" s="43">
        <f>VLOOKUP($D1115,PORTE!$A$3:$Z$45,2,0)*$C1115+VLOOKUP($E$2,PORTE!$A$3:$Z$45,2,0)*$E1115</f>
        <v>583</v>
      </c>
      <c r="G1115" s="43">
        <f>VLOOKUP($D1115,PORTE!$A$3:$Z$45,3,0)*$C1115+VLOOKUP($E$2,PORTE!$A$3:$Z$45,3,0)*$E1115</f>
        <v>610.5</v>
      </c>
      <c r="H1115" s="43">
        <f>VLOOKUP($D1115,PORTE!$A$3:$Z$45,4,0)*$C1115+VLOOKUP($E$2,PORTE!$A$3:$Z$45,4,0)*$E1115</f>
        <v>644.5</v>
      </c>
      <c r="I1115" s="43">
        <f>VLOOKUP($D1115,PORTE!$A$3:$Z$45,5,0)*$C1115+VLOOKUP($E$2,PORTE!$A$3:$Z$45,5,0)*$E1115</f>
        <v>690.28</v>
      </c>
      <c r="J1115" s="43">
        <f>VLOOKUP($D1115,PORTE!$A$3:$Z$45,6,0)*$C1115+VLOOKUP($E$2,PORTE!$A$3:$Z$45,6,0)*$E1115</f>
        <v>729.36</v>
      </c>
      <c r="K1115" s="43">
        <f>VLOOKUP($D1115,PORTE!$A$3:$Z$45,7,0)*$C1115+VLOOKUP($E$2,PORTE!$A$3:$Z$45,7,0)*$E1115</f>
        <v>771.09</v>
      </c>
      <c r="L1115" s="43">
        <f>VLOOKUP($D1115,PORTE!$A$3:$Z$45,8,0)*$C1115+VLOOKUP($E$2,PORTE!$A$3:$Z$45,8,0)*$E1115</f>
        <v>821.9899999999999</v>
      </c>
      <c r="M1115" s="43">
        <f>VLOOKUP($D1115,PORTE!$A$3:$Z$45,9,0)*$C1115+VLOOKUP($E$2,PORTE!$A$3:$Z$45,9,0)*$E1115</f>
        <v>902.91999999999985</v>
      </c>
      <c r="N1115" s="43">
        <f>VLOOKUP($D1115,PORTE!$A$3:$Z$45,10,0)*$C1115+VLOOKUP($E$2,PORTE!$A$3:$Z$45,10,0)*$E1115</f>
        <v>985.38</v>
      </c>
      <c r="O1115" s="43">
        <f>VLOOKUP($D1115,PORTE!$A$3:$Z$45,11,0)*$C1115+VLOOKUP($E$2,PORTE!$A$3:$Z$45,11,0)*$E1115</f>
        <v>1002.1600000000001</v>
      </c>
      <c r="P1115" s="43">
        <f>VLOOKUP($D1115,PORTE!$A$3:$Z$45,12,0)*$C1115+VLOOKUP($E$2,PORTE!$A$3:$Z$45,12,0)*$E1115</f>
        <v>1043.3399999999999</v>
      </c>
      <c r="Q1115" s="43">
        <f>VLOOKUP($D1115,PORTE!$A$3:$Z$45,13,0)*$C1115+VLOOKUP($E$2,PORTE!$A$3:$Z$45,13,0)*$E1115</f>
        <v>1076.96</v>
      </c>
      <c r="R1115" s="43">
        <f>VLOOKUP($D1115,PORTE!$A$3:$Z$45,14,0)*$C1115+VLOOKUP($E$2,PORTE!$A$3:$Z$45,14,0)*$E1115</f>
        <v>1118.8699999999999</v>
      </c>
    </row>
    <row r="1116" spans="1:18" s="1" customFormat="1" ht="13.5" customHeight="1" x14ac:dyDescent="0.25">
      <c r="A1116" s="2" t="s">
        <v>2293</v>
      </c>
      <c r="B1116" s="3" t="s">
        <v>2294</v>
      </c>
      <c r="C1116" s="27">
        <v>1</v>
      </c>
      <c r="D1116" s="2" t="s">
        <v>5</v>
      </c>
      <c r="E1116" s="5" t="s">
        <v>2239</v>
      </c>
      <c r="F1116" s="43">
        <f>VLOOKUP($D1116,PORTE!$A$3:$Z$45,2,0)*$C1116+VLOOKUP($E$2,PORTE!$A$3:$Z$45,2,0)*$E1116</f>
        <v>199.70500000000001</v>
      </c>
      <c r="G1116" s="43">
        <f>VLOOKUP($D1116,PORTE!$A$3:$Z$45,3,0)*$C1116+VLOOKUP($E$2,PORTE!$A$3:$Z$45,3,0)*$E1116</f>
        <v>210.54000000000002</v>
      </c>
      <c r="H1116" s="43">
        <f>VLOOKUP($D1116,PORTE!$A$3:$Z$45,4,0)*$C1116+VLOOKUP($E$2,PORTE!$A$3:$Z$45,4,0)*$E1116</f>
        <v>222.20890000000003</v>
      </c>
      <c r="I1116" s="43">
        <f>VLOOKUP($D1116,PORTE!$A$3:$Z$45,5,0)*$C1116+VLOOKUP($E$2,PORTE!$A$3:$Z$45,5,0)*$E1116</f>
        <v>237.99190000000002</v>
      </c>
      <c r="J1116" s="43">
        <f>VLOOKUP($D1116,PORTE!$A$3:$Z$45,6,0)*$C1116+VLOOKUP($E$2,PORTE!$A$3:$Z$45,6,0)*$E1116</f>
        <v>251.74110000000002</v>
      </c>
      <c r="K1116" s="43">
        <f>VLOOKUP($D1116,PORTE!$A$3:$Z$45,7,0)*$C1116+VLOOKUP($E$2,PORTE!$A$3:$Z$45,7,0)*$E1116</f>
        <v>266.14050000000003</v>
      </c>
      <c r="L1116" s="43">
        <f>VLOOKUP($D1116,PORTE!$A$3:$Z$45,8,0)*$C1116+VLOOKUP($E$2,PORTE!$A$3:$Z$45,8,0)*$E1116</f>
        <v>283.71050000000002</v>
      </c>
      <c r="M1116" s="43">
        <f>VLOOKUP($D1116,PORTE!$A$3:$Z$45,9,0)*$C1116+VLOOKUP($E$2,PORTE!$A$3:$Z$45,9,0)*$E1116</f>
        <v>311.64580000000001</v>
      </c>
      <c r="N1116" s="43">
        <f>VLOOKUP($D1116,PORTE!$A$3:$Z$45,10,0)*$C1116+VLOOKUP($E$2,PORTE!$A$3:$Z$45,10,0)*$E1116</f>
        <v>340.1112</v>
      </c>
      <c r="O1116" s="43">
        <f>VLOOKUP($D1116,PORTE!$A$3:$Z$45,11,0)*$C1116+VLOOKUP($E$2,PORTE!$A$3:$Z$45,11,0)*$E1116</f>
        <v>345.89230000000009</v>
      </c>
      <c r="P1116" s="43">
        <f>VLOOKUP($D1116,PORTE!$A$3:$Z$45,12,0)*$C1116+VLOOKUP($E$2,PORTE!$A$3:$Z$45,12,0)*$E1116</f>
        <v>361.07490000000001</v>
      </c>
      <c r="Q1116" s="43">
        <f>VLOOKUP($D1116,PORTE!$A$3:$Z$45,13,0)*$C1116+VLOOKUP($E$2,PORTE!$A$3:$Z$45,13,0)*$E1116</f>
        <v>374.69690000000003</v>
      </c>
      <c r="R1116" s="43">
        <f>VLOOKUP($D1116,PORTE!$A$3:$Z$45,14,0)*$C1116+VLOOKUP($E$2,PORTE!$A$3:$Z$45,14,0)*$E1116</f>
        <v>389.27630000000005</v>
      </c>
    </row>
    <row r="1117" spans="1:18" s="1" customFormat="1" ht="13.5" customHeight="1" x14ac:dyDescent="0.25">
      <c r="A1117" s="2" t="s">
        <v>2295</v>
      </c>
      <c r="B1117" s="3" t="s">
        <v>2296</v>
      </c>
      <c r="C1117" s="24">
        <v>0.1</v>
      </c>
      <c r="D1117" s="4" t="s">
        <v>5</v>
      </c>
      <c r="E1117" s="5" t="s">
        <v>36</v>
      </c>
      <c r="F1117" s="43">
        <f>VLOOKUP($D1117,PORTE!$A$3:$Z$45,2,0)*$C1117+VLOOKUP($E$2,PORTE!$A$3:$Z$45,2,0)*$E1117</f>
        <v>46.8</v>
      </c>
      <c r="G1117" s="43">
        <f>VLOOKUP($D1117,PORTE!$A$3:$Z$45,3,0)*$C1117+VLOOKUP($E$2,PORTE!$A$3:$Z$45,3,0)*$E1117</f>
        <v>49.05</v>
      </c>
      <c r="H1117" s="43">
        <f>VLOOKUP($D1117,PORTE!$A$3:$Z$45,4,0)*$C1117+VLOOKUP($E$2,PORTE!$A$3:$Z$45,4,0)*$E1117</f>
        <v>51.78</v>
      </c>
      <c r="I1117" s="43">
        <f>VLOOKUP($D1117,PORTE!$A$3:$Z$45,5,0)*$C1117+VLOOKUP($E$2,PORTE!$A$3:$Z$45,5,0)*$E1117</f>
        <v>55.457999999999998</v>
      </c>
      <c r="J1117" s="43">
        <f>VLOOKUP($D1117,PORTE!$A$3:$Z$45,6,0)*$C1117+VLOOKUP($E$2,PORTE!$A$3:$Z$45,6,0)*$E1117</f>
        <v>58.606000000000002</v>
      </c>
      <c r="K1117" s="43">
        <f>VLOOKUP($D1117,PORTE!$A$3:$Z$45,7,0)*$C1117+VLOOKUP($E$2,PORTE!$A$3:$Z$45,7,0)*$E1117</f>
        <v>61.959000000000003</v>
      </c>
      <c r="L1117" s="43">
        <f>VLOOKUP($D1117,PORTE!$A$3:$Z$45,8,0)*$C1117+VLOOKUP($E$2,PORTE!$A$3:$Z$45,8,0)*$E1117</f>
        <v>66.048999999999992</v>
      </c>
      <c r="M1117" s="43">
        <f>VLOOKUP($D1117,PORTE!$A$3:$Z$45,9,0)*$C1117+VLOOKUP($E$2,PORTE!$A$3:$Z$45,9,0)*$E1117</f>
        <v>72.551999999999992</v>
      </c>
      <c r="N1117" s="43">
        <f>VLOOKUP($D1117,PORTE!$A$3:$Z$45,10,0)*$C1117+VLOOKUP($E$2,PORTE!$A$3:$Z$45,10,0)*$E1117</f>
        <v>79.177999999999997</v>
      </c>
      <c r="O1117" s="43">
        <f>VLOOKUP($D1117,PORTE!$A$3:$Z$45,11,0)*$C1117+VLOOKUP($E$2,PORTE!$A$3:$Z$45,11,0)*$E1117</f>
        <v>80.52600000000001</v>
      </c>
      <c r="P1117" s="43">
        <f>VLOOKUP($D1117,PORTE!$A$3:$Z$45,12,0)*$C1117+VLOOKUP($E$2,PORTE!$A$3:$Z$45,12,0)*$E1117</f>
        <v>83.86399999999999</v>
      </c>
      <c r="Q1117" s="43">
        <f>VLOOKUP($D1117,PORTE!$A$3:$Z$45,13,0)*$C1117+VLOOKUP($E$2,PORTE!$A$3:$Z$45,13,0)*$E1117</f>
        <v>86.626000000000005</v>
      </c>
      <c r="R1117" s="43">
        <f>VLOOKUP($D1117,PORTE!$A$3:$Z$45,14,0)*$C1117+VLOOKUP($E$2,PORTE!$A$3:$Z$45,14,0)*$E1117</f>
        <v>89.997</v>
      </c>
    </row>
    <row r="1118" spans="1:18" s="1" customFormat="1" ht="13.5" customHeight="1" x14ac:dyDescent="0.25">
      <c r="A1118" s="2" t="s">
        <v>2297</v>
      </c>
      <c r="B1118" s="3" t="s">
        <v>2298</v>
      </c>
      <c r="C1118" s="24">
        <v>0.01</v>
      </c>
      <c r="D1118" s="4" t="s">
        <v>5</v>
      </c>
      <c r="E1118" s="5" t="s">
        <v>780</v>
      </c>
      <c r="F1118" s="43">
        <f>VLOOKUP($D1118,PORTE!$A$3:$Z$45,2,0)*$C1118+VLOOKUP($E$2,PORTE!$A$3:$Z$45,2,0)*$E1118</f>
        <v>34.924999999999997</v>
      </c>
      <c r="G1118" s="43">
        <f>VLOOKUP($D1118,PORTE!$A$3:$Z$45,3,0)*$C1118+VLOOKUP($E$2,PORTE!$A$3:$Z$45,3,0)*$E1118</f>
        <v>36.464999999999996</v>
      </c>
      <c r="H1118" s="43">
        <f>VLOOKUP($D1118,PORTE!$A$3:$Z$45,4,0)*$C1118+VLOOKUP($E$2,PORTE!$A$3:$Z$45,4,0)*$E1118</f>
        <v>38.500099999999996</v>
      </c>
      <c r="I1118" s="43">
        <f>VLOOKUP($D1118,PORTE!$A$3:$Z$45,5,0)*$C1118+VLOOKUP($E$2,PORTE!$A$3:$Z$45,5,0)*$E1118</f>
        <v>41.234900000000003</v>
      </c>
      <c r="J1118" s="43">
        <f>VLOOKUP($D1118,PORTE!$A$3:$Z$45,6,0)*$C1118+VLOOKUP($E$2,PORTE!$A$3:$Z$45,6,0)*$E1118</f>
        <v>43.548499999999997</v>
      </c>
      <c r="K1118" s="43">
        <f>VLOOKUP($D1118,PORTE!$A$3:$Z$45,7,0)*$C1118+VLOOKUP($E$2,PORTE!$A$3:$Z$45,7,0)*$E1118</f>
        <v>46.040399999999998</v>
      </c>
      <c r="L1118" s="43">
        <f>VLOOKUP($D1118,PORTE!$A$3:$Z$45,8,0)*$C1118+VLOOKUP($E$2,PORTE!$A$3:$Z$45,8,0)*$E1118</f>
        <v>49.079399999999993</v>
      </c>
      <c r="M1118" s="43">
        <f>VLOOKUP($D1118,PORTE!$A$3:$Z$45,9,0)*$C1118+VLOOKUP($E$2,PORTE!$A$3:$Z$45,9,0)*$E1118</f>
        <v>53.911399999999993</v>
      </c>
      <c r="N1118" s="43">
        <f>VLOOKUP($D1118,PORTE!$A$3:$Z$45,10,0)*$C1118+VLOOKUP($E$2,PORTE!$A$3:$Z$45,10,0)*$E1118</f>
        <v>58.834599999999995</v>
      </c>
      <c r="O1118" s="43">
        <f>VLOOKUP($D1118,PORTE!$A$3:$Z$45,11,0)*$C1118+VLOOKUP($E$2,PORTE!$A$3:$Z$45,11,0)*$E1118</f>
        <v>59.837299999999999</v>
      </c>
      <c r="P1118" s="43">
        <f>VLOOKUP($D1118,PORTE!$A$3:$Z$45,12,0)*$C1118+VLOOKUP($E$2,PORTE!$A$3:$Z$45,12,0)*$E1118</f>
        <v>62.222499999999989</v>
      </c>
      <c r="Q1118" s="43">
        <f>VLOOKUP($D1118,PORTE!$A$3:$Z$45,13,0)*$C1118+VLOOKUP($E$2,PORTE!$A$3:$Z$45,13,0)*$E1118</f>
        <v>64.076699999999988</v>
      </c>
      <c r="R1118" s="43">
        <f>VLOOKUP($D1118,PORTE!$A$3:$Z$45,14,0)*$C1118+VLOOKUP($E$2,PORTE!$A$3:$Z$45,14,0)*$E1118</f>
        <v>66.570400000000006</v>
      </c>
    </row>
    <row r="1119" spans="1:18" s="1" customFormat="1" ht="13.5" customHeight="1" x14ac:dyDescent="0.25">
      <c r="A1119" s="2" t="s">
        <v>2299</v>
      </c>
      <c r="B1119" s="3" t="s">
        <v>2300</v>
      </c>
      <c r="C1119" s="24">
        <v>0.1</v>
      </c>
      <c r="D1119" s="4" t="s">
        <v>5</v>
      </c>
      <c r="E1119" s="5" t="s">
        <v>33</v>
      </c>
      <c r="F1119" s="43">
        <f>VLOOKUP($D1119,PORTE!$A$3:$Z$45,2,0)*$C1119+VLOOKUP($E$2,PORTE!$A$3:$Z$45,2,0)*$E1119</f>
        <v>24.915500000000002</v>
      </c>
      <c r="G1119" s="43">
        <f>VLOOKUP($D1119,PORTE!$A$3:$Z$45,3,0)*$C1119+VLOOKUP($E$2,PORTE!$A$3:$Z$45,3,0)*$E1119</f>
        <v>26.214000000000002</v>
      </c>
      <c r="H1119" s="43">
        <f>VLOOKUP($D1119,PORTE!$A$3:$Z$45,4,0)*$C1119+VLOOKUP($E$2,PORTE!$A$3:$Z$45,4,0)*$E1119</f>
        <v>27.668990000000001</v>
      </c>
      <c r="I1119" s="43">
        <f>VLOOKUP($D1119,PORTE!$A$3:$Z$45,5,0)*$C1119+VLOOKUP($E$2,PORTE!$A$3:$Z$45,5,0)*$E1119</f>
        <v>29.63429</v>
      </c>
      <c r="J1119" s="43">
        <f>VLOOKUP($D1119,PORTE!$A$3:$Z$45,6,0)*$C1119+VLOOKUP($E$2,PORTE!$A$3:$Z$45,6,0)*$E1119</f>
        <v>31.336010000000002</v>
      </c>
      <c r="K1119" s="43">
        <f>VLOOKUP($D1119,PORTE!$A$3:$Z$45,7,0)*$C1119+VLOOKUP($E$2,PORTE!$A$3:$Z$45,7,0)*$E1119</f>
        <v>33.128549999999997</v>
      </c>
      <c r="L1119" s="43">
        <f>VLOOKUP($D1119,PORTE!$A$3:$Z$45,8,0)*$C1119+VLOOKUP($E$2,PORTE!$A$3:$Z$45,8,0)*$E1119</f>
        <v>35.315549999999995</v>
      </c>
      <c r="M1119" s="43">
        <f>VLOOKUP($D1119,PORTE!$A$3:$Z$45,9,0)*$C1119+VLOOKUP($E$2,PORTE!$A$3:$Z$45,9,0)*$E1119</f>
        <v>38.792779999999993</v>
      </c>
      <c r="N1119" s="43">
        <f>VLOOKUP($D1119,PORTE!$A$3:$Z$45,10,0)*$C1119+VLOOKUP($E$2,PORTE!$A$3:$Z$45,10,0)*$E1119</f>
        <v>42.335919999999994</v>
      </c>
      <c r="O1119" s="43">
        <f>VLOOKUP($D1119,PORTE!$A$3:$Z$45,11,0)*$C1119+VLOOKUP($E$2,PORTE!$A$3:$Z$45,11,0)*$E1119</f>
        <v>43.055930000000004</v>
      </c>
      <c r="P1119" s="43">
        <f>VLOOKUP($D1119,PORTE!$A$3:$Z$45,12,0)*$C1119+VLOOKUP($E$2,PORTE!$A$3:$Z$45,12,0)*$E1119</f>
        <v>44.909590000000001</v>
      </c>
      <c r="Q1119" s="43">
        <f>VLOOKUP($D1119,PORTE!$A$3:$Z$45,13,0)*$C1119+VLOOKUP($E$2,PORTE!$A$3:$Z$45,13,0)*$E1119</f>
        <v>46.529790000000006</v>
      </c>
      <c r="R1119" s="43">
        <f>VLOOKUP($D1119,PORTE!$A$3:$Z$45,14,0)*$C1119+VLOOKUP($E$2,PORTE!$A$3:$Z$45,14,0)*$E1119</f>
        <v>48.340330000000002</v>
      </c>
    </row>
    <row r="1120" spans="1:18" s="1" customFormat="1" ht="13.5" customHeight="1" x14ac:dyDescent="0.25">
      <c r="A1120" s="2" t="s">
        <v>2301</v>
      </c>
      <c r="B1120" s="3" t="s">
        <v>2302</v>
      </c>
      <c r="C1120" s="24">
        <v>0.01</v>
      </c>
      <c r="D1120" s="4" t="s">
        <v>5</v>
      </c>
      <c r="E1120" s="5" t="s">
        <v>1439</v>
      </c>
      <c r="F1120" s="43">
        <f>VLOOKUP($D1120,PORTE!$A$3:$Z$45,2,0)*$C1120+VLOOKUP($E$2,PORTE!$A$3:$Z$45,2,0)*$E1120</f>
        <v>23.551499999999997</v>
      </c>
      <c r="G1120" s="43">
        <f>VLOOKUP($D1120,PORTE!$A$3:$Z$45,3,0)*$C1120+VLOOKUP($E$2,PORTE!$A$3:$Z$45,3,0)*$E1120</f>
        <v>24.596999999999998</v>
      </c>
      <c r="H1120" s="43">
        <f>VLOOKUP($D1120,PORTE!$A$3:$Z$45,4,0)*$C1120+VLOOKUP($E$2,PORTE!$A$3:$Z$45,4,0)*$E1120</f>
        <v>25.969469999999998</v>
      </c>
      <c r="I1120" s="43">
        <f>VLOOKUP($D1120,PORTE!$A$3:$Z$45,5,0)*$C1120+VLOOKUP($E$2,PORTE!$A$3:$Z$45,5,0)*$E1120</f>
        <v>27.814169999999997</v>
      </c>
      <c r="J1120" s="43">
        <f>VLOOKUP($D1120,PORTE!$A$3:$Z$45,6,0)*$C1120+VLOOKUP($E$2,PORTE!$A$3:$Z$45,6,0)*$E1120</f>
        <v>29.376129999999996</v>
      </c>
      <c r="K1120" s="43">
        <f>VLOOKUP($D1120,PORTE!$A$3:$Z$45,7,0)*$C1120+VLOOKUP($E$2,PORTE!$A$3:$Z$45,7,0)*$E1120</f>
        <v>31.05705</v>
      </c>
      <c r="L1120" s="43">
        <f>VLOOKUP($D1120,PORTE!$A$3:$Z$45,8,0)*$C1120+VLOOKUP($E$2,PORTE!$A$3:$Z$45,8,0)*$E1120</f>
        <v>33.107049999999994</v>
      </c>
      <c r="M1120" s="43">
        <f>VLOOKUP($D1120,PORTE!$A$3:$Z$45,9,0)*$C1120+VLOOKUP($E$2,PORTE!$A$3:$Z$45,9,0)*$E1120</f>
        <v>36.366539999999993</v>
      </c>
      <c r="N1120" s="43">
        <f>VLOOKUP($D1120,PORTE!$A$3:$Z$45,10,0)*$C1120+VLOOKUP($E$2,PORTE!$A$3:$Z$45,10,0)*$E1120</f>
        <v>39.687559999999998</v>
      </c>
      <c r="O1120" s="43">
        <f>VLOOKUP($D1120,PORTE!$A$3:$Z$45,11,0)*$C1120+VLOOKUP($E$2,PORTE!$A$3:$Z$45,11,0)*$E1120</f>
        <v>40.363890000000005</v>
      </c>
      <c r="P1120" s="43">
        <f>VLOOKUP($D1120,PORTE!$A$3:$Z$45,12,0)*$C1120+VLOOKUP($E$2,PORTE!$A$3:$Z$45,12,0)*$E1120</f>
        <v>41.977669999999996</v>
      </c>
      <c r="Q1120" s="43">
        <f>VLOOKUP($D1120,PORTE!$A$3:$Z$45,13,0)*$C1120+VLOOKUP($E$2,PORTE!$A$3:$Z$45,13,0)*$E1120</f>
        <v>43.23847</v>
      </c>
      <c r="R1120" s="43">
        <f>VLOOKUP($D1120,PORTE!$A$3:$Z$45,14,0)*$C1120+VLOOKUP($E$2,PORTE!$A$3:$Z$45,14,0)*$E1120</f>
        <v>44.921189999999996</v>
      </c>
    </row>
    <row r="1121" spans="1:18" s="1" customFormat="1" ht="13.5" customHeight="1" x14ac:dyDescent="0.25">
      <c r="A1121" s="2" t="s">
        <v>2303</v>
      </c>
      <c r="B1121" s="3" t="s">
        <v>2304</v>
      </c>
      <c r="C1121" s="24">
        <v>0.04</v>
      </c>
      <c r="D1121" s="4" t="s">
        <v>5</v>
      </c>
      <c r="E1121" s="5" t="s">
        <v>169</v>
      </c>
      <c r="F1121" s="43">
        <f>VLOOKUP($D1121,PORTE!$A$3:$Z$45,2,0)*$C1121+VLOOKUP($E$2,PORTE!$A$3:$Z$45,2,0)*$E1121</f>
        <v>45.17</v>
      </c>
      <c r="G1121" s="43">
        <f>VLOOKUP($D1121,PORTE!$A$3:$Z$45,3,0)*$C1121+VLOOKUP($E$2,PORTE!$A$3:$Z$45,3,0)*$E1121</f>
        <v>47.22</v>
      </c>
      <c r="H1121" s="43">
        <f>VLOOKUP($D1121,PORTE!$A$3:$Z$45,4,0)*$C1121+VLOOKUP($E$2,PORTE!$A$3:$Z$45,4,0)*$E1121</f>
        <v>49.852999999999994</v>
      </c>
      <c r="I1121" s="43">
        <f>VLOOKUP($D1121,PORTE!$A$3:$Z$45,5,0)*$C1121+VLOOKUP($E$2,PORTE!$A$3:$Z$45,5,0)*$E1121</f>
        <v>53.394200000000005</v>
      </c>
      <c r="J1121" s="43">
        <f>VLOOKUP($D1121,PORTE!$A$3:$Z$45,6,0)*$C1121+VLOOKUP($E$2,PORTE!$A$3:$Z$45,6,0)*$E1121</f>
        <v>56.401400000000002</v>
      </c>
      <c r="K1121" s="43">
        <f>VLOOKUP($D1121,PORTE!$A$3:$Z$45,7,0)*$C1121+VLOOKUP($E$2,PORTE!$A$3:$Z$45,7,0)*$E1121</f>
        <v>59.628599999999999</v>
      </c>
      <c r="L1121" s="43">
        <f>VLOOKUP($D1121,PORTE!$A$3:$Z$45,8,0)*$C1121+VLOOKUP($E$2,PORTE!$A$3:$Z$45,8,0)*$E1121</f>
        <v>63.564599999999992</v>
      </c>
      <c r="M1121" s="43">
        <f>VLOOKUP($D1121,PORTE!$A$3:$Z$45,9,0)*$C1121+VLOOKUP($E$2,PORTE!$A$3:$Z$45,9,0)*$E1121</f>
        <v>69.822799999999987</v>
      </c>
      <c r="N1121" s="43">
        <f>VLOOKUP($D1121,PORTE!$A$3:$Z$45,10,0)*$C1121+VLOOKUP($E$2,PORTE!$A$3:$Z$45,10,0)*$E1121</f>
        <v>76.19919999999999</v>
      </c>
      <c r="O1121" s="43">
        <f>VLOOKUP($D1121,PORTE!$A$3:$Z$45,11,0)*$C1121+VLOOKUP($E$2,PORTE!$A$3:$Z$45,11,0)*$E1121</f>
        <v>77.497399999999999</v>
      </c>
      <c r="P1121" s="43">
        <f>VLOOKUP($D1121,PORTE!$A$3:$Z$45,12,0)*$C1121+VLOOKUP($E$2,PORTE!$A$3:$Z$45,12,0)*$E1121</f>
        <v>80.626599999999996</v>
      </c>
      <c r="Q1121" s="43">
        <f>VLOOKUP($D1121,PORTE!$A$3:$Z$45,13,0)*$C1121+VLOOKUP($E$2,PORTE!$A$3:$Z$45,13,0)*$E1121</f>
        <v>83.111400000000003</v>
      </c>
      <c r="R1121" s="43">
        <f>VLOOKUP($D1121,PORTE!$A$3:$Z$45,14,0)*$C1121+VLOOKUP($E$2,PORTE!$A$3:$Z$45,14,0)*$E1121</f>
        <v>86.345799999999997</v>
      </c>
    </row>
    <row r="1122" spans="1:18" s="1" customFormat="1" ht="13.5" customHeight="1" x14ac:dyDescent="0.25">
      <c r="A1122" s="2" t="s">
        <v>2305</v>
      </c>
      <c r="B1122" s="3" t="s">
        <v>2306</v>
      </c>
      <c r="C1122" s="24">
        <v>0.1</v>
      </c>
      <c r="D1122" s="4" t="s">
        <v>5</v>
      </c>
      <c r="E1122" s="5" t="s">
        <v>39</v>
      </c>
      <c r="F1122" s="43">
        <f>VLOOKUP($D1122,PORTE!$A$3:$Z$45,2,0)*$C1122+VLOOKUP($E$2,PORTE!$A$3:$Z$45,2,0)*$E1122</f>
        <v>38.370499999999993</v>
      </c>
      <c r="G1122" s="43">
        <f>VLOOKUP($D1122,PORTE!$A$3:$Z$45,3,0)*$C1122+VLOOKUP($E$2,PORTE!$A$3:$Z$45,3,0)*$E1122</f>
        <v>40.253999999999998</v>
      </c>
      <c r="H1122" s="43">
        <f>VLOOKUP($D1122,PORTE!$A$3:$Z$45,4,0)*$C1122+VLOOKUP($E$2,PORTE!$A$3:$Z$45,4,0)*$E1122</f>
        <v>42.492890000000003</v>
      </c>
      <c r="I1122" s="43">
        <f>VLOOKUP($D1122,PORTE!$A$3:$Z$45,5,0)*$C1122+VLOOKUP($E$2,PORTE!$A$3:$Z$45,5,0)*$E1122</f>
        <v>45.511189999999999</v>
      </c>
      <c r="J1122" s="43">
        <f>VLOOKUP($D1122,PORTE!$A$3:$Z$45,6,0)*$C1122+VLOOKUP($E$2,PORTE!$A$3:$Z$45,6,0)*$E1122</f>
        <v>48.102110000000003</v>
      </c>
      <c r="K1122" s="43">
        <f>VLOOKUP($D1122,PORTE!$A$3:$Z$45,7,0)*$C1122+VLOOKUP($E$2,PORTE!$A$3:$Z$45,7,0)*$E1122</f>
        <v>50.854050000000001</v>
      </c>
      <c r="L1122" s="43">
        <f>VLOOKUP($D1122,PORTE!$A$3:$Z$45,8,0)*$C1122+VLOOKUP($E$2,PORTE!$A$3:$Z$45,8,0)*$E1122</f>
        <v>54.211049999999993</v>
      </c>
      <c r="M1122" s="43">
        <f>VLOOKUP($D1122,PORTE!$A$3:$Z$45,9,0)*$C1122+VLOOKUP($E$2,PORTE!$A$3:$Z$45,9,0)*$E1122</f>
        <v>59.548579999999994</v>
      </c>
      <c r="N1122" s="43">
        <f>VLOOKUP($D1122,PORTE!$A$3:$Z$45,10,0)*$C1122+VLOOKUP($E$2,PORTE!$A$3:$Z$45,10,0)*$E1122</f>
        <v>64.987120000000004</v>
      </c>
      <c r="O1122" s="43">
        <f>VLOOKUP($D1122,PORTE!$A$3:$Z$45,11,0)*$C1122+VLOOKUP($E$2,PORTE!$A$3:$Z$45,11,0)*$E1122</f>
        <v>66.093230000000005</v>
      </c>
      <c r="P1122" s="43">
        <f>VLOOKUP($D1122,PORTE!$A$3:$Z$45,12,0)*$C1122+VLOOKUP($E$2,PORTE!$A$3:$Z$45,12,0)*$E1122</f>
        <v>68.859489999999994</v>
      </c>
      <c r="Q1122" s="43">
        <f>VLOOKUP($D1122,PORTE!$A$3:$Z$45,13,0)*$C1122+VLOOKUP($E$2,PORTE!$A$3:$Z$45,13,0)*$E1122</f>
        <v>71.181690000000003</v>
      </c>
      <c r="R1122" s="43">
        <f>VLOOKUP($D1122,PORTE!$A$3:$Z$45,14,0)*$C1122+VLOOKUP($E$2,PORTE!$A$3:$Z$45,14,0)*$E1122</f>
        <v>73.951629999999994</v>
      </c>
    </row>
    <row r="1123" spans="1:18" s="1" customFormat="1" ht="13.5" customHeight="1" x14ac:dyDescent="0.25">
      <c r="A1123" s="2" t="s">
        <v>2307</v>
      </c>
      <c r="B1123" s="3" t="s">
        <v>2308</v>
      </c>
      <c r="C1123" s="24">
        <v>0.1</v>
      </c>
      <c r="D1123" s="4" t="s">
        <v>5</v>
      </c>
      <c r="E1123" s="5" t="s">
        <v>1398</v>
      </c>
      <c r="F1123" s="43">
        <f>VLOOKUP($D1123,PORTE!$A$3:$Z$45,2,0)*$C1123+VLOOKUP($E$2,PORTE!$A$3:$Z$45,2,0)*$E1123</f>
        <v>5.63</v>
      </c>
      <c r="G1123" s="43">
        <f>VLOOKUP($D1123,PORTE!$A$3:$Z$45,3,0)*$C1123+VLOOKUP($E$2,PORTE!$A$3:$Z$45,3,0)*$E1123</f>
        <v>6.09</v>
      </c>
      <c r="H1123" s="43">
        <f>VLOOKUP($D1123,PORTE!$A$3:$Z$45,4,0)*$C1123+VLOOKUP($E$2,PORTE!$A$3:$Z$45,4,0)*$E1123</f>
        <v>6.4214000000000002</v>
      </c>
      <c r="I1123" s="43">
        <f>VLOOKUP($D1123,PORTE!$A$3:$Z$45,5,0)*$C1123+VLOOKUP($E$2,PORTE!$A$3:$Z$45,5,0)*$E1123</f>
        <v>6.8773999999999997</v>
      </c>
      <c r="J1123" s="43">
        <f>VLOOKUP($D1123,PORTE!$A$3:$Z$45,6,0)*$C1123+VLOOKUP($E$2,PORTE!$A$3:$Z$45,6,0)*$E1123</f>
        <v>7.3046000000000006</v>
      </c>
      <c r="K1123" s="43">
        <f>VLOOKUP($D1123,PORTE!$A$3:$Z$45,7,0)*$C1123+VLOOKUP($E$2,PORTE!$A$3:$Z$45,7,0)*$E1123</f>
        <v>7.7219999999999995</v>
      </c>
      <c r="L1123" s="43">
        <f>VLOOKUP($D1123,PORTE!$A$3:$Z$45,8,0)*$C1123+VLOOKUP($E$2,PORTE!$A$3:$Z$45,8,0)*$E1123</f>
        <v>8.2319999999999993</v>
      </c>
      <c r="M1123" s="43">
        <f>VLOOKUP($D1123,PORTE!$A$3:$Z$45,9,0)*$C1123+VLOOKUP($E$2,PORTE!$A$3:$Z$45,9,0)*$E1123</f>
        <v>9.0427999999999997</v>
      </c>
      <c r="N1123" s="43">
        <f>VLOOKUP($D1123,PORTE!$A$3:$Z$45,10,0)*$C1123+VLOOKUP($E$2,PORTE!$A$3:$Z$45,10,0)*$E1123</f>
        <v>9.8691999999999993</v>
      </c>
      <c r="O1123" s="43">
        <f>VLOOKUP($D1123,PORTE!$A$3:$Z$45,11,0)*$C1123+VLOOKUP($E$2,PORTE!$A$3:$Z$45,11,0)*$E1123</f>
        <v>10.0358</v>
      </c>
      <c r="P1123" s="43">
        <f>VLOOKUP($D1123,PORTE!$A$3:$Z$45,12,0)*$C1123+VLOOKUP($E$2,PORTE!$A$3:$Z$45,12,0)*$E1123</f>
        <v>10.581399999999999</v>
      </c>
      <c r="Q1123" s="43">
        <f>VLOOKUP($D1123,PORTE!$A$3:$Z$45,13,0)*$C1123+VLOOKUP($E$2,PORTE!$A$3:$Z$45,13,0)*$E1123</f>
        <v>11.195399999999999</v>
      </c>
      <c r="R1123" s="43">
        <f>VLOOKUP($D1123,PORTE!$A$3:$Z$45,14,0)*$C1123+VLOOKUP($E$2,PORTE!$A$3:$Z$45,14,0)*$E1123</f>
        <v>11.630800000000001</v>
      </c>
    </row>
    <row r="1124" spans="1:18" s="1" customFormat="1" ht="13.5" customHeight="1" x14ac:dyDescent="0.25">
      <c r="A1124" s="2" t="s">
        <v>2309</v>
      </c>
      <c r="B1124" s="3" t="s">
        <v>2310</v>
      </c>
      <c r="C1124" s="24">
        <v>0.01</v>
      </c>
      <c r="D1124" s="4" t="s">
        <v>5</v>
      </c>
      <c r="E1124" s="5" t="s">
        <v>1439</v>
      </c>
      <c r="F1124" s="43">
        <f>VLOOKUP($D1124,PORTE!$A$3:$Z$45,2,0)*$C1124+VLOOKUP($E$2,PORTE!$A$3:$Z$45,2,0)*$E1124</f>
        <v>23.551499999999997</v>
      </c>
      <c r="G1124" s="43">
        <f>VLOOKUP($D1124,PORTE!$A$3:$Z$45,3,0)*$C1124+VLOOKUP($E$2,PORTE!$A$3:$Z$45,3,0)*$E1124</f>
        <v>24.596999999999998</v>
      </c>
      <c r="H1124" s="43">
        <f>VLOOKUP($D1124,PORTE!$A$3:$Z$45,4,0)*$C1124+VLOOKUP($E$2,PORTE!$A$3:$Z$45,4,0)*$E1124</f>
        <v>25.969469999999998</v>
      </c>
      <c r="I1124" s="43">
        <f>VLOOKUP($D1124,PORTE!$A$3:$Z$45,5,0)*$C1124+VLOOKUP($E$2,PORTE!$A$3:$Z$45,5,0)*$E1124</f>
        <v>27.814169999999997</v>
      </c>
      <c r="J1124" s="43">
        <f>VLOOKUP($D1124,PORTE!$A$3:$Z$45,6,0)*$C1124+VLOOKUP($E$2,PORTE!$A$3:$Z$45,6,0)*$E1124</f>
        <v>29.376129999999996</v>
      </c>
      <c r="K1124" s="43">
        <f>VLOOKUP($D1124,PORTE!$A$3:$Z$45,7,0)*$C1124+VLOOKUP($E$2,PORTE!$A$3:$Z$45,7,0)*$E1124</f>
        <v>31.05705</v>
      </c>
      <c r="L1124" s="43">
        <f>VLOOKUP($D1124,PORTE!$A$3:$Z$45,8,0)*$C1124+VLOOKUP($E$2,PORTE!$A$3:$Z$45,8,0)*$E1124</f>
        <v>33.107049999999994</v>
      </c>
      <c r="M1124" s="43">
        <f>VLOOKUP($D1124,PORTE!$A$3:$Z$45,9,0)*$C1124+VLOOKUP($E$2,PORTE!$A$3:$Z$45,9,0)*$E1124</f>
        <v>36.366539999999993</v>
      </c>
      <c r="N1124" s="43">
        <f>VLOOKUP($D1124,PORTE!$A$3:$Z$45,10,0)*$C1124+VLOOKUP($E$2,PORTE!$A$3:$Z$45,10,0)*$E1124</f>
        <v>39.687559999999998</v>
      </c>
      <c r="O1124" s="43">
        <f>VLOOKUP($D1124,PORTE!$A$3:$Z$45,11,0)*$C1124+VLOOKUP($E$2,PORTE!$A$3:$Z$45,11,0)*$E1124</f>
        <v>40.363890000000005</v>
      </c>
      <c r="P1124" s="43">
        <f>VLOOKUP($D1124,PORTE!$A$3:$Z$45,12,0)*$C1124+VLOOKUP($E$2,PORTE!$A$3:$Z$45,12,0)*$E1124</f>
        <v>41.977669999999996</v>
      </c>
      <c r="Q1124" s="43">
        <f>VLOOKUP($D1124,PORTE!$A$3:$Z$45,13,0)*$C1124+VLOOKUP($E$2,PORTE!$A$3:$Z$45,13,0)*$E1124</f>
        <v>43.23847</v>
      </c>
      <c r="R1124" s="43">
        <f>VLOOKUP($D1124,PORTE!$A$3:$Z$45,14,0)*$C1124+VLOOKUP($E$2,PORTE!$A$3:$Z$45,14,0)*$E1124</f>
        <v>44.921189999999996</v>
      </c>
    </row>
    <row r="1125" spans="1:18" s="1" customFormat="1" ht="13.5" customHeight="1" x14ac:dyDescent="0.25">
      <c r="A1125" s="2" t="s">
        <v>2311</v>
      </c>
      <c r="B1125" s="3" t="s">
        <v>2312</v>
      </c>
      <c r="C1125" s="24">
        <v>0.1</v>
      </c>
      <c r="D1125" s="4" t="s">
        <v>5</v>
      </c>
      <c r="E1125" s="5" t="s">
        <v>2313</v>
      </c>
      <c r="F1125" s="43">
        <f>VLOOKUP($D1125,PORTE!$A$3:$Z$45,2,0)*$C1125+VLOOKUP($E$2,PORTE!$A$3:$Z$45,2,0)*$E1125</f>
        <v>557.4</v>
      </c>
      <c r="G1125" s="43">
        <f>VLOOKUP($D1125,PORTE!$A$3:$Z$45,3,0)*$C1125+VLOOKUP($E$2,PORTE!$A$3:$Z$45,3,0)*$E1125</f>
        <v>581.84999999999991</v>
      </c>
      <c r="H1125" s="43">
        <f>VLOOKUP($D1125,PORTE!$A$3:$Z$45,4,0)*$C1125+VLOOKUP($E$2,PORTE!$A$3:$Z$45,4,0)*$E1125</f>
        <v>614.32799999999997</v>
      </c>
      <c r="I1125" s="43">
        <f>VLOOKUP($D1125,PORTE!$A$3:$Z$45,5,0)*$C1125+VLOOKUP($E$2,PORTE!$A$3:$Z$45,5,0)*$E1125</f>
        <v>657.96600000000001</v>
      </c>
      <c r="J1125" s="43">
        <f>VLOOKUP($D1125,PORTE!$A$3:$Z$45,6,0)*$C1125+VLOOKUP($E$2,PORTE!$A$3:$Z$45,6,0)*$E1125</f>
        <v>694.85799999999995</v>
      </c>
      <c r="K1125" s="43">
        <f>VLOOKUP($D1125,PORTE!$A$3:$Z$45,7,0)*$C1125+VLOOKUP($E$2,PORTE!$A$3:$Z$45,7,0)*$E1125</f>
        <v>734.61900000000003</v>
      </c>
      <c r="L1125" s="43">
        <f>VLOOKUP($D1125,PORTE!$A$3:$Z$45,8,0)*$C1125+VLOOKUP($E$2,PORTE!$A$3:$Z$45,8,0)*$E1125</f>
        <v>783.10899999999981</v>
      </c>
      <c r="M1125" s="43">
        <f>VLOOKUP($D1125,PORTE!$A$3:$Z$45,9,0)*$C1125+VLOOKUP($E$2,PORTE!$A$3:$Z$45,9,0)*$E1125</f>
        <v>860.20799999999986</v>
      </c>
      <c r="N1125" s="43">
        <f>VLOOKUP($D1125,PORTE!$A$3:$Z$45,10,0)*$C1125+VLOOKUP($E$2,PORTE!$A$3:$Z$45,10,0)*$E1125</f>
        <v>938.76200000000006</v>
      </c>
      <c r="O1125" s="43">
        <f>VLOOKUP($D1125,PORTE!$A$3:$Z$45,11,0)*$C1125+VLOOKUP($E$2,PORTE!$A$3:$Z$45,11,0)*$E1125</f>
        <v>954.76199999999994</v>
      </c>
      <c r="P1125" s="43">
        <f>VLOOKUP($D1125,PORTE!$A$3:$Z$45,12,0)*$C1125+VLOOKUP($E$2,PORTE!$A$3:$Z$45,12,0)*$E1125</f>
        <v>992.73199999999997</v>
      </c>
      <c r="Q1125" s="43">
        <f>VLOOKUP($D1125,PORTE!$A$3:$Z$45,13,0)*$C1125+VLOOKUP($E$2,PORTE!$A$3:$Z$45,13,0)*$E1125</f>
        <v>1022.134</v>
      </c>
      <c r="R1125" s="43">
        <f>VLOOKUP($D1125,PORTE!$A$3:$Z$45,14,0)*$C1125+VLOOKUP($E$2,PORTE!$A$3:$Z$45,14,0)*$E1125</f>
        <v>1061.9129999999998</v>
      </c>
    </row>
    <row r="1126" spans="1:18" s="1" customFormat="1" ht="13.5" customHeight="1" x14ac:dyDescent="0.25">
      <c r="A1126" s="2" t="s">
        <v>2314</v>
      </c>
      <c r="B1126" s="3" t="s">
        <v>2315</v>
      </c>
      <c r="C1126" s="24">
        <v>0.1</v>
      </c>
      <c r="D1126" s="4" t="s">
        <v>5</v>
      </c>
      <c r="E1126" s="5" t="s">
        <v>2316</v>
      </c>
      <c r="F1126" s="43">
        <f>VLOOKUP($D1126,PORTE!$A$3:$Z$45,2,0)*$C1126+VLOOKUP($E$2,PORTE!$A$3:$Z$45,2,0)*$E1126</f>
        <v>82.91</v>
      </c>
      <c r="G1126" s="43">
        <f>VLOOKUP($D1126,PORTE!$A$3:$Z$45,3,0)*$C1126+VLOOKUP($E$2,PORTE!$A$3:$Z$45,3,0)*$E1126</f>
        <v>86.72999999999999</v>
      </c>
      <c r="H1126" s="43">
        <f>VLOOKUP($D1126,PORTE!$A$3:$Z$45,4,0)*$C1126+VLOOKUP($E$2,PORTE!$A$3:$Z$45,4,0)*$E1126</f>
        <v>91.563799999999986</v>
      </c>
      <c r="I1126" s="43">
        <f>VLOOKUP($D1126,PORTE!$A$3:$Z$45,5,0)*$C1126+VLOOKUP($E$2,PORTE!$A$3:$Z$45,5,0)*$E1126</f>
        <v>98.067799999999991</v>
      </c>
      <c r="J1126" s="43">
        <f>VLOOKUP($D1126,PORTE!$A$3:$Z$45,6,0)*$C1126+VLOOKUP($E$2,PORTE!$A$3:$Z$45,6,0)*$E1126</f>
        <v>103.6022</v>
      </c>
      <c r="K1126" s="43">
        <f>VLOOKUP($D1126,PORTE!$A$3:$Z$45,7,0)*$C1126+VLOOKUP($E$2,PORTE!$A$3:$Z$45,7,0)*$E1126</f>
        <v>109.52999999999999</v>
      </c>
      <c r="L1126" s="43">
        <f>VLOOKUP($D1126,PORTE!$A$3:$Z$45,8,0)*$C1126+VLOOKUP($E$2,PORTE!$A$3:$Z$45,8,0)*$E1126</f>
        <v>116.75999999999998</v>
      </c>
      <c r="M1126" s="43">
        <f>VLOOKUP($D1126,PORTE!$A$3:$Z$45,9,0)*$C1126+VLOOKUP($E$2,PORTE!$A$3:$Z$45,9,0)*$E1126</f>
        <v>128.25559999999999</v>
      </c>
      <c r="N1126" s="43">
        <f>VLOOKUP($D1126,PORTE!$A$3:$Z$45,10,0)*$C1126+VLOOKUP($E$2,PORTE!$A$3:$Z$45,10,0)*$E1126</f>
        <v>139.9684</v>
      </c>
      <c r="O1126" s="43">
        <f>VLOOKUP($D1126,PORTE!$A$3:$Z$45,11,0)*$C1126+VLOOKUP($E$2,PORTE!$A$3:$Z$45,11,0)*$E1126</f>
        <v>142.3526</v>
      </c>
      <c r="P1126" s="43">
        <f>VLOOKUP($D1126,PORTE!$A$3:$Z$45,12,0)*$C1126+VLOOKUP($E$2,PORTE!$A$3:$Z$45,12,0)*$E1126</f>
        <v>148.13980000000001</v>
      </c>
      <c r="Q1126" s="43">
        <f>VLOOKUP($D1126,PORTE!$A$3:$Z$45,13,0)*$C1126+VLOOKUP($E$2,PORTE!$A$3:$Z$45,13,0)*$E1126</f>
        <v>152.78579999999999</v>
      </c>
      <c r="R1126" s="43">
        <f>VLOOKUP($D1126,PORTE!$A$3:$Z$45,14,0)*$C1126+VLOOKUP($E$2,PORTE!$A$3:$Z$45,14,0)*$E1126</f>
        <v>158.73160000000001</v>
      </c>
    </row>
    <row r="1127" spans="1:18" s="1" customFormat="1" ht="13.5" customHeight="1" x14ac:dyDescent="0.25">
      <c r="A1127" s="2" t="s">
        <v>2317</v>
      </c>
      <c r="B1127" s="3" t="s">
        <v>2318</v>
      </c>
      <c r="C1127" s="24">
        <v>0.1</v>
      </c>
      <c r="D1127" s="4" t="s">
        <v>5</v>
      </c>
      <c r="E1127" s="5" t="s">
        <v>258</v>
      </c>
      <c r="F1127" s="43">
        <f>VLOOKUP($D1127,PORTE!$A$3:$Z$45,2,0)*$C1127+VLOOKUP($E$2,PORTE!$A$3:$Z$45,2,0)*$E1127</f>
        <v>718.4</v>
      </c>
      <c r="G1127" s="43">
        <f>VLOOKUP($D1127,PORTE!$A$3:$Z$45,3,0)*$C1127+VLOOKUP($E$2,PORTE!$A$3:$Z$45,3,0)*$E1127</f>
        <v>749.84999999999991</v>
      </c>
      <c r="H1127" s="43">
        <f>VLOOKUP($D1127,PORTE!$A$3:$Z$45,4,0)*$C1127+VLOOKUP($E$2,PORTE!$A$3:$Z$45,4,0)*$E1127</f>
        <v>791.70799999999997</v>
      </c>
      <c r="I1127" s="43">
        <f>VLOOKUP($D1127,PORTE!$A$3:$Z$45,5,0)*$C1127+VLOOKUP($E$2,PORTE!$A$3:$Z$45,5,0)*$E1127</f>
        <v>847.94600000000003</v>
      </c>
      <c r="J1127" s="43">
        <f>VLOOKUP($D1127,PORTE!$A$3:$Z$45,6,0)*$C1127+VLOOKUP($E$2,PORTE!$A$3:$Z$45,6,0)*$E1127</f>
        <v>895.47799999999995</v>
      </c>
      <c r="K1127" s="43">
        <f>VLOOKUP($D1127,PORTE!$A$3:$Z$45,7,0)*$C1127+VLOOKUP($E$2,PORTE!$A$3:$Z$45,7,0)*$E1127</f>
        <v>946.71900000000005</v>
      </c>
      <c r="L1127" s="43">
        <f>VLOOKUP($D1127,PORTE!$A$3:$Z$45,8,0)*$C1127+VLOOKUP($E$2,PORTE!$A$3:$Z$45,8,0)*$E1127</f>
        <v>1009.2089999999998</v>
      </c>
      <c r="M1127" s="43">
        <f>VLOOKUP($D1127,PORTE!$A$3:$Z$45,9,0)*$C1127+VLOOKUP($E$2,PORTE!$A$3:$Z$45,9,0)*$E1127</f>
        <v>1108.568</v>
      </c>
      <c r="N1127" s="43">
        <f>VLOOKUP($D1127,PORTE!$A$3:$Z$45,10,0)*$C1127+VLOOKUP($E$2,PORTE!$A$3:$Z$45,10,0)*$E1127</f>
        <v>1209.8019999999999</v>
      </c>
      <c r="O1127" s="43">
        <f>VLOOKUP($D1127,PORTE!$A$3:$Z$45,11,0)*$C1127+VLOOKUP($E$2,PORTE!$A$3:$Z$45,11,0)*$E1127</f>
        <v>1230.422</v>
      </c>
      <c r="P1127" s="43">
        <f>VLOOKUP($D1127,PORTE!$A$3:$Z$45,12,0)*$C1127+VLOOKUP($E$2,PORTE!$A$3:$Z$45,12,0)*$E1127</f>
        <v>1279.3119999999999</v>
      </c>
      <c r="Q1127" s="43">
        <f>VLOOKUP($D1127,PORTE!$A$3:$Z$45,13,0)*$C1127+VLOOKUP($E$2,PORTE!$A$3:$Z$45,13,0)*$E1127</f>
        <v>1317.114</v>
      </c>
      <c r="R1127" s="43">
        <f>VLOOKUP($D1127,PORTE!$A$3:$Z$45,14,0)*$C1127+VLOOKUP($E$2,PORTE!$A$3:$Z$45,14,0)*$E1127</f>
        <v>1368.3729999999998</v>
      </c>
    </row>
    <row r="1128" spans="1:18" s="1" customFormat="1" ht="13.5" customHeight="1" x14ac:dyDescent="0.25">
      <c r="A1128" s="2" t="s">
        <v>2319</v>
      </c>
      <c r="B1128" s="3" t="s">
        <v>2320</v>
      </c>
      <c r="C1128" s="24">
        <v>0.1</v>
      </c>
      <c r="D1128" s="4" t="s">
        <v>5</v>
      </c>
      <c r="E1128" s="5" t="s">
        <v>2321</v>
      </c>
      <c r="F1128" s="43">
        <f>VLOOKUP($D1128,PORTE!$A$3:$Z$45,2,0)*$C1128+VLOOKUP($E$2,PORTE!$A$3:$Z$45,2,0)*$E1128</f>
        <v>332</v>
      </c>
      <c r="G1128" s="43">
        <f>VLOOKUP($D1128,PORTE!$A$3:$Z$45,3,0)*$C1128+VLOOKUP($E$2,PORTE!$A$3:$Z$45,3,0)*$E1128</f>
        <v>346.65000000000003</v>
      </c>
      <c r="H1128" s="43">
        <f>VLOOKUP($D1128,PORTE!$A$3:$Z$45,4,0)*$C1128+VLOOKUP($E$2,PORTE!$A$3:$Z$45,4,0)*$E1128</f>
        <v>365.99600000000004</v>
      </c>
      <c r="I1128" s="43">
        <f>VLOOKUP($D1128,PORTE!$A$3:$Z$45,5,0)*$C1128+VLOOKUP($E$2,PORTE!$A$3:$Z$45,5,0)*$E1128</f>
        <v>391.99400000000003</v>
      </c>
      <c r="J1128" s="43">
        <f>VLOOKUP($D1128,PORTE!$A$3:$Z$45,6,0)*$C1128+VLOOKUP($E$2,PORTE!$A$3:$Z$45,6,0)*$E1128</f>
        <v>413.99</v>
      </c>
      <c r="K1128" s="43">
        <f>VLOOKUP($D1128,PORTE!$A$3:$Z$45,7,0)*$C1128+VLOOKUP($E$2,PORTE!$A$3:$Z$45,7,0)*$E1128</f>
        <v>437.67899999999997</v>
      </c>
      <c r="L1128" s="43">
        <f>VLOOKUP($D1128,PORTE!$A$3:$Z$45,8,0)*$C1128+VLOOKUP($E$2,PORTE!$A$3:$Z$45,8,0)*$E1128</f>
        <v>466.56899999999996</v>
      </c>
      <c r="M1128" s="43">
        <f>VLOOKUP($D1128,PORTE!$A$3:$Z$45,9,0)*$C1128+VLOOKUP($E$2,PORTE!$A$3:$Z$45,9,0)*$E1128</f>
        <v>512.50400000000002</v>
      </c>
      <c r="N1128" s="43">
        <f>VLOOKUP($D1128,PORTE!$A$3:$Z$45,10,0)*$C1128+VLOOKUP($E$2,PORTE!$A$3:$Z$45,10,0)*$E1128</f>
        <v>559.30600000000004</v>
      </c>
      <c r="O1128" s="43">
        <f>VLOOKUP($D1128,PORTE!$A$3:$Z$45,11,0)*$C1128+VLOOKUP($E$2,PORTE!$A$3:$Z$45,11,0)*$E1128</f>
        <v>568.83799999999997</v>
      </c>
      <c r="P1128" s="43">
        <f>VLOOKUP($D1128,PORTE!$A$3:$Z$45,12,0)*$C1128+VLOOKUP($E$2,PORTE!$A$3:$Z$45,12,0)*$E1128</f>
        <v>591.52</v>
      </c>
      <c r="Q1128" s="43">
        <f>VLOOKUP($D1128,PORTE!$A$3:$Z$45,13,0)*$C1128+VLOOKUP($E$2,PORTE!$A$3:$Z$45,13,0)*$E1128</f>
        <v>609.16200000000003</v>
      </c>
      <c r="R1128" s="43">
        <f>VLOOKUP($D1128,PORTE!$A$3:$Z$45,14,0)*$C1128+VLOOKUP($E$2,PORTE!$A$3:$Z$45,14,0)*$E1128</f>
        <v>632.86900000000003</v>
      </c>
    </row>
    <row r="1129" spans="1:18" s="1" customFormat="1" ht="13.5" customHeight="1" x14ac:dyDescent="0.25">
      <c r="A1129" s="2" t="s">
        <v>2322</v>
      </c>
      <c r="B1129" s="3" t="s">
        <v>2323</v>
      </c>
      <c r="C1129" s="24">
        <v>0.1</v>
      </c>
      <c r="D1129" s="4" t="s">
        <v>5</v>
      </c>
      <c r="E1129" s="5" t="s">
        <v>2324</v>
      </c>
      <c r="F1129" s="43">
        <f>VLOOKUP($D1129,PORTE!$A$3:$Z$45,2,0)*$C1129+VLOOKUP($E$2,PORTE!$A$3:$Z$45,2,0)*$E1129</f>
        <v>408.70499999999998</v>
      </c>
      <c r="G1129" s="43">
        <f>VLOOKUP($D1129,PORTE!$A$3:$Z$45,3,0)*$C1129+VLOOKUP($E$2,PORTE!$A$3:$Z$45,3,0)*$E1129</f>
        <v>426.69</v>
      </c>
      <c r="H1129" s="43">
        <f>VLOOKUP($D1129,PORTE!$A$3:$Z$45,4,0)*$C1129+VLOOKUP($E$2,PORTE!$A$3:$Z$45,4,0)*$E1129</f>
        <v>450.50490000000002</v>
      </c>
      <c r="I1129" s="43">
        <f>VLOOKUP($D1129,PORTE!$A$3:$Z$45,5,0)*$C1129+VLOOKUP($E$2,PORTE!$A$3:$Z$45,5,0)*$E1129</f>
        <v>482.5059</v>
      </c>
      <c r="J1129" s="43">
        <f>VLOOKUP($D1129,PORTE!$A$3:$Z$45,6,0)*$C1129+VLOOKUP($E$2,PORTE!$A$3:$Z$45,6,0)*$E1129</f>
        <v>509.5711</v>
      </c>
      <c r="K1129" s="43">
        <f>VLOOKUP($D1129,PORTE!$A$3:$Z$45,7,0)*$C1129+VLOOKUP($E$2,PORTE!$A$3:$Z$45,7,0)*$E1129</f>
        <v>538.72950000000003</v>
      </c>
      <c r="L1129" s="43">
        <f>VLOOKUP($D1129,PORTE!$A$3:$Z$45,8,0)*$C1129+VLOOKUP($E$2,PORTE!$A$3:$Z$45,8,0)*$E1129</f>
        <v>574.28949999999986</v>
      </c>
      <c r="M1129" s="43">
        <f>VLOOKUP($D1129,PORTE!$A$3:$Z$45,9,0)*$C1129+VLOOKUP($E$2,PORTE!$A$3:$Z$45,9,0)*$E1129</f>
        <v>630.82979999999986</v>
      </c>
      <c r="N1129" s="43">
        <f>VLOOKUP($D1129,PORTE!$A$3:$Z$45,10,0)*$C1129+VLOOKUP($E$2,PORTE!$A$3:$Z$45,10,0)*$E1129</f>
        <v>688.43719999999996</v>
      </c>
      <c r="O1129" s="43">
        <f>VLOOKUP($D1129,PORTE!$A$3:$Z$45,11,0)*$C1129+VLOOKUP($E$2,PORTE!$A$3:$Z$45,11,0)*$E1129</f>
        <v>700.1703</v>
      </c>
      <c r="P1129" s="43">
        <f>VLOOKUP($D1129,PORTE!$A$3:$Z$45,12,0)*$C1129+VLOOKUP($E$2,PORTE!$A$3:$Z$45,12,0)*$E1129</f>
        <v>728.05489999999998</v>
      </c>
      <c r="Q1129" s="43">
        <f>VLOOKUP($D1129,PORTE!$A$3:$Z$45,13,0)*$C1129+VLOOKUP($E$2,PORTE!$A$3:$Z$45,13,0)*$E1129</f>
        <v>749.69889999999998</v>
      </c>
      <c r="R1129" s="43">
        <f>VLOOKUP($D1129,PORTE!$A$3:$Z$45,14,0)*$C1129+VLOOKUP($E$2,PORTE!$A$3:$Z$45,14,0)*$E1129</f>
        <v>778.87530000000004</v>
      </c>
    </row>
    <row r="1130" spans="1:18" s="1" customFormat="1" ht="13.5" customHeight="1" x14ac:dyDescent="0.25">
      <c r="A1130" s="2" t="s">
        <v>2325</v>
      </c>
      <c r="B1130" s="3" t="s">
        <v>2326</v>
      </c>
      <c r="C1130" s="24">
        <v>0.1</v>
      </c>
      <c r="D1130" s="4" t="s">
        <v>5</v>
      </c>
      <c r="E1130" s="5" t="s">
        <v>2327</v>
      </c>
      <c r="F1130" s="43">
        <f>VLOOKUP($D1130,PORTE!$A$3:$Z$45,2,0)*$C1130+VLOOKUP($E$2,PORTE!$A$3:$Z$45,2,0)*$E1130</f>
        <v>132.01500000000001</v>
      </c>
      <c r="G1130" s="43">
        <f>VLOOKUP($D1130,PORTE!$A$3:$Z$45,3,0)*$C1130+VLOOKUP($E$2,PORTE!$A$3:$Z$45,3,0)*$E1130</f>
        <v>137.97000000000003</v>
      </c>
      <c r="H1130" s="43">
        <f>VLOOKUP($D1130,PORTE!$A$3:$Z$45,4,0)*$C1130+VLOOKUP($E$2,PORTE!$A$3:$Z$45,4,0)*$E1130</f>
        <v>145.66469999999998</v>
      </c>
      <c r="I1130" s="43">
        <f>VLOOKUP($D1130,PORTE!$A$3:$Z$45,5,0)*$C1130+VLOOKUP($E$2,PORTE!$A$3:$Z$45,5,0)*$E1130</f>
        <v>156.01169999999999</v>
      </c>
      <c r="J1130" s="43">
        <f>VLOOKUP($D1130,PORTE!$A$3:$Z$45,6,0)*$C1130+VLOOKUP($E$2,PORTE!$A$3:$Z$45,6,0)*$E1130</f>
        <v>164.79130000000001</v>
      </c>
      <c r="K1130" s="43">
        <f>VLOOKUP($D1130,PORTE!$A$3:$Z$45,7,0)*$C1130+VLOOKUP($E$2,PORTE!$A$3:$Z$45,7,0)*$E1130</f>
        <v>174.22050000000002</v>
      </c>
      <c r="L1130" s="43">
        <f>VLOOKUP($D1130,PORTE!$A$3:$Z$45,8,0)*$C1130+VLOOKUP($E$2,PORTE!$A$3:$Z$45,8,0)*$E1130</f>
        <v>185.72049999999999</v>
      </c>
      <c r="M1130" s="43">
        <f>VLOOKUP($D1130,PORTE!$A$3:$Z$45,9,0)*$C1130+VLOOKUP($E$2,PORTE!$A$3:$Z$45,9,0)*$E1130</f>
        <v>204.00540000000001</v>
      </c>
      <c r="N1130" s="43">
        <f>VLOOKUP($D1130,PORTE!$A$3:$Z$45,10,0)*$C1130+VLOOKUP($E$2,PORTE!$A$3:$Z$45,10,0)*$E1130</f>
        <v>222.63559999999998</v>
      </c>
      <c r="O1130" s="43">
        <f>VLOOKUP($D1130,PORTE!$A$3:$Z$45,11,0)*$C1130+VLOOKUP($E$2,PORTE!$A$3:$Z$45,11,0)*$E1130</f>
        <v>226.4289</v>
      </c>
      <c r="P1130" s="43">
        <f>VLOOKUP($D1130,PORTE!$A$3:$Z$45,12,0)*$C1130+VLOOKUP($E$2,PORTE!$A$3:$Z$45,12,0)*$E1130</f>
        <v>235.54669999999999</v>
      </c>
      <c r="Q1130" s="43">
        <f>VLOOKUP($D1130,PORTE!$A$3:$Z$45,13,0)*$C1130+VLOOKUP($E$2,PORTE!$A$3:$Z$45,13,0)*$E1130</f>
        <v>242.75470000000001</v>
      </c>
      <c r="R1130" s="43">
        <f>VLOOKUP($D1130,PORTE!$A$3:$Z$45,14,0)*$C1130+VLOOKUP($E$2,PORTE!$A$3:$Z$45,14,0)*$E1130</f>
        <v>252.20190000000002</v>
      </c>
    </row>
    <row r="1131" spans="1:18" s="1" customFormat="1" ht="13.5" customHeight="1" x14ac:dyDescent="0.25">
      <c r="A1131" s="2" t="s">
        <v>2328</v>
      </c>
      <c r="B1131" s="3" t="s">
        <v>2329</v>
      </c>
      <c r="C1131" s="24">
        <v>0.1</v>
      </c>
      <c r="D1131" s="4" t="s">
        <v>5</v>
      </c>
      <c r="E1131" s="5" t="s">
        <v>2330</v>
      </c>
      <c r="F1131" s="43">
        <f>VLOOKUP($D1131,PORTE!$A$3:$Z$45,2,0)*$C1131+VLOOKUP($E$2,PORTE!$A$3:$Z$45,2,0)*$E1131</f>
        <v>44.499999999999993</v>
      </c>
      <c r="G1131" s="43">
        <f>VLOOKUP($D1131,PORTE!$A$3:$Z$45,3,0)*$C1131+VLOOKUP($E$2,PORTE!$A$3:$Z$45,3,0)*$E1131</f>
        <v>46.649999999999991</v>
      </c>
      <c r="H1131" s="43">
        <f>VLOOKUP($D1131,PORTE!$A$3:$Z$45,4,0)*$C1131+VLOOKUP($E$2,PORTE!$A$3:$Z$45,4,0)*$E1131</f>
        <v>49.246000000000002</v>
      </c>
      <c r="I1131" s="43">
        <f>VLOOKUP($D1131,PORTE!$A$3:$Z$45,5,0)*$C1131+VLOOKUP($E$2,PORTE!$A$3:$Z$45,5,0)*$E1131</f>
        <v>52.743999999999993</v>
      </c>
      <c r="J1131" s="43">
        <f>VLOOKUP($D1131,PORTE!$A$3:$Z$45,6,0)*$C1131+VLOOKUP($E$2,PORTE!$A$3:$Z$45,6,0)*$E1131</f>
        <v>55.74</v>
      </c>
      <c r="K1131" s="43">
        <f>VLOOKUP($D1131,PORTE!$A$3:$Z$45,7,0)*$C1131+VLOOKUP($E$2,PORTE!$A$3:$Z$45,7,0)*$E1131</f>
        <v>58.929000000000002</v>
      </c>
      <c r="L1131" s="43">
        <f>VLOOKUP($D1131,PORTE!$A$3:$Z$45,8,0)*$C1131+VLOOKUP($E$2,PORTE!$A$3:$Z$45,8,0)*$E1131</f>
        <v>62.818999999999988</v>
      </c>
      <c r="M1131" s="43">
        <f>VLOOKUP($D1131,PORTE!$A$3:$Z$45,9,0)*$C1131+VLOOKUP($E$2,PORTE!$A$3:$Z$45,9,0)*$E1131</f>
        <v>69.003999999999991</v>
      </c>
      <c r="N1131" s="43">
        <f>VLOOKUP($D1131,PORTE!$A$3:$Z$45,10,0)*$C1131+VLOOKUP($E$2,PORTE!$A$3:$Z$45,10,0)*$E1131</f>
        <v>75.305999999999997</v>
      </c>
      <c r="O1131" s="43">
        <f>VLOOKUP($D1131,PORTE!$A$3:$Z$45,11,0)*$C1131+VLOOKUP($E$2,PORTE!$A$3:$Z$45,11,0)*$E1131</f>
        <v>76.588000000000008</v>
      </c>
      <c r="P1131" s="43">
        <f>VLOOKUP($D1131,PORTE!$A$3:$Z$45,12,0)*$C1131+VLOOKUP($E$2,PORTE!$A$3:$Z$45,12,0)*$E1131</f>
        <v>79.769999999999982</v>
      </c>
      <c r="Q1131" s="43">
        <f>VLOOKUP($D1131,PORTE!$A$3:$Z$45,13,0)*$C1131+VLOOKUP($E$2,PORTE!$A$3:$Z$45,13,0)*$E1131</f>
        <v>82.412000000000006</v>
      </c>
      <c r="R1131" s="43">
        <f>VLOOKUP($D1131,PORTE!$A$3:$Z$45,14,0)*$C1131+VLOOKUP($E$2,PORTE!$A$3:$Z$45,14,0)*$E1131</f>
        <v>85.619</v>
      </c>
    </row>
    <row r="1132" spans="1:18" s="1" customFormat="1" ht="13.5" customHeight="1" x14ac:dyDescent="0.25">
      <c r="A1132" s="2" t="s">
        <v>2331</v>
      </c>
      <c r="B1132" s="3" t="s">
        <v>2332</v>
      </c>
      <c r="C1132" s="24">
        <v>0.1</v>
      </c>
      <c r="D1132" s="4" t="s">
        <v>5</v>
      </c>
      <c r="E1132" s="5" t="s">
        <v>208</v>
      </c>
      <c r="F1132" s="43">
        <f>VLOOKUP($D1132,PORTE!$A$3:$Z$45,2,0)*$C1132+VLOOKUP($E$2,PORTE!$A$3:$Z$45,2,0)*$E1132</f>
        <v>230.8</v>
      </c>
      <c r="G1132" s="43">
        <f>VLOOKUP($D1132,PORTE!$A$3:$Z$45,3,0)*$C1132+VLOOKUP($E$2,PORTE!$A$3:$Z$45,3,0)*$E1132</f>
        <v>241.05</v>
      </c>
      <c r="H1132" s="43">
        <f>VLOOKUP($D1132,PORTE!$A$3:$Z$45,4,0)*$C1132+VLOOKUP($E$2,PORTE!$A$3:$Z$45,4,0)*$E1132</f>
        <v>254.5</v>
      </c>
      <c r="I1132" s="43">
        <f>VLOOKUP($D1132,PORTE!$A$3:$Z$45,5,0)*$C1132+VLOOKUP($E$2,PORTE!$A$3:$Z$45,5,0)*$E1132</f>
        <v>272.57799999999997</v>
      </c>
      <c r="J1132" s="43">
        <f>VLOOKUP($D1132,PORTE!$A$3:$Z$45,6,0)*$C1132+VLOOKUP($E$2,PORTE!$A$3:$Z$45,6,0)*$E1132</f>
        <v>287.88600000000002</v>
      </c>
      <c r="K1132" s="43">
        <f>VLOOKUP($D1132,PORTE!$A$3:$Z$45,7,0)*$C1132+VLOOKUP($E$2,PORTE!$A$3:$Z$45,7,0)*$E1132</f>
        <v>304.35899999999998</v>
      </c>
      <c r="L1132" s="43">
        <f>VLOOKUP($D1132,PORTE!$A$3:$Z$45,8,0)*$C1132+VLOOKUP($E$2,PORTE!$A$3:$Z$45,8,0)*$E1132</f>
        <v>324.44900000000001</v>
      </c>
      <c r="M1132" s="43">
        <f>VLOOKUP($D1132,PORTE!$A$3:$Z$45,9,0)*$C1132+VLOOKUP($E$2,PORTE!$A$3:$Z$45,9,0)*$E1132</f>
        <v>356.39199999999994</v>
      </c>
      <c r="N1132" s="43">
        <f>VLOOKUP($D1132,PORTE!$A$3:$Z$45,10,0)*$C1132+VLOOKUP($E$2,PORTE!$A$3:$Z$45,10,0)*$E1132</f>
        <v>388.93799999999999</v>
      </c>
      <c r="O1132" s="43">
        <f>VLOOKUP($D1132,PORTE!$A$3:$Z$45,11,0)*$C1132+VLOOKUP($E$2,PORTE!$A$3:$Z$45,11,0)*$E1132</f>
        <v>395.56600000000003</v>
      </c>
      <c r="P1132" s="43">
        <f>VLOOKUP($D1132,PORTE!$A$3:$Z$45,12,0)*$C1132+VLOOKUP($E$2,PORTE!$A$3:$Z$45,12,0)*$E1132</f>
        <v>411.38399999999996</v>
      </c>
      <c r="Q1132" s="43">
        <f>VLOOKUP($D1132,PORTE!$A$3:$Z$45,13,0)*$C1132+VLOOKUP($E$2,PORTE!$A$3:$Z$45,13,0)*$E1132</f>
        <v>423.74599999999998</v>
      </c>
      <c r="R1132" s="43">
        <f>VLOOKUP($D1132,PORTE!$A$3:$Z$45,14,0)*$C1132+VLOOKUP($E$2,PORTE!$A$3:$Z$45,14,0)*$E1132</f>
        <v>440.23700000000002</v>
      </c>
    </row>
    <row r="1133" spans="1:18" s="1" customFormat="1" ht="13.5" customHeight="1" x14ac:dyDescent="0.25">
      <c r="A1133" s="2" t="s">
        <v>2333</v>
      </c>
      <c r="B1133" s="3" t="s">
        <v>2334</v>
      </c>
      <c r="C1133" s="24">
        <v>0.1</v>
      </c>
      <c r="D1133" s="4" t="s">
        <v>5</v>
      </c>
      <c r="E1133" s="5" t="s">
        <v>2335</v>
      </c>
      <c r="F1133" s="43">
        <f>VLOOKUP($D1133,PORTE!$A$3:$Z$45,2,0)*$C1133+VLOOKUP($E$2,PORTE!$A$3:$Z$45,2,0)*$E1133</f>
        <v>217.92</v>
      </c>
      <c r="G1133" s="43">
        <f>VLOOKUP($D1133,PORTE!$A$3:$Z$45,3,0)*$C1133+VLOOKUP($E$2,PORTE!$A$3:$Z$45,3,0)*$E1133</f>
        <v>227.61</v>
      </c>
      <c r="H1133" s="43">
        <f>VLOOKUP($D1133,PORTE!$A$3:$Z$45,4,0)*$C1133+VLOOKUP($E$2,PORTE!$A$3:$Z$45,4,0)*$E1133</f>
        <v>240.30959999999999</v>
      </c>
      <c r="I1133" s="43">
        <f>VLOOKUP($D1133,PORTE!$A$3:$Z$45,5,0)*$C1133+VLOOKUP($E$2,PORTE!$A$3:$Z$45,5,0)*$E1133</f>
        <v>257.37959999999998</v>
      </c>
      <c r="J1133" s="43">
        <f>VLOOKUP($D1133,PORTE!$A$3:$Z$45,6,0)*$C1133+VLOOKUP($E$2,PORTE!$A$3:$Z$45,6,0)*$E1133</f>
        <v>271.83639999999997</v>
      </c>
      <c r="K1133" s="43">
        <f>VLOOKUP($D1133,PORTE!$A$3:$Z$45,7,0)*$C1133+VLOOKUP($E$2,PORTE!$A$3:$Z$45,7,0)*$E1133</f>
        <v>287.39099999999996</v>
      </c>
      <c r="L1133" s="43">
        <f>VLOOKUP($D1133,PORTE!$A$3:$Z$45,8,0)*$C1133+VLOOKUP($E$2,PORTE!$A$3:$Z$45,8,0)*$E1133</f>
        <v>306.36099999999999</v>
      </c>
      <c r="M1133" s="43">
        <f>VLOOKUP($D1133,PORTE!$A$3:$Z$45,9,0)*$C1133+VLOOKUP($E$2,PORTE!$A$3:$Z$45,9,0)*$E1133</f>
        <v>336.52319999999992</v>
      </c>
      <c r="N1133" s="43">
        <f>VLOOKUP($D1133,PORTE!$A$3:$Z$45,10,0)*$C1133+VLOOKUP($E$2,PORTE!$A$3:$Z$45,10,0)*$E1133</f>
        <v>367.25479999999999</v>
      </c>
      <c r="O1133" s="43">
        <f>VLOOKUP($D1133,PORTE!$A$3:$Z$45,11,0)*$C1133+VLOOKUP($E$2,PORTE!$A$3:$Z$45,11,0)*$E1133</f>
        <v>373.51320000000004</v>
      </c>
      <c r="P1133" s="43">
        <f>VLOOKUP($D1133,PORTE!$A$3:$Z$45,12,0)*$C1133+VLOOKUP($E$2,PORTE!$A$3:$Z$45,12,0)*$E1133</f>
        <v>388.45759999999996</v>
      </c>
      <c r="Q1133" s="43">
        <f>VLOOKUP($D1133,PORTE!$A$3:$Z$45,13,0)*$C1133+VLOOKUP($E$2,PORTE!$A$3:$Z$45,13,0)*$E1133</f>
        <v>400.14760000000001</v>
      </c>
      <c r="R1133" s="43">
        <f>VLOOKUP($D1133,PORTE!$A$3:$Z$45,14,0)*$C1133+VLOOKUP($E$2,PORTE!$A$3:$Z$45,14,0)*$E1133</f>
        <v>415.72019999999998</v>
      </c>
    </row>
    <row r="1134" spans="1:18" s="1" customFormat="1" ht="13.5" customHeight="1" x14ac:dyDescent="0.25">
      <c r="A1134" s="2" t="s">
        <v>2336</v>
      </c>
      <c r="B1134" s="3" t="s">
        <v>2337</v>
      </c>
      <c r="C1134" s="24">
        <v>0.1</v>
      </c>
      <c r="D1134" s="4" t="s">
        <v>5</v>
      </c>
      <c r="E1134" s="5" t="s">
        <v>2335</v>
      </c>
      <c r="F1134" s="43">
        <f>VLOOKUP($D1134,PORTE!$A$3:$Z$45,2,0)*$C1134+VLOOKUP($E$2,PORTE!$A$3:$Z$45,2,0)*$E1134</f>
        <v>217.92</v>
      </c>
      <c r="G1134" s="43">
        <f>VLOOKUP($D1134,PORTE!$A$3:$Z$45,3,0)*$C1134+VLOOKUP($E$2,PORTE!$A$3:$Z$45,3,0)*$E1134</f>
        <v>227.61</v>
      </c>
      <c r="H1134" s="43">
        <f>VLOOKUP($D1134,PORTE!$A$3:$Z$45,4,0)*$C1134+VLOOKUP($E$2,PORTE!$A$3:$Z$45,4,0)*$E1134</f>
        <v>240.30959999999999</v>
      </c>
      <c r="I1134" s="43">
        <f>VLOOKUP($D1134,PORTE!$A$3:$Z$45,5,0)*$C1134+VLOOKUP($E$2,PORTE!$A$3:$Z$45,5,0)*$E1134</f>
        <v>257.37959999999998</v>
      </c>
      <c r="J1134" s="43">
        <f>VLOOKUP($D1134,PORTE!$A$3:$Z$45,6,0)*$C1134+VLOOKUP($E$2,PORTE!$A$3:$Z$45,6,0)*$E1134</f>
        <v>271.83639999999997</v>
      </c>
      <c r="K1134" s="43">
        <f>VLOOKUP($D1134,PORTE!$A$3:$Z$45,7,0)*$C1134+VLOOKUP($E$2,PORTE!$A$3:$Z$45,7,0)*$E1134</f>
        <v>287.39099999999996</v>
      </c>
      <c r="L1134" s="43">
        <f>VLOOKUP($D1134,PORTE!$A$3:$Z$45,8,0)*$C1134+VLOOKUP($E$2,PORTE!$A$3:$Z$45,8,0)*$E1134</f>
        <v>306.36099999999999</v>
      </c>
      <c r="M1134" s="43">
        <f>VLOOKUP($D1134,PORTE!$A$3:$Z$45,9,0)*$C1134+VLOOKUP($E$2,PORTE!$A$3:$Z$45,9,0)*$E1134</f>
        <v>336.52319999999992</v>
      </c>
      <c r="N1134" s="43">
        <f>VLOOKUP($D1134,PORTE!$A$3:$Z$45,10,0)*$C1134+VLOOKUP($E$2,PORTE!$A$3:$Z$45,10,0)*$E1134</f>
        <v>367.25479999999999</v>
      </c>
      <c r="O1134" s="43">
        <f>VLOOKUP($D1134,PORTE!$A$3:$Z$45,11,0)*$C1134+VLOOKUP($E$2,PORTE!$A$3:$Z$45,11,0)*$E1134</f>
        <v>373.51320000000004</v>
      </c>
      <c r="P1134" s="43">
        <f>VLOOKUP($D1134,PORTE!$A$3:$Z$45,12,0)*$C1134+VLOOKUP($E$2,PORTE!$A$3:$Z$45,12,0)*$E1134</f>
        <v>388.45759999999996</v>
      </c>
      <c r="Q1134" s="43">
        <f>VLOOKUP($D1134,PORTE!$A$3:$Z$45,13,0)*$C1134+VLOOKUP($E$2,PORTE!$A$3:$Z$45,13,0)*$E1134</f>
        <v>400.14760000000001</v>
      </c>
      <c r="R1134" s="43">
        <f>VLOOKUP($D1134,PORTE!$A$3:$Z$45,14,0)*$C1134+VLOOKUP($E$2,PORTE!$A$3:$Z$45,14,0)*$E1134</f>
        <v>415.72019999999998</v>
      </c>
    </row>
    <row r="1135" spans="1:18" s="1" customFormat="1" ht="13.5" customHeight="1" x14ac:dyDescent="0.25">
      <c r="A1135" s="2" t="s">
        <v>2338</v>
      </c>
      <c r="B1135" s="3" t="s">
        <v>2339</v>
      </c>
      <c r="C1135" s="27">
        <v>1</v>
      </c>
      <c r="D1135" s="2" t="s">
        <v>914</v>
      </c>
      <c r="E1135" s="11"/>
      <c r="F1135" s="43">
        <f>VLOOKUP($D1135,PORTE!$A$3:$Z$45,2,0)*$C1135+VLOOKUP($E$2,PORTE!$A$3:$Z$45,2,0)*$E1135</f>
        <v>16</v>
      </c>
      <c r="G1135" s="43">
        <f>VLOOKUP($D1135,PORTE!$A$3:$Z$45,3,0)*$C1135+VLOOKUP($E$2,PORTE!$A$3:$Z$45,3,0)*$E1135</f>
        <v>21</v>
      </c>
      <c r="H1135" s="43">
        <f>VLOOKUP($D1135,PORTE!$A$3:$Z$45,4,0)*$C1135+VLOOKUP($E$2,PORTE!$A$3:$Z$45,4,0)*$E1135</f>
        <v>22</v>
      </c>
      <c r="I1135" s="43">
        <f>VLOOKUP($D1135,PORTE!$A$3:$Z$45,5,0)*$C1135+VLOOKUP($E$2,PORTE!$A$3:$Z$45,5,0)*$E1135</f>
        <v>23.56</v>
      </c>
      <c r="J1135" s="43">
        <f>VLOOKUP($D1135,PORTE!$A$3:$Z$45,6,0)*$C1135+VLOOKUP($E$2,PORTE!$A$3:$Z$45,6,0)*$E1135</f>
        <v>25.72</v>
      </c>
      <c r="K1135" s="43">
        <f>VLOOKUP($D1135,PORTE!$A$3:$Z$45,7,0)*$C1135+VLOOKUP($E$2,PORTE!$A$3:$Z$45,7,0)*$E1135</f>
        <v>27.18</v>
      </c>
      <c r="L1135" s="43">
        <f>VLOOKUP($D1135,PORTE!$A$3:$Z$45,8,0)*$C1135+VLOOKUP($E$2,PORTE!$A$3:$Z$45,8,0)*$E1135</f>
        <v>28.97</v>
      </c>
      <c r="M1135" s="43">
        <f>VLOOKUP($D1135,PORTE!$A$3:$Z$45,9,0)*$C1135+VLOOKUP($E$2,PORTE!$A$3:$Z$45,9,0)*$E1135</f>
        <v>31.84</v>
      </c>
      <c r="N1135" s="43">
        <f>VLOOKUP($D1135,PORTE!$A$3:$Z$45,10,0)*$C1135+VLOOKUP($E$2,PORTE!$A$3:$Z$45,10,0)*$E1135</f>
        <v>34.75</v>
      </c>
      <c r="O1135" s="43">
        <f>VLOOKUP($D1135,PORTE!$A$3:$Z$45,11,0)*$C1135+VLOOKUP($E$2,PORTE!$A$3:$Z$45,11,0)*$E1135</f>
        <v>35.32</v>
      </c>
      <c r="P1135" s="43">
        <f>VLOOKUP($D1135,PORTE!$A$3:$Z$45,12,0)*$C1135+VLOOKUP($E$2,PORTE!$A$3:$Z$45,12,0)*$E1135</f>
        <v>39.68</v>
      </c>
      <c r="Q1135" s="43">
        <f>VLOOKUP($D1135,PORTE!$A$3:$Z$45,13,0)*$C1135+VLOOKUP($E$2,PORTE!$A$3:$Z$45,13,0)*$E1135</f>
        <v>50.64</v>
      </c>
      <c r="R1135" s="43">
        <f>VLOOKUP($D1135,PORTE!$A$3:$Z$45,14,0)*$C1135+VLOOKUP($E$2,PORTE!$A$3:$Z$45,14,0)*$E1135</f>
        <v>67.319999999999993</v>
      </c>
    </row>
    <row r="1136" spans="1:18" s="1" customFormat="1" ht="13.5" customHeight="1" x14ac:dyDescent="0.25">
      <c r="A1136" s="2">
        <v>40321614</v>
      </c>
      <c r="B1136" s="9" t="s">
        <v>2340</v>
      </c>
      <c r="C1136" s="24">
        <v>0.25</v>
      </c>
      <c r="D1136" s="4" t="s">
        <v>5</v>
      </c>
      <c r="E1136" s="5">
        <v>24.503</v>
      </c>
      <c r="F1136" s="43">
        <f>VLOOKUP($D1136,PORTE!$A$3:$Z$45,2,0)*$C1136+VLOOKUP($E$2,PORTE!$A$3:$Z$45,2,0)*$E1136</f>
        <v>283.78449999999998</v>
      </c>
      <c r="G1136" s="43">
        <f>VLOOKUP($D1136,PORTE!$A$3:$Z$45,3,0)*$C1136+VLOOKUP($E$2,PORTE!$A$3:$Z$45,3,0)*$E1136</f>
        <v>296.661</v>
      </c>
      <c r="H1136" s="43">
        <f>VLOOKUP($D1136,PORTE!$A$3:$Z$45,4,0)*$C1136+VLOOKUP($E$2,PORTE!$A$3:$Z$45,4,0)*$E1136</f>
        <v>313.20301000000001</v>
      </c>
      <c r="I1136" s="43">
        <f>VLOOKUP($D1136,PORTE!$A$3:$Z$45,5,0)*$C1136+VLOOKUP($E$2,PORTE!$A$3:$Z$45,5,0)*$E1136</f>
        <v>335.45071000000002</v>
      </c>
      <c r="J1136" s="43">
        <f>VLOOKUP($D1136,PORTE!$A$3:$Z$45,6,0)*$C1136+VLOOKUP($E$2,PORTE!$A$3:$Z$45,6,0)*$E1136</f>
        <v>354.34298999999999</v>
      </c>
      <c r="K1136" s="43">
        <f>VLOOKUP($D1136,PORTE!$A$3:$Z$45,7,0)*$C1136+VLOOKUP($E$2,PORTE!$A$3:$Z$45,7,0)*$E1136</f>
        <v>374.61795000000001</v>
      </c>
      <c r="L1136" s="43">
        <f>VLOOKUP($D1136,PORTE!$A$3:$Z$45,8,0)*$C1136+VLOOKUP($E$2,PORTE!$A$3:$Z$45,8,0)*$E1136</f>
        <v>399.34594999999996</v>
      </c>
      <c r="M1136" s="43">
        <f>VLOOKUP($D1136,PORTE!$A$3:$Z$45,9,0)*$C1136+VLOOKUP($E$2,PORTE!$A$3:$Z$45,9,0)*$E1136</f>
        <v>438.66321999999997</v>
      </c>
      <c r="N1136" s="43">
        <f>VLOOKUP($D1136,PORTE!$A$3:$Z$45,10,0)*$C1136+VLOOKUP($E$2,PORTE!$A$3:$Z$45,10,0)*$E1136</f>
        <v>478.72308000000004</v>
      </c>
      <c r="O1136" s="43">
        <f>VLOOKUP($D1136,PORTE!$A$3:$Z$45,11,0)*$C1136+VLOOKUP($E$2,PORTE!$A$3:$Z$45,11,0)*$E1136</f>
        <v>486.87907000000007</v>
      </c>
      <c r="P1136" s="43">
        <f>VLOOKUP($D1136,PORTE!$A$3:$Z$45,12,0)*$C1136+VLOOKUP($E$2,PORTE!$A$3:$Z$45,12,0)*$E1136</f>
        <v>506.53640999999993</v>
      </c>
      <c r="Q1136" s="43">
        <f>VLOOKUP($D1136,PORTE!$A$3:$Z$45,13,0)*$C1136+VLOOKUP($E$2,PORTE!$A$3:$Z$45,13,0)*$E1136</f>
        <v>522.14321000000007</v>
      </c>
      <c r="R1136" s="43">
        <f>VLOOKUP($D1136,PORTE!$A$3:$Z$45,14,0)*$C1136+VLOOKUP($E$2,PORTE!$A$3:$Z$45,14,0)*$E1136</f>
        <v>542.46316999999999</v>
      </c>
    </row>
    <row r="1137" spans="1:18" s="1" customFormat="1" ht="13.5" customHeight="1" x14ac:dyDescent="0.25">
      <c r="A1137" s="2" t="s">
        <v>2341</v>
      </c>
      <c r="B1137" s="3" t="s">
        <v>2342</v>
      </c>
      <c r="C1137" s="24">
        <v>0.04</v>
      </c>
      <c r="D1137" s="4" t="s">
        <v>5</v>
      </c>
      <c r="E1137" s="5" t="s">
        <v>149</v>
      </c>
      <c r="F1137" s="43">
        <f>VLOOKUP($D1137,PORTE!$A$3:$Z$45,2,0)*$C1137+VLOOKUP($E$2,PORTE!$A$3:$Z$45,2,0)*$E1137</f>
        <v>21.02</v>
      </c>
      <c r="G1137" s="43">
        <f>VLOOKUP($D1137,PORTE!$A$3:$Z$45,3,0)*$C1137+VLOOKUP($E$2,PORTE!$A$3:$Z$45,3,0)*$E1137</f>
        <v>22.020000000000003</v>
      </c>
      <c r="H1137" s="43">
        <f>VLOOKUP($D1137,PORTE!$A$3:$Z$45,4,0)*$C1137+VLOOKUP($E$2,PORTE!$A$3:$Z$45,4,0)*$E1137</f>
        <v>23.246000000000002</v>
      </c>
      <c r="I1137" s="43">
        <f>VLOOKUP($D1137,PORTE!$A$3:$Z$45,5,0)*$C1137+VLOOKUP($E$2,PORTE!$A$3:$Z$45,5,0)*$E1137</f>
        <v>24.897200000000002</v>
      </c>
      <c r="J1137" s="43">
        <f>VLOOKUP($D1137,PORTE!$A$3:$Z$45,6,0)*$C1137+VLOOKUP($E$2,PORTE!$A$3:$Z$45,6,0)*$E1137</f>
        <v>26.308399999999999</v>
      </c>
      <c r="K1137" s="43">
        <f>VLOOKUP($D1137,PORTE!$A$3:$Z$45,7,0)*$C1137+VLOOKUP($E$2,PORTE!$A$3:$Z$45,7,0)*$E1137</f>
        <v>27.813600000000001</v>
      </c>
      <c r="L1137" s="43">
        <f>VLOOKUP($D1137,PORTE!$A$3:$Z$45,8,0)*$C1137+VLOOKUP($E$2,PORTE!$A$3:$Z$45,8,0)*$E1137</f>
        <v>29.649599999999996</v>
      </c>
      <c r="M1137" s="43">
        <f>VLOOKUP($D1137,PORTE!$A$3:$Z$45,9,0)*$C1137+VLOOKUP($E$2,PORTE!$A$3:$Z$45,9,0)*$E1137</f>
        <v>32.568799999999996</v>
      </c>
      <c r="N1137" s="43">
        <f>VLOOKUP($D1137,PORTE!$A$3:$Z$45,10,0)*$C1137+VLOOKUP($E$2,PORTE!$A$3:$Z$45,10,0)*$E1137</f>
        <v>35.543199999999999</v>
      </c>
      <c r="O1137" s="43">
        <f>VLOOKUP($D1137,PORTE!$A$3:$Z$45,11,0)*$C1137+VLOOKUP($E$2,PORTE!$A$3:$Z$45,11,0)*$E1137</f>
        <v>36.148400000000002</v>
      </c>
      <c r="P1137" s="43">
        <f>VLOOKUP($D1137,PORTE!$A$3:$Z$45,12,0)*$C1137+VLOOKUP($E$2,PORTE!$A$3:$Z$45,12,0)*$E1137</f>
        <v>37.639599999999994</v>
      </c>
      <c r="Q1137" s="43">
        <f>VLOOKUP($D1137,PORTE!$A$3:$Z$45,13,0)*$C1137+VLOOKUP($E$2,PORTE!$A$3:$Z$45,13,0)*$E1137</f>
        <v>38.864400000000003</v>
      </c>
      <c r="R1137" s="43">
        <f>VLOOKUP($D1137,PORTE!$A$3:$Z$45,14,0)*$C1137+VLOOKUP($E$2,PORTE!$A$3:$Z$45,14,0)*$E1137</f>
        <v>40.376800000000003</v>
      </c>
    </row>
    <row r="1138" spans="1:18" s="1" customFormat="1" ht="13.5" customHeight="1" x14ac:dyDescent="0.25">
      <c r="A1138" s="2" t="s">
        <v>2343</v>
      </c>
      <c r="B1138" s="3" t="s">
        <v>2344</v>
      </c>
      <c r="C1138" s="24">
        <v>0.04</v>
      </c>
      <c r="D1138" s="4" t="s">
        <v>5</v>
      </c>
      <c r="E1138" s="5" t="s">
        <v>314</v>
      </c>
      <c r="F1138" s="43">
        <f>VLOOKUP($D1138,PORTE!$A$3:$Z$45,2,0)*$C1138+VLOOKUP($E$2,PORTE!$A$3:$Z$45,2,0)*$E1138</f>
        <v>25.470499999999998</v>
      </c>
      <c r="G1138" s="43">
        <f>VLOOKUP($D1138,PORTE!$A$3:$Z$45,3,0)*$C1138+VLOOKUP($E$2,PORTE!$A$3:$Z$45,3,0)*$E1138</f>
        <v>26.664000000000001</v>
      </c>
      <c r="H1138" s="43">
        <f>VLOOKUP($D1138,PORTE!$A$3:$Z$45,4,0)*$C1138+VLOOKUP($E$2,PORTE!$A$3:$Z$45,4,0)*$E1138</f>
        <v>28.149290000000001</v>
      </c>
      <c r="I1138" s="43">
        <f>VLOOKUP($D1138,PORTE!$A$3:$Z$45,5,0)*$C1138+VLOOKUP($E$2,PORTE!$A$3:$Z$45,5,0)*$E1138</f>
        <v>30.148789999999998</v>
      </c>
      <c r="J1138" s="43">
        <f>VLOOKUP($D1138,PORTE!$A$3:$Z$45,6,0)*$C1138+VLOOKUP($E$2,PORTE!$A$3:$Z$45,6,0)*$E1138</f>
        <v>31.854109999999995</v>
      </c>
      <c r="K1138" s="43">
        <f>VLOOKUP($D1138,PORTE!$A$3:$Z$45,7,0)*$C1138+VLOOKUP($E$2,PORTE!$A$3:$Z$45,7,0)*$E1138</f>
        <v>33.676649999999995</v>
      </c>
      <c r="L1138" s="43">
        <f>VLOOKUP($D1138,PORTE!$A$3:$Z$45,8,0)*$C1138+VLOOKUP($E$2,PORTE!$A$3:$Z$45,8,0)*$E1138</f>
        <v>35.899649999999994</v>
      </c>
      <c r="M1138" s="43">
        <f>VLOOKUP($D1138,PORTE!$A$3:$Z$45,9,0)*$C1138+VLOOKUP($E$2,PORTE!$A$3:$Z$45,9,0)*$E1138</f>
        <v>39.434179999999998</v>
      </c>
      <c r="N1138" s="43">
        <f>VLOOKUP($D1138,PORTE!$A$3:$Z$45,10,0)*$C1138+VLOOKUP($E$2,PORTE!$A$3:$Z$45,10,0)*$E1138</f>
        <v>43.035519999999998</v>
      </c>
      <c r="O1138" s="43">
        <f>VLOOKUP($D1138,PORTE!$A$3:$Z$45,11,0)*$C1138+VLOOKUP($E$2,PORTE!$A$3:$Z$45,11,0)*$E1138</f>
        <v>43.768430000000002</v>
      </c>
      <c r="P1138" s="43">
        <f>VLOOKUP($D1138,PORTE!$A$3:$Z$45,12,0)*$C1138+VLOOKUP($E$2,PORTE!$A$3:$Z$45,12,0)*$E1138</f>
        <v>45.561489999999992</v>
      </c>
      <c r="Q1138" s="43">
        <f>VLOOKUP($D1138,PORTE!$A$3:$Z$45,13,0)*$C1138+VLOOKUP($E$2,PORTE!$A$3:$Z$45,13,0)*$E1138</f>
        <v>47.01849</v>
      </c>
      <c r="R1138" s="43">
        <f>VLOOKUP($D1138,PORTE!$A$3:$Z$45,14,0)*$C1138+VLOOKUP($E$2,PORTE!$A$3:$Z$45,14,0)*$E1138</f>
        <v>48.848230000000001</v>
      </c>
    </row>
    <row r="1139" spans="1:18" s="1" customFormat="1" ht="13.5" customHeight="1" x14ac:dyDescent="0.25">
      <c r="A1139" s="2" t="s">
        <v>2345</v>
      </c>
      <c r="B1139" s="3" t="s">
        <v>2346</v>
      </c>
      <c r="C1139" s="24">
        <v>0.04</v>
      </c>
      <c r="D1139" s="4" t="s">
        <v>5</v>
      </c>
      <c r="E1139" s="5" t="s">
        <v>99</v>
      </c>
      <c r="F1139" s="43">
        <f>VLOOKUP($D1139,PORTE!$A$3:$Z$45,2,0)*$C1139+VLOOKUP($E$2,PORTE!$A$3:$Z$45,2,0)*$E1139</f>
        <v>8.6</v>
      </c>
      <c r="G1139" s="43">
        <f>VLOOKUP($D1139,PORTE!$A$3:$Z$45,3,0)*$C1139+VLOOKUP($E$2,PORTE!$A$3:$Z$45,3,0)*$E1139</f>
        <v>9.06</v>
      </c>
      <c r="H1139" s="43">
        <f>VLOOKUP($D1139,PORTE!$A$3:$Z$45,4,0)*$C1139+VLOOKUP($E$2,PORTE!$A$3:$Z$45,4,0)*$E1139</f>
        <v>9.5623999999999985</v>
      </c>
      <c r="I1139" s="43">
        <f>VLOOKUP($D1139,PORTE!$A$3:$Z$45,5,0)*$C1139+VLOOKUP($E$2,PORTE!$A$3:$Z$45,5,0)*$E1139</f>
        <v>10.2416</v>
      </c>
      <c r="J1139" s="43">
        <f>VLOOKUP($D1139,PORTE!$A$3:$Z$45,6,0)*$C1139+VLOOKUP($E$2,PORTE!$A$3:$Z$45,6,0)*$E1139</f>
        <v>10.832000000000001</v>
      </c>
      <c r="K1139" s="43">
        <f>VLOOKUP($D1139,PORTE!$A$3:$Z$45,7,0)*$C1139+VLOOKUP($E$2,PORTE!$A$3:$Z$45,7,0)*$E1139</f>
        <v>11.451599999999999</v>
      </c>
      <c r="L1139" s="43">
        <f>VLOOKUP($D1139,PORTE!$A$3:$Z$45,8,0)*$C1139+VLOOKUP($E$2,PORTE!$A$3:$Z$45,8,0)*$E1139</f>
        <v>12.207599999999998</v>
      </c>
      <c r="M1139" s="43">
        <f>VLOOKUP($D1139,PORTE!$A$3:$Z$45,9,0)*$C1139+VLOOKUP($E$2,PORTE!$A$3:$Z$45,9,0)*$E1139</f>
        <v>13.409599999999998</v>
      </c>
      <c r="N1139" s="43">
        <f>VLOOKUP($D1139,PORTE!$A$3:$Z$45,10,0)*$C1139+VLOOKUP($E$2,PORTE!$A$3:$Z$45,10,0)*$E1139</f>
        <v>14.634399999999999</v>
      </c>
      <c r="O1139" s="43">
        <f>VLOOKUP($D1139,PORTE!$A$3:$Z$45,11,0)*$C1139+VLOOKUP($E$2,PORTE!$A$3:$Z$45,11,0)*$E1139</f>
        <v>14.8832</v>
      </c>
      <c r="P1139" s="43">
        <f>VLOOKUP($D1139,PORTE!$A$3:$Z$45,12,0)*$C1139+VLOOKUP($E$2,PORTE!$A$3:$Z$45,12,0)*$E1139</f>
        <v>15.531999999999998</v>
      </c>
      <c r="Q1139" s="43">
        <f>VLOOKUP($D1139,PORTE!$A$3:$Z$45,13,0)*$C1139+VLOOKUP($E$2,PORTE!$A$3:$Z$45,13,0)*$E1139</f>
        <v>16.108799999999999</v>
      </c>
      <c r="R1139" s="43">
        <f>VLOOKUP($D1139,PORTE!$A$3:$Z$45,14,0)*$C1139+VLOOKUP($E$2,PORTE!$A$3:$Z$45,14,0)*$E1139</f>
        <v>16.735599999999998</v>
      </c>
    </row>
    <row r="1140" spans="1:18" s="1" customFormat="1" ht="13.5" customHeight="1" x14ac:dyDescent="0.25">
      <c r="A1140" s="2" t="s">
        <v>2347</v>
      </c>
      <c r="B1140" s="3" t="s">
        <v>2348</v>
      </c>
      <c r="C1140" s="24">
        <v>0.04</v>
      </c>
      <c r="D1140" s="4" t="s">
        <v>5</v>
      </c>
      <c r="E1140" s="5" t="s">
        <v>314</v>
      </c>
      <c r="F1140" s="43">
        <f>VLOOKUP($D1140,PORTE!$A$3:$Z$45,2,0)*$C1140+VLOOKUP($E$2,PORTE!$A$3:$Z$45,2,0)*$E1140</f>
        <v>25.470499999999998</v>
      </c>
      <c r="G1140" s="43">
        <f>VLOOKUP($D1140,PORTE!$A$3:$Z$45,3,0)*$C1140+VLOOKUP($E$2,PORTE!$A$3:$Z$45,3,0)*$E1140</f>
        <v>26.664000000000001</v>
      </c>
      <c r="H1140" s="43">
        <f>VLOOKUP($D1140,PORTE!$A$3:$Z$45,4,0)*$C1140+VLOOKUP($E$2,PORTE!$A$3:$Z$45,4,0)*$E1140</f>
        <v>28.149290000000001</v>
      </c>
      <c r="I1140" s="43">
        <f>VLOOKUP($D1140,PORTE!$A$3:$Z$45,5,0)*$C1140+VLOOKUP($E$2,PORTE!$A$3:$Z$45,5,0)*$E1140</f>
        <v>30.148789999999998</v>
      </c>
      <c r="J1140" s="43">
        <f>VLOOKUP($D1140,PORTE!$A$3:$Z$45,6,0)*$C1140+VLOOKUP($E$2,PORTE!$A$3:$Z$45,6,0)*$E1140</f>
        <v>31.854109999999995</v>
      </c>
      <c r="K1140" s="43">
        <f>VLOOKUP($D1140,PORTE!$A$3:$Z$45,7,0)*$C1140+VLOOKUP($E$2,PORTE!$A$3:$Z$45,7,0)*$E1140</f>
        <v>33.676649999999995</v>
      </c>
      <c r="L1140" s="43">
        <f>VLOOKUP($D1140,PORTE!$A$3:$Z$45,8,0)*$C1140+VLOOKUP($E$2,PORTE!$A$3:$Z$45,8,0)*$E1140</f>
        <v>35.899649999999994</v>
      </c>
      <c r="M1140" s="43">
        <f>VLOOKUP($D1140,PORTE!$A$3:$Z$45,9,0)*$C1140+VLOOKUP($E$2,PORTE!$A$3:$Z$45,9,0)*$E1140</f>
        <v>39.434179999999998</v>
      </c>
      <c r="N1140" s="43">
        <f>VLOOKUP($D1140,PORTE!$A$3:$Z$45,10,0)*$C1140+VLOOKUP($E$2,PORTE!$A$3:$Z$45,10,0)*$E1140</f>
        <v>43.035519999999998</v>
      </c>
      <c r="O1140" s="43">
        <f>VLOOKUP($D1140,PORTE!$A$3:$Z$45,11,0)*$C1140+VLOOKUP($E$2,PORTE!$A$3:$Z$45,11,0)*$E1140</f>
        <v>43.768430000000002</v>
      </c>
      <c r="P1140" s="43">
        <f>VLOOKUP($D1140,PORTE!$A$3:$Z$45,12,0)*$C1140+VLOOKUP($E$2,PORTE!$A$3:$Z$45,12,0)*$E1140</f>
        <v>45.561489999999992</v>
      </c>
      <c r="Q1140" s="43">
        <f>VLOOKUP($D1140,PORTE!$A$3:$Z$45,13,0)*$C1140+VLOOKUP($E$2,PORTE!$A$3:$Z$45,13,0)*$E1140</f>
        <v>47.01849</v>
      </c>
      <c r="R1140" s="43">
        <f>VLOOKUP($D1140,PORTE!$A$3:$Z$45,14,0)*$C1140+VLOOKUP($E$2,PORTE!$A$3:$Z$45,14,0)*$E1140</f>
        <v>48.848230000000001</v>
      </c>
    </row>
    <row r="1141" spans="1:18" s="1" customFormat="1" ht="13.5" customHeight="1" x14ac:dyDescent="0.25">
      <c r="A1141" s="2" t="s">
        <v>2349</v>
      </c>
      <c r="B1141" s="3" t="s">
        <v>2350</v>
      </c>
      <c r="C1141" s="24">
        <v>0.01</v>
      </c>
      <c r="D1141" s="4" t="s">
        <v>5</v>
      </c>
      <c r="E1141" s="5" t="s">
        <v>149</v>
      </c>
      <c r="F1141" s="43">
        <f>VLOOKUP($D1141,PORTE!$A$3:$Z$45,2,0)*$C1141+VLOOKUP($E$2,PORTE!$A$3:$Z$45,2,0)*$E1141</f>
        <v>20.779999999999998</v>
      </c>
      <c r="G1141" s="43">
        <f>VLOOKUP($D1141,PORTE!$A$3:$Z$45,3,0)*$C1141+VLOOKUP($E$2,PORTE!$A$3:$Z$45,3,0)*$E1141</f>
        <v>21.705000000000002</v>
      </c>
      <c r="H1141" s="43">
        <f>VLOOKUP($D1141,PORTE!$A$3:$Z$45,4,0)*$C1141+VLOOKUP($E$2,PORTE!$A$3:$Z$45,4,0)*$E1141</f>
        <v>22.916</v>
      </c>
      <c r="I1141" s="43">
        <f>VLOOKUP($D1141,PORTE!$A$3:$Z$45,5,0)*$C1141+VLOOKUP($E$2,PORTE!$A$3:$Z$45,5,0)*$E1141</f>
        <v>24.543800000000001</v>
      </c>
      <c r="J1141" s="43">
        <f>VLOOKUP($D1141,PORTE!$A$3:$Z$45,6,0)*$C1141+VLOOKUP($E$2,PORTE!$A$3:$Z$45,6,0)*$E1141</f>
        <v>25.922599999999999</v>
      </c>
      <c r="K1141" s="43">
        <f>VLOOKUP($D1141,PORTE!$A$3:$Z$45,7,0)*$C1141+VLOOKUP($E$2,PORTE!$A$3:$Z$45,7,0)*$E1141</f>
        <v>27.405899999999999</v>
      </c>
      <c r="L1141" s="43">
        <f>VLOOKUP($D1141,PORTE!$A$3:$Z$45,8,0)*$C1141+VLOOKUP($E$2,PORTE!$A$3:$Z$45,8,0)*$E1141</f>
        <v>29.214899999999997</v>
      </c>
      <c r="M1141" s="43">
        <f>VLOOKUP($D1141,PORTE!$A$3:$Z$45,9,0)*$C1141+VLOOKUP($E$2,PORTE!$A$3:$Z$45,9,0)*$E1141</f>
        <v>32.091200000000001</v>
      </c>
      <c r="N1141" s="43">
        <f>VLOOKUP($D1141,PORTE!$A$3:$Z$45,10,0)*$C1141+VLOOKUP($E$2,PORTE!$A$3:$Z$45,10,0)*$E1141</f>
        <v>35.021799999999999</v>
      </c>
      <c r="O1141" s="43">
        <f>VLOOKUP($D1141,PORTE!$A$3:$Z$45,11,0)*$C1141+VLOOKUP($E$2,PORTE!$A$3:$Z$45,11,0)*$E1141</f>
        <v>35.618600000000001</v>
      </c>
      <c r="P1141" s="43">
        <f>VLOOKUP($D1141,PORTE!$A$3:$Z$45,12,0)*$C1141+VLOOKUP($E$2,PORTE!$A$3:$Z$45,12,0)*$E1141</f>
        <v>37.044399999999996</v>
      </c>
      <c r="Q1141" s="43">
        <f>VLOOKUP($D1141,PORTE!$A$3:$Z$45,13,0)*$C1141+VLOOKUP($E$2,PORTE!$A$3:$Z$45,13,0)*$E1141</f>
        <v>38.160600000000002</v>
      </c>
      <c r="R1141" s="43">
        <f>VLOOKUP($D1141,PORTE!$A$3:$Z$45,14,0)*$C1141+VLOOKUP($E$2,PORTE!$A$3:$Z$45,14,0)*$E1141</f>
        <v>39.645699999999998</v>
      </c>
    </row>
    <row r="1142" spans="1:18" s="1" customFormat="1" ht="13.5" customHeight="1" x14ac:dyDescent="0.25">
      <c r="A1142" s="2" t="s">
        <v>2351</v>
      </c>
      <c r="B1142" s="3" t="s">
        <v>2352</v>
      </c>
      <c r="C1142" s="24">
        <v>0.01</v>
      </c>
      <c r="D1142" s="4" t="s">
        <v>5</v>
      </c>
      <c r="E1142" s="5" t="s">
        <v>314</v>
      </c>
      <c r="F1142" s="43">
        <f>VLOOKUP($D1142,PORTE!$A$3:$Z$45,2,0)*$C1142+VLOOKUP($E$2,PORTE!$A$3:$Z$45,2,0)*$E1142</f>
        <v>25.230499999999996</v>
      </c>
      <c r="G1142" s="43">
        <f>VLOOKUP($D1142,PORTE!$A$3:$Z$45,3,0)*$C1142+VLOOKUP($E$2,PORTE!$A$3:$Z$45,3,0)*$E1142</f>
        <v>26.349</v>
      </c>
      <c r="H1142" s="43">
        <f>VLOOKUP($D1142,PORTE!$A$3:$Z$45,4,0)*$C1142+VLOOKUP($E$2,PORTE!$A$3:$Z$45,4,0)*$E1142</f>
        <v>27.819289999999999</v>
      </c>
      <c r="I1142" s="43">
        <f>VLOOKUP($D1142,PORTE!$A$3:$Z$45,5,0)*$C1142+VLOOKUP($E$2,PORTE!$A$3:$Z$45,5,0)*$E1142</f>
        <v>29.795389999999998</v>
      </c>
      <c r="J1142" s="43">
        <f>VLOOKUP($D1142,PORTE!$A$3:$Z$45,6,0)*$C1142+VLOOKUP($E$2,PORTE!$A$3:$Z$45,6,0)*$E1142</f>
        <v>31.468309999999995</v>
      </c>
      <c r="K1142" s="43">
        <f>VLOOKUP($D1142,PORTE!$A$3:$Z$45,7,0)*$C1142+VLOOKUP($E$2,PORTE!$A$3:$Z$45,7,0)*$E1142</f>
        <v>33.268949999999997</v>
      </c>
      <c r="L1142" s="43">
        <f>VLOOKUP($D1142,PORTE!$A$3:$Z$45,8,0)*$C1142+VLOOKUP($E$2,PORTE!$A$3:$Z$45,8,0)*$E1142</f>
        <v>35.464949999999995</v>
      </c>
      <c r="M1142" s="43">
        <f>VLOOKUP($D1142,PORTE!$A$3:$Z$45,9,0)*$C1142+VLOOKUP($E$2,PORTE!$A$3:$Z$45,9,0)*$E1142</f>
        <v>38.956579999999995</v>
      </c>
      <c r="N1142" s="43">
        <f>VLOOKUP($D1142,PORTE!$A$3:$Z$45,10,0)*$C1142+VLOOKUP($E$2,PORTE!$A$3:$Z$45,10,0)*$E1142</f>
        <v>42.514119999999998</v>
      </c>
      <c r="O1142" s="43">
        <f>VLOOKUP($D1142,PORTE!$A$3:$Z$45,11,0)*$C1142+VLOOKUP($E$2,PORTE!$A$3:$Z$45,11,0)*$E1142</f>
        <v>43.238630000000001</v>
      </c>
      <c r="P1142" s="43">
        <f>VLOOKUP($D1142,PORTE!$A$3:$Z$45,12,0)*$C1142+VLOOKUP($E$2,PORTE!$A$3:$Z$45,12,0)*$E1142</f>
        <v>44.966289999999994</v>
      </c>
      <c r="Q1142" s="43">
        <f>VLOOKUP($D1142,PORTE!$A$3:$Z$45,13,0)*$C1142+VLOOKUP($E$2,PORTE!$A$3:$Z$45,13,0)*$E1142</f>
        <v>46.314689999999999</v>
      </c>
      <c r="R1142" s="43">
        <f>VLOOKUP($D1142,PORTE!$A$3:$Z$45,14,0)*$C1142+VLOOKUP($E$2,PORTE!$A$3:$Z$45,14,0)*$E1142</f>
        <v>48.117129999999996</v>
      </c>
    </row>
    <row r="1143" spans="1:18" s="1" customFormat="1" ht="13.5" customHeight="1" x14ac:dyDescent="0.25">
      <c r="A1143" s="2" t="s">
        <v>2353</v>
      </c>
      <c r="B1143" s="3" t="s">
        <v>2354</v>
      </c>
      <c r="C1143" s="24">
        <v>0.25</v>
      </c>
      <c r="D1143" s="4" t="s">
        <v>5</v>
      </c>
      <c r="E1143" s="5" t="s">
        <v>473</v>
      </c>
      <c r="F1143" s="43">
        <f>VLOOKUP($D1143,PORTE!$A$3:$Z$45,2,0)*$C1143+VLOOKUP($E$2,PORTE!$A$3:$Z$45,2,0)*$E1143</f>
        <v>253.298</v>
      </c>
      <c r="G1143" s="43">
        <f>VLOOKUP($D1143,PORTE!$A$3:$Z$45,3,0)*$C1143+VLOOKUP($E$2,PORTE!$A$3:$Z$45,3,0)*$E1143</f>
        <v>264.84899999999999</v>
      </c>
      <c r="H1143" s="43">
        <f>VLOOKUP($D1143,PORTE!$A$3:$Z$45,4,0)*$C1143+VLOOKUP($E$2,PORTE!$A$3:$Z$45,4,0)*$E1143</f>
        <v>279.61484000000002</v>
      </c>
      <c r="I1143" s="43">
        <f>VLOOKUP($D1143,PORTE!$A$3:$Z$45,5,0)*$C1143+VLOOKUP($E$2,PORTE!$A$3:$Z$45,5,0)*$E1143</f>
        <v>299.47664000000003</v>
      </c>
      <c r="J1143" s="43">
        <f>VLOOKUP($D1143,PORTE!$A$3:$Z$45,6,0)*$C1143+VLOOKUP($E$2,PORTE!$A$3:$Z$45,6,0)*$E1143</f>
        <v>316.35415999999998</v>
      </c>
      <c r="K1143" s="43">
        <f>VLOOKUP($D1143,PORTE!$A$3:$Z$45,7,0)*$C1143+VLOOKUP($E$2,PORTE!$A$3:$Z$45,7,0)*$E1143</f>
        <v>334.45529999999997</v>
      </c>
      <c r="L1143" s="43">
        <f>VLOOKUP($D1143,PORTE!$A$3:$Z$45,8,0)*$C1143+VLOOKUP($E$2,PORTE!$A$3:$Z$45,8,0)*$E1143</f>
        <v>356.53229999999996</v>
      </c>
      <c r="M1143" s="43">
        <f>VLOOKUP($D1143,PORTE!$A$3:$Z$45,9,0)*$C1143+VLOOKUP($E$2,PORTE!$A$3:$Z$45,9,0)*$E1143</f>
        <v>391.63448</v>
      </c>
      <c r="N1143" s="43">
        <f>VLOOKUP($D1143,PORTE!$A$3:$Z$45,10,0)*$C1143+VLOOKUP($E$2,PORTE!$A$3:$Z$45,10,0)*$E1143</f>
        <v>427.39972</v>
      </c>
      <c r="O1143" s="43">
        <f>VLOOKUP($D1143,PORTE!$A$3:$Z$45,11,0)*$C1143+VLOOKUP($E$2,PORTE!$A$3:$Z$45,11,0)*$E1143</f>
        <v>434.68088000000006</v>
      </c>
      <c r="P1143" s="43">
        <f>VLOOKUP($D1143,PORTE!$A$3:$Z$45,12,0)*$C1143+VLOOKUP($E$2,PORTE!$A$3:$Z$45,12,0)*$E1143</f>
        <v>452.27043999999995</v>
      </c>
      <c r="Q1143" s="43">
        <f>VLOOKUP($D1143,PORTE!$A$3:$Z$45,13,0)*$C1143+VLOOKUP($E$2,PORTE!$A$3:$Z$45,13,0)*$E1143</f>
        <v>466.28664000000003</v>
      </c>
      <c r="R1143" s="43">
        <f>VLOOKUP($D1143,PORTE!$A$3:$Z$45,14,0)*$C1143+VLOOKUP($E$2,PORTE!$A$3:$Z$45,14,0)*$E1143</f>
        <v>484.43277999999998</v>
      </c>
    </row>
    <row r="1144" spans="1:18" s="1" customFormat="1" ht="13.5" customHeight="1" x14ac:dyDescent="0.25">
      <c r="A1144" s="2" t="s">
        <v>2355</v>
      </c>
      <c r="B1144" s="3" t="s">
        <v>2356</v>
      </c>
      <c r="C1144" s="24">
        <v>0.01</v>
      </c>
      <c r="D1144" s="4" t="s">
        <v>5</v>
      </c>
      <c r="E1144" s="5" t="s">
        <v>99</v>
      </c>
      <c r="F1144" s="43">
        <f>VLOOKUP($D1144,PORTE!$A$3:$Z$45,2,0)*$C1144+VLOOKUP($E$2,PORTE!$A$3:$Z$45,2,0)*$E1144</f>
        <v>8.36</v>
      </c>
      <c r="G1144" s="43">
        <f>VLOOKUP($D1144,PORTE!$A$3:$Z$45,3,0)*$C1144+VLOOKUP($E$2,PORTE!$A$3:$Z$45,3,0)*$E1144</f>
        <v>8.745000000000001</v>
      </c>
      <c r="H1144" s="43">
        <f>VLOOKUP($D1144,PORTE!$A$3:$Z$45,4,0)*$C1144+VLOOKUP($E$2,PORTE!$A$3:$Z$45,4,0)*$E1144</f>
        <v>9.2323999999999984</v>
      </c>
      <c r="I1144" s="43">
        <f>VLOOKUP($D1144,PORTE!$A$3:$Z$45,5,0)*$C1144+VLOOKUP($E$2,PORTE!$A$3:$Z$45,5,0)*$E1144</f>
        <v>9.8882000000000012</v>
      </c>
      <c r="J1144" s="43">
        <f>VLOOKUP($D1144,PORTE!$A$3:$Z$45,6,0)*$C1144+VLOOKUP($E$2,PORTE!$A$3:$Z$45,6,0)*$E1144</f>
        <v>10.446200000000001</v>
      </c>
      <c r="K1144" s="43">
        <f>VLOOKUP($D1144,PORTE!$A$3:$Z$45,7,0)*$C1144+VLOOKUP($E$2,PORTE!$A$3:$Z$45,7,0)*$E1144</f>
        <v>11.043899999999999</v>
      </c>
      <c r="L1144" s="43">
        <f>VLOOKUP($D1144,PORTE!$A$3:$Z$45,8,0)*$C1144+VLOOKUP($E$2,PORTE!$A$3:$Z$45,8,0)*$E1144</f>
        <v>11.772899999999998</v>
      </c>
      <c r="M1144" s="43">
        <f>VLOOKUP($D1144,PORTE!$A$3:$Z$45,9,0)*$C1144+VLOOKUP($E$2,PORTE!$A$3:$Z$45,9,0)*$E1144</f>
        <v>12.931999999999999</v>
      </c>
      <c r="N1144" s="43">
        <f>VLOOKUP($D1144,PORTE!$A$3:$Z$45,10,0)*$C1144+VLOOKUP($E$2,PORTE!$A$3:$Z$45,10,0)*$E1144</f>
        <v>14.113</v>
      </c>
      <c r="O1144" s="43">
        <f>VLOOKUP($D1144,PORTE!$A$3:$Z$45,11,0)*$C1144+VLOOKUP($E$2,PORTE!$A$3:$Z$45,11,0)*$E1144</f>
        <v>14.353400000000001</v>
      </c>
      <c r="P1144" s="43">
        <f>VLOOKUP($D1144,PORTE!$A$3:$Z$45,12,0)*$C1144+VLOOKUP($E$2,PORTE!$A$3:$Z$45,12,0)*$E1144</f>
        <v>14.936799999999998</v>
      </c>
      <c r="Q1144" s="43">
        <f>VLOOKUP($D1144,PORTE!$A$3:$Z$45,13,0)*$C1144+VLOOKUP($E$2,PORTE!$A$3:$Z$45,13,0)*$E1144</f>
        <v>15.404999999999999</v>
      </c>
      <c r="R1144" s="43">
        <f>VLOOKUP($D1144,PORTE!$A$3:$Z$45,14,0)*$C1144+VLOOKUP($E$2,PORTE!$A$3:$Z$45,14,0)*$E1144</f>
        <v>16.0045</v>
      </c>
    </row>
    <row r="1145" spans="1:18" s="1" customFormat="1" ht="13.5" customHeight="1" x14ac:dyDescent="0.25">
      <c r="A1145" s="2" t="s">
        <v>2357</v>
      </c>
      <c r="B1145" s="3" t="s">
        <v>2358</v>
      </c>
      <c r="C1145" s="24">
        <v>0.01</v>
      </c>
      <c r="D1145" s="4" t="s">
        <v>5</v>
      </c>
      <c r="E1145" s="5" t="s">
        <v>99</v>
      </c>
      <c r="F1145" s="43">
        <f>VLOOKUP($D1145,PORTE!$A$3:$Z$45,2,0)*$C1145+VLOOKUP($E$2,PORTE!$A$3:$Z$45,2,0)*$E1145</f>
        <v>8.36</v>
      </c>
      <c r="G1145" s="43">
        <f>VLOOKUP($D1145,PORTE!$A$3:$Z$45,3,0)*$C1145+VLOOKUP($E$2,PORTE!$A$3:$Z$45,3,0)*$E1145</f>
        <v>8.745000000000001</v>
      </c>
      <c r="H1145" s="43">
        <f>VLOOKUP($D1145,PORTE!$A$3:$Z$45,4,0)*$C1145+VLOOKUP($E$2,PORTE!$A$3:$Z$45,4,0)*$E1145</f>
        <v>9.2323999999999984</v>
      </c>
      <c r="I1145" s="43">
        <f>VLOOKUP($D1145,PORTE!$A$3:$Z$45,5,0)*$C1145+VLOOKUP($E$2,PORTE!$A$3:$Z$45,5,0)*$E1145</f>
        <v>9.8882000000000012</v>
      </c>
      <c r="J1145" s="43">
        <f>VLOOKUP($D1145,PORTE!$A$3:$Z$45,6,0)*$C1145+VLOOKUP($E$2,PORTE!$A$3:$Z$45,6,0)*$E1145</f>
        <v>10.446200000000001</v>
      </c>
      <c r="K1145" s="43">
        <f>VLOOKUP($D1145,PORTE!$A$3:$Z$45,7,0)*$C1145+VLOOKUP($E$2,PORTE!$A$3:$Z$45,7,0)*$E1145</f>
        <v>11.043899999999999</v>
      </c>
      <c r="L1145" s="43">
        <f>VLOOKUP($D1145,PORTE!$A$3:$Z$45,8,0)*$C1145+VLOOKUP($E$2,PORTE!$A$3:$Z$45,8,0)*$E1145</f>
        <v>11.772899999999998</v>
      </c>
      <c r="M1145" s="43">
        <f>VLOOKUP($D1145,PORTE!$A$3:$Z$45,9,0)*$C1145+VLOOKUP($E$2,PORTE!$A$3:$Z$45,9,0)*$E1145</f>
        <v>12.931999999999999</v>
      </c>
      <c r="N1145" s="43">
        <f>VLOOKUP($D1145,PORTE!$A$3:$Z$45,10,0)*$C1145+VLOOKUP($E$2,PORTE!$A$3:$Z$45,10,0)*$E1145</f>
        <v>14.113</v>
      </c>
      <c r="O1145" s="43">
        <f>VLOOKUP($D1145,PORTE!$A$3:$Z$45,11,0)*$C1145+VLOOKUP($E$2,PORTE!$A$3:$Z$45,11,0)*$E1145</f>
        <v>14.353400000000001</v>
      </c>
      <c r="P1145" s="43">
        <f>VLOOKUP($D1145,PORTE!$A$3:$Z$45,12,0)*$C1145+VLOOKUP($E$2,PORTE!$A$3:$Z$45,12,0)*$E1145</f>
        <v>14.936799999999998</v>
      </c>
      <c r="Q1145" s="43">
        <f>VLOOKUP($D1145,PORTE!$A$3:$Z$45,13,0)*$C1145+VLOOKUP($E$2,PORTE!$A$3:$Z$45,13,0)*$E1145</f>
        <v>15.404999999999999</v>
      </c>
      <c r="R1145" s="43">
        <f>VLOOKUP($D1145,PORTE!$A$3:$Z$45,14,0)*$C1145+VLOOKUP($E$2,PORTE!$A$3:$Z$45,14,0)*$E1145</f>
        <v>16.0045</v>
      </c>
    </row>
    <row r="1146" spans="1:18" s="1" customFormat="1" ht="13.5" customHeight="1" x14ac:dyDescent="0.25">
      <c r="A1146" s="2" t="s">
        <v>2359</v>
      </c>
      <c r="B1146" s="3" t="s">
        <v>2360</v>
      </c>
      <c r="C1146" s="27">
        <v>1</v>
      </c>
      <c r="D1146" s="2" t="s">
        <v>84</v>
      </c>
      <c r="E1146" s="5" t="s">
        <v>2361</v>
      </c>
      <c r="F1146" s="43">
        <f>VLOOKUP($D1146,PORTE!$A$3:$Z$45,2,0)*$C1146+VLOOKUP($E$2,PORTE!$A$3:$Z$45,2,0)*$E1146</f>
        <v>196.41499999999999</v>
      </c>
      <c r="G1146" s="43">
        <f>VLOOKUP($D1146,PORTE!$A$3:$Z$45,3,0)*$C1146+VLOOKUP($E$2,PORTE!$A$3:$Z$45,3,0)*$E1146</f>
        <v>248.01999999999998</v>
      </c>
      <c r="H1146" s="43">
        <f>VLOOKUP($D1146,PORTE!$A$3:$Z$45,4,0)*$C1146+VLOOKUP($E$2,PORTE!$A$3:$Z$45,4,0)*$E1146</f>
        <v>262.34069999999997</v>
      </c>
      <c r="I1146" s="43">
        <f>VLOOKUP($D1146,PORTE!$A$3:$Z$45,5,0)*$C1146+VLOOKUP($E$2,PORTE!$A$3:$Z$45,5,0)*$E1146</f>
        <v>280.90969999999999</v>
      </c>
      <c r="J1146" s="43">
        <f>VLOOKUP($D1146,PORTE!$A$3:$Z$45,6,0)*$C1146+VLOOKUP($E$2,PORTE!$A$3:$Z$45,6,0)*$E1146</f>
        <v>296.58929999999998</v>
      </c>
      <c r="K1146" s="43">
        <f>VLOOKUP($D1146,PORTE!$A$3:$Z$45,7,0)*$C1146+VLOOKUP($E$2,PORTE!$A$3:$Z$45,7,0)*$E1146</f>
        <v>313.48149999999998</v>
      </c>
      <c r="L1146" s="43">
        <f>VLOOKUP($D1146,PORTE!$A$3:$Z$45,8,0)*$C1146+VLOOKUP($E$2,PORTE!$A$3:$Z$45,8,0)*$E1146</f>
        <v>334.1515</v>
      </c>
      <c r="M1146" s="43">
        <f>VLOOKUP($D1146,PORTE!$A$3:$Z$45,9,0)*$C1146+VLOOKUP($E$2,PORTE!$A$3:$Z$45,9,0)*$E1146</f>
        <v>367.18539999999996</v>
      </c>
      <c r="N1146" s="43">
        <f>VLOOKUP($D1146,PORTE!$A$3:$Z$45,10,0)*$C1146+VLOOKUP($E$2,PORTE!$A$3:$Z$45,10,0)*$E1146</f>
        <v>400.7756</v>
      </c>
      <c r="O1146" s="43">
        <f>VLOOKUP($D1146,PORTE!$A$3:$Z$45,11,0)*$C1146+VLOOKUP($E$2,PORTE!$A$3:$Z$45,11,0)*$E1146</f>
        <v>407.37490000000003</v>
      </c>
      <c r="P1146" s="43">
        <f>VLOOKUP($D1146,PORTE!$A$3:$Z$45,12,0)*$C1146+VLOOKUP($E$2,PORTE!$A$3:$Z$45,12,0)*$E1146</f>
        <v>557.96870000000001</v>
      </c>
      <c r="Q1146" s="43">
        <f>VLOOKUP($D1146,PORTE!$A$3:$Z$45,13,0)*$C1146+VLOOKUP($E$2,PORTE!$A$3:$Z$45,13,0)*$E1146</f>
        <v>850.9547</v>
      </c>
      <c r="R1146" s="43">
        <f>VLOOKUP($D1146,PORTE!$A$3:$Z$45,14,0)*$C1146+VLOOKUP($E$2,PORTE!$A$3:$Z$45,14,0)*$E1146</f>
        <v>1194.7869000000001</v>
      </c>
    </row>
    <row r="1147" spans="1:18" s="1" customFormat="1" ht="13.5" customHeight="1" x14ac:dyDescent="0.25">
      <c r="A1147" s="2" t="s">
        <v>2362</v>
      </c>
      <c r="B1147" s="3" t="s">
        <v>2363</v>
      </c>
      <c r="C1147" s="24">
        <v>0.01</v>
      </c>
      <c r="D1147" s="4" t="s">
        <v>5</v>
      </c>
      <c r="E1147" s="5" t="s">
        <v>178</v>
      </c>
      <c r="F1147" s="43">
        <f>VLOOKUP($D1147,PORTE!$A$3:$Z$45,2,0)*$C1147+VLOOKUP($E$2,PORTE!$A$3:$Z$45,2,0)*$E1147</f>
        <v>16.329499999999999</v>
      </c>
      <c r="G1147" s="43">
        <f>VLOOKUP($D1147,PORTE!$A$3:$Z$45,3,0)*$C1147+VLOOKUP($E$2,PORTE!$A$3:$Z$45,3,0)*$E1147</f>
        <v>17.061</v>
      </c>
      <c r="H1147" s="43">
        <f>VLOOKUP($D1147,PORTE!$A$3:$Z$45,4,0)*$C1147+VLOOKUP($E$2,PORTE!$A$3:$Z$45,4,0)*$E1147</f>
        <v>18.012709999999998</v>
      </c>
      <c r="I1147" s="43">
        <f>VLOOKUP($D1147,PORTE!$A$3:$Z$45,5,0)*$C1147+VLOOKUP($E$2,PORTE!$A$3:$Z$45,5,0)*$E1147</f>
        <v>19.292210000000001</v>
      </c>
      <c r="J1147" s="43">
        <f>VLOOKUP($D1147,PORTE!$A$3:$Z$45,6,0)*$C1147+VLOOKUP($E$2,PORTE!$A$3:$Z$45,6,0)*$E1147</f>
        <v>20.37689</v>
      </c>
      <c r="K1147" s="43">
        <f>VLOOKUP($D1147,PORTE!$A$3:$Z$45,7,0)*$C1147+VLOOKUP($E$2,PORTE!$A$3:$Z$45,7,0)*$E1147</f>
        <v>21.542850000000001</v>
      </c>
      <c r="L1147" s="43">
        <f>VLOOKUP($D1147,PORTE!$A$3:$Z$45,8,0)*$C1147+VLOOKUP($E$2,PORTE!$A$3:$Z$45,8,0)*$E1147</f>
        <v>22.964849999999998</v>
      </c>
      <c r="M1147" s="43">
        <f>VLOOKUP($D1147,PORTE!$A$3:$Z$45,9,0)*$C1147+VLOOKUP($E$2,PORTE!$A$3:$Z$45,9,0)*$E1147</f>
        <v>25.225819999999995</v>
      </c>
      <c r="N1147" s="43">
        <f>VLOOKUP($D1147,PORTE!$A$3:$Z$45,10,0)*$C1147+VLOOKUP($E$2,PORTE!$A$3:$Z$45,10,0)*$E1147</f>
        <v>27.52948</v>
      </c>
      <c r="O1147" s="43">
        <f>VLOOKUP($D1147,PORTE!$A$3:$Z$45,11,0)*$C1147+VLOOKUP($E$2,PORTE!$A$3:$Z$45,11,0)*$E1147</f>
        <v>27.998570000000004</v>
      </c>
      <c r="P1147" s="43">
        <f>VLOOKUP($D1147,PORTE!$A$3:$Z$45,12,0)*$C1147+VLOOKUP($E$2,PORTE!$A$3:$Z$45,12,0)*$E1147</f>
        <v>29.122509999999998</v>
      </c>
      <c r="Q1147" s="43">
        <f>VLOOKUP($D1147,PORTE!$A$3:$Z$45,13,0)*$C1147+VLOOKUP($E$2,PORTE!$A$3:$Z$45,13,0)*$E1147</f>
        <v>30.006510000000002</v>
      </c>
      <c r="R1147" s="43">
        <f>VLOOKUP($D1147,PORTE!$A$3:$Z$45,14,0)*$C1147+VLOOKUP($E$2,PORTE!$A$3:$Z$45,14,0)*$E1147</f>
        <v>31.174270000000003</v>
      </c>
    </row>
    <row r="1148" spans="1:18" s="1" customFormat="1" ht="13.5" customHeight="1" x14ac:dyDescent="0.25">
      <c r="A1148" s="2" t="s">
        <v>2364</v>
      </c>
      <c r="B1148" s="3" t="s">
        <v>2365</v>
      </c>
      <c r="C1148" s="27">
        <v>1</v>
      </c>
      <c r="D1148" s="2" t="s">
        <v>5</v>
      </c>
      <c r="E1148" s="11"/>
      <c r="F1148" s="43">
        <f>VLOOKUP($D1148,PORTE!$A$3:$Z$45,2,0)*$C1148+VLOOKUP($E$2,PORTE!$A$3:$Z$45,2,0)*$E1148</f>
        <v>8</v>
      </c>
      <c r="G1148" s="43">
        <f>VLOOKUP($D1148,PORTE!$A$3:$Z$45,3,0)*$C1148+VLOOKUP($E$2,PORTE!$A$3:$Z$45,3,0)*$E1148</f>
        <v>10.5</v>
      </c>
      <c r="H1148" s="43">
        <f>VLOOKUP($D1148,PORTE!$A$3:$Z$45,4,0)*$C1148+VLOOKUP($E$2,PORTE!$A$3:$Z$45,4,0)*$E1148</f>
        <v>11</v>
      </c>
      <c r="I1148" s="43">
        <f>VLOOKUP($D1148,PORTE!$A$3:$Z$45,5,0)*$C1148+VLOOKUP($E$2,PORTE!$A$3:$Z$45,5,0)*$E1148</f>
        <v>11.78</v>
      </c>
      <c r="J1148" s="43">
        <f>VLOOKUP($D1148,PORTE!$A$3:$Z$45,6,0)*$C1148+VLOOKUP($E$2,PORTE!$A$3:$Z$45,6,0)*$E1148</f>
        <v>12.86</v>
      </c>
      <c r="K1148" s="43">
        <f>VLOOKUP($D1148,PORTE!$A$3:$Z$45,7,0)*$C1148+VLOOKUP($E$2,PORTE!$A$3:$Z$45,7,0)*$E1148</f>
        <v>13.59</v>
      </c>
      <c r="L1148" s="43">
        <f>VLOOKUP($D1148,PORTE!$A$3:$Z$45,8,0)*$C1148+VLOOKUP($E$2,PORTE!$A$3:$Z$45,8,0)*$E1148</f>
        <v>14.49</v>
      </c>
      <c r="M1148" s="43">
        <f>VLOOKUP($D1148,PORTE!$A$3:$Z$45,9,0)*$C1148+VLOOKUP($E$2,PORTE!$A$3:$Z$45,9,0)*$E1148</f>
        <v>15.92</v>
      </c>
      <c r="N1148" s="43">
        <f>VLOOKUP($D1148,PORTE!$A$3:$Z$45,10,0)*$C1148+VLOOKUP($E$2,PORTE!$A$3:$Z$45,10,0)*$E1148</f>
        <v>17.38</v>
      </c>
      <c r="O1148" s="43">
        <f>VLOOKUP($D1148,PORTE!$A$3:$Z$45,11,0)*$C1148+VLOOKUP($E$2,PORTE!$A$3:$Z$45,11,0)*$E1148</f>
        <v>17.66</v>
      </c>
      <c r="P1148" s="43">
        <f>VLOOKUP($D1148,PORTE!$A$3:$Z$45,12,0)*$C1148+VLOOKUP($E$2,PORTE!$A$3:$Z$45,12,0)*$E1148</f>
        <v>19.84</v>
      </c>
      <c r="Q1148" s="43">
        <f>VLOOKUP($D1148,PORTE!$A$3:$Z$45,13,0)*$C1148+VLOOKUP($E$2,PORTE!$A$3:$Z$45,13,0)*$E1148</f>
        <v>23.46</v>
      </c>
      <c r="R1148" s="43">
        <f>VLOOKUP($D1148,PORTE!$A$3:$Z$45,14,0)*$C1148+VLOOKUP($E$2,PORTE!$A$3:$Z$45,14,0)*$E1148</f>
        <v>24.37</v>
      </c>
    </row>
    <row r="1149" spans="1:18" s="1" customFormat="1" ht="13.5" customHeight="1" x14ac:dyDescent="0.25">
      <c r="A1149" s="2" t="s">
        <v>2366</v>
      </c>
      <c r="B1149" s="3" t="s">
        <v>2367</v>
      </c>
      <c r="C1149" s="27">
        <v>1</v>
      </c>
      <c r="D1149" s="2" t="s">
        <v>158</v>
      </c>
      <c r="E1149" s="11"/>
      <c r="F1149" s="43">
        <f>VLOOKUP($D1149,PORTE!$A$3:$Z$45,2,0)*$C1149+VLOOKUP($E$2,PORTE!$A$3:$Z$45,2,0)*$E1149</f>
        <v>160</v>
      </c>
      <c r="G1149" s="43">
        <f>VLOOKUP($D1149,PORTE!$A$3:$Z$45,3,0)*$C1149+VLOOKUP($E$2,PORTE!$A$3:$Z$45,3,0)*$E1149</f>
        <v>213</v>
      </c>
      <c r="H1149" s="43">
        <f>VLOOKUP($D1149,PORTE!$A$3:$Z$45,4,0)*$C1149+VLOOKUP($E$2,PORTE!$A$3:$Z$45,4,0)*$E1149</f>
        <v>225</v>
      </c>
      <c r="I1149" s="43">
        <f>VLOOKUP($D1149,PORTE!$A$3:$Z$45,5,0)*$C1149+VLOOKUP($E$2,PORTE!$A$3:$Z$45,5,0)*$E1149</f>
        <v>240.91</v>
      </c>
      <c r="J1149" s="43">
        <f>VLOOKUP($D1149,PORTE!$A$3:$Z$45,6,0)*$C1149+VLOOKUP($E$2,PORTE!$A$3:$Z$45,6,0)*$E1149</f>
        <v>254.34</v>
      </c>
      <c r="K1149" s="43">
        <f>VLOOKUP($D1149,PORTE!$A$3:$Z$45,7,0)*$C1149+VLOOKUP($E$2,PORTE!$A$3:$Z$45,7,0)*$E1149</f>
        <v>268.81</v>
      </c>
      <c r="L1149" s="43">
        <f>VLOOKUP($D1149,PORTE!$A$3:$Z$45,8,0)*$C1149+VLOOKUP($E$2,PORTE!$A$3:$Z$45,8,0)*$E1149</f>
        <v>286.52</v>
      </c>
      <c r="M1149" s="43">
        <f>VLOOKUP($D1149,PORTE!$A$3:$Z$45,9,0)*$C1149+VLOOKUP($E$2,PORTE!$A$3:$Z$45,9,0)*$E1149</f>
        <v>314.89</v>
      </c>
      <c r="N1149" s="43">
        <f>VLOOKUP($D1149,PORTE!$A$3:$Z$45,10,0)*$C1149+VLOOKUP($E$2,PORTE!$A$3:$Z$45,10,0)*$E1149</f>
        <v>343.7</v>
      </c>
      <c r="O1149" s="43">
        <f>VLOOKUP($D1149,PORTE!$A$3:$Z$45,11,0)*$C1149+VLOOKUP($E$2,PORTE!$A$3:$Z$45,11,0)*$E1149</f>
        <v>349.31</v>
      </c>
      <c r="P1149" s="43">
        <f>VLOOKUP($D1149,PORTE!$A$3:$Z$45,12,0)*$C1149+VLOOKUP($E$2,PORTE!$A$3:$Z$45,12,0)*$E1149</f>
        <v>517.41</v>
      </c>
      <c r="Q1149" s="43">
        <f>VLOOKUP($D1149,PORTE!$A$3:$Z$45,13,0)*$C1149+VLOOKUP($E$2,PORTE!$A$3:$Z$45,13,0)*$E1149</f>
        <v>849.95</v>
      </c>
      <c r="R1149" s="43">
        <f>VLOOKUP($D1149,PORTE!$A$3:$Z$45,14,0)*$C1149+VLOOKUP($E$2,PORTE!$A$3:$Z$45,14,0)*$E1149</f>
        <v>1235.29</v>
      </c>
    </row>
    <row r="1150" spans="1:18" s="1" customFormat="1" ht="13.5" customHeight="1" x14ac:dyDescent="0.25">
      <c r="A1150" s="2">
        <v>40401049</v>
      </c>
      <c r="B1150" s="3" t="s">
        <v>2368</v>
      </c>
      <c r="C1150" s="27">
        <v>1</v>
      </c>
      <c r="D1150" s="2" t="s">
        <v>158</v>
      </c>
      <c r="E1150" s="11"/>
      <c r="F1150" s="43">
        <f>VLOOKUP($D1150,PORTE!$A$3:$Z$45,2,0)*$C1150+VLOOKUP($E$2,PORTE!$A$3:$Z$45,2,0)*$E1150</f>
        <v>160</v>
      </c>
      <c r="G1150" s="43">
        <f>VLOOKUP($D1150,PORTE!$A$3:$Z$45,3,0)*$C1150+VLOOKUP($E$2,PORTE!$A$3:$Z$45,3,0)*$E1150</f>
        <v>213</v>
      </c>
      <c r="H1150" s="43">
        <f>VLOOKUP($D1150,PORTE!$A$3:$Z$45,4,0)*$C1150+VLOOKUP($E$2,PORTE!$A$3:$Z$45,4,0)*$E1150</f>
        <v>225</v>
      </c>
      <c r="I1150" s="43">
        <f>VLOOKUP($D1150,PORTE!$A$3:$Z$45,5,0)*$C1150+VLOOKUP($E$2,PORTE!$A$3:$Z$45,5,0)*$E1150</f>
        <v>240.91</v>
      </c>
      <c r="J1150" s="43">
        <f>VLOOKUP($D1150,PORTE!$A$3:$Z$45,6,0)*$C1150+VLOOKUP($E$2,PORTE!$A$3:$Z$45,6,0)*$E1150</f>
        <v>254.34</v>
      </c>
      <c r="K1150" s="43">
        <f>VLOOKUP($D1150,PORTE!$A$3:$Z$45,7,0)*$C1150+VLOOKUP($E$2,PORTE!$A$3:$Z$45,7,0)*$E1150</f>
        <v>268.81</v>
      </c>
      <c r="L1150" s="43">
        <f>VLOOKUP($D1150,PORTE!$A$3:$Z$45,8,0)*$C1150+VLOOKUP($E$2,PORTE!$A$3:$Z$45,8,0)*$E1150</f>
        <v>286.52</v>
      </c>
      <c r="M1150" s="43">
        <f>VLOOKUP($D1150,PORTE!$A$3:$Z$45,9,0)*$C1150+VLOOKUP($E$2,PORTE!$A$3:$Z$45,9,0)*$E1150</f>
        <v>314.89</v>
      </c>
      <c r="N1150" s="43">
        <f>VLOOKUP($D1150,PORTE!$A$3:$Z$45,10,0)*$C1150+VLOOKUP($E$2,PORTE!$A$3:$Z$45,10,0)*$E1150</f>
        <v>343.7</v>
      </c>
      <c r="O1150" s="43">
        <f>VLOOKUP($D1150,PORTE!$A$3:$Z$45,11,0)*$C1150+VLOOKUP($E$2,PORTE!$A$3:$Z$45,11,0)*$E1150</f>
        <v>349.31</v>
      </c>
      <c r="P1150" s="43">
        <f>VLOOKUP($D1150,PORTE!$A$3:$Z$45,12,0)*$C1150+VLOOKUP($E$2,PORTE!$A$3:$Z$45,12,0)*$E1150</f>
        <v>517.41</v>
      </c>
      <c r="Q1150" s="43">
        <f>VLOOKUP($D1150,PORTE!$A$3:$Z$45,13,0)*$C1150+VLOOKUP($E$2,PORTE!$A$3:$Z$45,13,0)*$E1150</f>
        <v>849.95</v>
      </c>
      <c r="R1150" s="43">
        <f>VLOOKUP($D1150,PORTE!$A$3:$Z$45,14,0)*$C1150+VLOOKUP($E$2,PORTE!$A$3:$Z$45,14,0)*$E1150</f>
        <v>1235.29</v>
      </c>
    </row>
    <row r="1151" spans="1:18" s="1" customFormat="1" ht="13.5" customHeight="1" x14ac:dyDescent="0.25">
      <c r="A1151" s="2" t="s">
        <v>2369</v>
      </c>
      <c r="B1151" s="3" t="s">
        <v>2370</v>
      </c>
      <c r="C1151" s="24">
        <v>0.04</v>
      </c>
      <c r="D1151" s="4" t="s">
        <v>5</v>
      </c>
      <c r="E1151" s="5" t="s">
        <v>45</v>
      </c>
      <c r="F1151" s="43">
        <f>VLOOKUP($D1151,PORTE!$A$3:$Z$45,2,0)*$C1151+VLOOKUP($E$2,PORTE!$A$3:$Z$45,2,0)*$E1151</f>
        <v>8.2894999999999985</v>
      </c>
      <c r="G1151" s="43">
        <f>VLOOKUP($D1151,PORTE!$A$3:$Z$45,3,0)*$C1151+VLOOKUP($E$2,PORTE!$A$3:$Z$45,3,0)*$E1151</f>
        <v>8.7359999999999989</v>
      </c>
      <c r="H1151" s="43">
        <f>VLOOKUP($D1151,PORTE!$A$3:$Z$45,4,0)*$C1151+VLOOKUP($E$2,PORTE!$A$3:$Z$45,4,0)*$E1151</f>
        <v>9.2203099999999996</v>
      </c>
      <c r="I1151" s="43">
        <f>VLOOKUP($D1151,PORTE!$A$3:$Z$45,5,0)*$C1151+VLOOKUP($E$2,PORTE!$A$3:$Z$45,5,0)*$E1151</f>
        <v>9.8752099999999992</v>
      </c>
      <c r="J1151" s="43">
        <f>VLOOKUP($D1151,PORTE!$A$3:$Z$45,6,0)*$C1151+VLOOKUP($E$2,PORTE!$A$3:$Z$45,6,0)*$E1151</f>
        <v>10.445089999999999</v>
      </c>
      <c r="K1151" s="43">
        <f>VLOOKUP($D1151,PORTE!$A$3:$Z$45,7,0)*$C1151+VLOOKUP($E$2,PORTE!$A$3:$Z$45,7,0)*$E1151</f>
        <v>11.042549999999999</v>
      </c>
      <c r="L1151" s="43">
        <f>VLOOKUP($D1151,PORTE!$A$3:$Z$45,8,0)*$C1151+VLOOKUP($E$2,PORTE!$A$3:$Z$45,8,0)*$E1151</f>
        <v>11.771549999999998</v>
      </c>
      <c r="M1151" s="43">
        <f>VLOOKUP($D1151,PORTE!$A$3:$Z$45,9,0)*$C1151+VLOOKUP($E$2,PORTE!$A$3:$Z$45,9,0)*$E1151</f>
        <v>12.930619999999998</v>
      </c>
      <c r="N1151" s="43">
        <f>VLOOKUP($D1151,PORTE!$A$3:$Z$45,10,0)*$C1151+VLOOKUP($E$2,PORTE!$A$3:$Z$45,10,0)*$E1151</f>
        <v>14.111679999999998</v>
      </c>
      <c r="O1151" s="43">
        <f>VLOOKUP($D1151,PORTE!$A$3:$Z$45,11,0)*$C1151+VLOOKUP($E$2,PORTE!$A$3:$Z$45,11,0)*$E1151</f>
        <v>14.351570000000001</v>
      </c>
      <c r="P1151" s="43">
        <f>VLOOKUP($D1151,PORTE!$A$3:$Z$45,12,0)*$C1151+VLOOKUP($E$2,PORTE!$A$3:$Z$45,12,0)*$E1151</f>
        <v>14.979309999999998</v>
      </c>
      <c r="Q1151" s="43">
        <f>VLOOKUP($D1151,PORTE!$A$3:$Z$45,13,0)*$C1151+VLOOKUP($E$2,PORTE!$A$3:$Z$45,13,0)*$E1151</f>
        <v>15.539909999999999</v>
      </c>
      <c r="R1151" s="43">
        <f>VLOOKUP($D1151,PORTE!$A$3:$Z$45,14,0)*$C1151+VLOOKUP($E$2,PORTE!$A$3:$Z$45,14,0)*$E1151</f>
        <v>16.144570000000002</v>
      </c>
    </row>
    <row r="1152" spans="1:18" s="1" customFormat="1" ht="13.5" customHeight="1" x14ac:dyDescent="0.25">
      <c r="A1152" s="2" t="s">
        <v>2371</v>
      </c>
      <c r="B1152" s="3" t="s">
        <v>2372</v>
      </c>
      <c r="C1152" s="24">
        <v>0.25</v>
      </c>
      <c r="D1152" s="4" t="s">
        <v>5</v>
      </c>
      <c r="E1152" s="5" t="s">
        <v>532</v>
      </c>
      <c r="F1152" s="43">
        <f>VLOOKUP($D1152,PORTE!$A$3:$Z$45,2,0)*$C1152+VLOOKUP($E$2,PORTE!$A$3:$Z$45,2,0)*$E1152</f>
        <v>57.165499999999994</v>
      </c>
      <c r="G1152" s="43">
        <f>VLOOKUP($D1152,PORTE!$A$3:$Z$45,3,0)*$C1152+VLOOKUP($E$2,PORTE!$A$3:$Z$45,3,0)*$E1152</f>
        <v>60.188999999999993</v>
      </c>
      <c r="H1152" s="43">
        <f>VLOOKUP($D1152,PORTE!$A$3:$Z$45,4,0)*$C1152+VLOOKUP($E$2,PORTE!$A$3:$Z$45,4,0)*$E1152</f>
        <v>63.527989999999996</v>
      </c>
      <c r="I1152" s="43">
        <f>VLOOKUP($D1152,PORTE!$A$3:$Z$45,5,0)*$C1152+VLOOKUP($E$2,PORTE!$A$3:$Z$45,5,0)*$E1152</f>
        <v>68.040289999999985</v>
      </c>
      <c r="J1152" s="43">
        <f>VLOOKUP($D1152,PORTE!$A$3:$Z$45,6,0)*$C1152+VLOOKUP($E$2,PORTE!$A$3:$Z$45,6,0)*$E1152</f>
        <v>71.956010000000006</v>
      </c>
      <c r="K1152" s="43">
        <f>VLOOKUP($D1152,PORTE!$A$3:$Z$45,7,0)*$C1152+VLOOKUP($E$2,PORTE!$A$3:$Z$45,7,0)*$E1152</f>
        <v>76.07204999999999</v>
      </c>
      <c r="L1152" s="43">
        <f>VLOOKUP($D1152,PORTE!$A$3:$Z$45,8,0)*$C1152+VLOOKUP($E$2,PORTE!$A$3:$Z$45,8,0)*$E1152</f>
        <v>81.094049999999996</v>
      </c>
      <c r="M1152" s="43">
        <f>VLOOKUP($D1152,PORTE!$A$3:$Z$45,9,0)*$C1152+VLOOKUP($E$2,PORTE!$A$3:$Z$45,9,0)*$E1152</f>
        <v>89.078779999999995</v>
      </c>
      <c r="N1152" s="43">
        <f>VLOOKUP($D1152,PORTE!$A$3:$Z$45,10,0)*$C1152+VLOOKUP($E$2,PORTE!$A$3:$Z$45,10,0)*$E1152</f>
        <v>97.214919999999992</v>
      </c>
      <c r="O1152" s="43">
        <f>VLOOKUP($D1152,PORTE!$A$3:$Z$45,11,0)*$C1152+VLOOKUP($E$2,PORTE!$A$3:$Z$45,11,0)*$E1152</f>
        <v>98.867930000000001</v>
      </c>
      <c r="P1152" s="43">
        <f>VLOOKUP($D1152,PORTE!$A$3:$Z$45,12,0)*$C1152+VLOOKUP($E$2,PORTE!$A$3:$Z$45,12,0)*$E1152</f>
        <v>103.15458999999998</v>
      </c>
      <c r="Q1152" s="43">
        <f>VLOOKUP($D1152,PORTE!$A$3:$Z$45,13,0)*$C1152+VLOOKUP($E$2,PORTE!$A$3:$Z$45,13,0)*$E1152</f>
        <v>106.93778999999999</v>
      </c>
      <c r="R1152" s="43">
        <f>VLOOKUP($D1152,PORTE!$A$3:$Z$45,14,0)*$C1152+VLOOKUP($E$2,PORTE!$A$3:$Z$45,14,0)*$E1152</f>
        <v>111.09882999999999</v>
      </c>
    </row>
    <row r="1153" spans="1:18" s="1" customFormat="1" ht="13.5" customHeight="1" x14ac:dyDescent="0.25">
      <c r="A1153" s="2" t="s">
        <v>2373</v>
      </c>
      <c r="B1153" s="3" t="s">
        <v>2374</v>
      </c>
      <c r="C1153" s="24">
        <v>0.1</v>
      </c>
      <c r="D1153" s="4" t="s">
        <v>5</v>
      </c>
      <c r="E1153" s="5" t="s">
        <v>80</v>
      </c>
      <c r="F1153" s="43">
        <f>VLOOKUP($D1153,PORTE!$A$3:$Z$45,2,0)*$C1153+VLOOKUP($E$2,PORTE!$A$3:$Z$45,2,0)*$E1153</f>
        <v>19.740500000000001</v>
      </c>
      <c r="G1153" s="43">
        <f>VLOOKUP($D1153,PORTE!$A$3:$Z$45,3,0)*$C1153+VLOOKUP($E$2,PORTE!$A$3:$Z$45,3,0)*$E1153</f>
        <v>20.814</v>
      </c>
      <c r="H1153" s="43">
        <f>VLOOKUP($D1153,PORTE!$A$3:$Z$45,4,0)*$C1153+VLOOKUP($E$2,PORTE!$A$3:$Z$45,4,0)*$E1153</f>
        <v>21.967490000000002</v>
      </c>
      <c r="I1153" s="43">
        <f>VLOOKUP($D1153,PORTE!$A$3:$Z$45,5,0)*$C1153+VLOOKUP($E$2,PORTE!$A$3:$Z$45,5,0)*$E1153</f>
        <v>23.527790000000003</v>
      </c>
      <c r="J1153" s="43">
        <f>VLOOKUP($D1153,PORTE!$A$3:$Z$45,6,0)*$C1153+VLOOKUP($E$2,PORTE!$A$3:$Z$45,6,0)*$E1153</f>
        <v>24.887510000000002</v>
      </c>
      <c r="K1153" s="43">
        <f>VLOOKUP($D1153,PORTE!$A$3:$Z$45,7,0)*$C1153+VLOOKUP($E$2,PORTE!$A$3:$Z$45,7,0)*$E1153</f>
        <v>26.311050000000002</v>
      </c>
      <c r="L1153" s="43">
        <f>VLOOKUP($D1153,PORTE!$A$3:$Z$45,8,0)*$C1153+VLOOKUP($E$2,PORTE!$A$3:$Z$45,8,0)*$E1153</f>
        <v>28.04805</v>
      </c>
      <c r="M1153" s="43">
        <f>VLOOKUP($D1153,PORTE!$A$3:$Z$45,9,0)*$C1153+VLOOKUP($E$2,PORTE!$A$3:$Z$45,9,0)*$E1153</f>
        <v>30.809779999999996</v>
      </c>
      <c r="N1153" s="43">
        <f>VLOOKUP($D1153,PORTE!$A$3:$Z$45,10,0)*$C1153+VLOOKUP($E$2,PORTE!$A$3:$Z$45,10,0)*$E1153</f>
        <v>33.623919999999998</v>
      </c>
      <c r="O1153" s="43">
        <f>VLOOKUP($D1153,PORTE!$A$3:$Z$45,11,0)*$C1153+VLOOKUP($E$2,PORTE!$A$3:$Z$45,11,0)*$E1153</f>
        <v>34.195430000000002</v>
      </c>
      <c r="P1153" s="43">
        <f>VLOOKUP($D1153,PORTE!$A$3:$Z$45,12,0)*$C1153+VLOOKUP($E$2,PORTE!$A$3:$Z$45,12,0)*$E1153</f>
        <v>35.698090000000001</v>
      </c>
      <c r="Q1153" s="43">
        <f>VLOOKUP($D1153,PORTE!$A$3:$Z$45,13,0)*$C1153+VLOOKUP($E$2,PORTE!$A$3:$Z$45,13,0)*$E1153</f>
        <v>37.048289999999994</v>
      </c>
      <c r="R1153" s="43">
        <f>VLOOKUP($D1153,PORTE!$A$3:$Z$45,14,0)*$C1153+VLOOKUP($E$2,PORTE!$A$3:$Z$45,14,0)*$E1153</f>
        <v>38.489829999999998</v>
      </c>
    </row>
    <row r="1154" spans="1:18" s="1" customFormat="1" ht="13.5" customHeight="1" x14ac:dyDescent="0.25">
      <c r="A1154" s="2" t="s">
        <v>2375</v>
      </c>
      <c r="B1154" s="3" t="s">
        <v>2376</v>
      </c>
      <c r="C1154" s="24">
        <v>0.01</v>
      </c>
      <c r="D1154" s="4" t="s">
        <v>5</v>
      </c>
      <c r="E1154" s="5" t="s">
        <v>551</v>
      </c>
      <c r="F1154" s="43">
        <f>VLOOKUP($D1154,PORTE!$A$3:$Z$45,2,0)*$C1154+VLOOKUP($E$2,PORTE!$A$3:$Z$45,2,0)*$E1154</f>
        <v>6.2900000000000009</v>
      </c>
      <c r="G1154" s="43">
        <f>VLOOKUP($D1154,PORTE!$A$3:$Z$45,3,0)*$C1154+VLOOKUP($E$2,PORTE!$A$3:$Z$45,3,0)*$E1154</f>
        <v>6.5850000000000009</v>
      </c>
      <c r="H1154" s="43">
        <f>VLOOKUP($D1154,PORTE!$A$3:$Z$45,4,0)*$C1154+VLOOKUP($E$2,PORTE!$A$3:$Z$45,4,0)*$E1154</f>
        <v>6.9518000000000004</v>
      </c>
      <c r="I1154" s="43">
        <f>VLOOKUP($D1154,PORTE!$A$3:$Z$45,5,0)*$C1154+VLOOKUP($E$2,PORTE!$A$3:$Z$45,5,0)*$E1154</f>
        <v>7.4456000000000007</v>
      </c>
      <c r="J1154" s="43">
        <f>VLOOKUP($D1154,PORTE!$A$3:$Z$45,6,0)*$C1154+VLOOKUP($E$2,PORTE!$A$3:$Z$45,6,0)*$E1154</f>
        <v>7.8668000000000005</v>
      </c>
      <c r="K1154" s="43">
        <f>VLOOKUP($D1154,PORTE!$A$3:$Z$45,7,0)*$C1154+VLOOKUP($E$2,PORTE!$A$3:$Z$45,7,0)*$E1154</f>
        <v>8.3169000000000004</v>
      </c>
      <c r="L1154" s="43">
        <f>VLOOKUP($D1154,PORTE!$A$3:$Z$45,8,0)*$C1154+VLOOKUP($E$2,PORTE!$A$3:$Z$45,8,0)*$E1154</f>
        <v>8.8658999999999999</v>
      </c>
      <c r="M1154" s="43">
        <f>VLOOKUP($D1154,PORTE!$A$3:$Z$45,9,0)*$C1154+VLOOKUP($E$2,PORTE!$A$3:$Z$45,9,0)*$E1154</f>
        <v>9.7387999999999995</v>
      </c>
      <c r="N1154" s="43">
        <f>VLOOKUP($D1154,PORTE!$A$3:$Z$45,10,0)*$C1154+VLOOKUP($E$2,PORTE!$A$3:$Z$45,10,0)*$E1154</f>
        <v>10.6282</v>
      </c>
      <c r="O1154" s="43">
        <f>VLOOKUP($D1154,PORTE!$A$3:$Z$45,11,0)*$C1154+VLOOKUP($E$2,PORTE!$A$3:$Z$45,11,0)*$E1154</f>
        <v>10.809200000000002</v>
      </c>
      <c r="P1154" s="43">
        <f>VLOOKUP($D1154,PORTE!$A$3:$Z$45,12,0)*$C1154+VLOOKUP($E$2,PORTE!$A$3:$Z$45,12,0)*$E1154</f>
        <v>11.2522</v>
      </c>
      <c r="Q1154" s="43">
        <f>VLOOKUP($D1154,PORTE!$A$3:$Z$45,13,0)*$C1154+VLOOKUP($E$2,PORTE!$A$3:$Z$45,13,0)*$E1154</f>
        <v>11.612400000000001</v>
      </c>
      <c r="R1154" s="43">
        <f>VLOOKUP($D1154,PORTE!$A$3:$Z$45,14,0)*$C1154+VLOOKUP($E$2,PORTE!$A$3:$Z$45,14,0)*$E1154</f>
        <v>12.064300000000001</v>
      </c>
    </row>
    <row r="1155" spans="1:18" s="1" customFormat="1" ht="13.5" customHeight="1" x14ac:dyDescent="0.25">
      <c r="A1155" s="2" t="s">
        <v>2377</v>
      </c>
      <c r="B1155" s="3" t="s">
        <v>2378</v>
      </c>
      <c r="C1155" s="24">
        <v>0.01</v>
      </c>
      <c r="D1155" s="4" t="s">
        <v>5</v>
      </c>
      <c r="E1155" s="5" t="s">
        <v>1439</v>
      </c>
      <c r="F1155" s="43">
        <f>VLOOKUP($D1155,PORTE!$A$3:$Z$45,2,0)*$C1155+VLOOKUP($E$2,PORTE!$A$3:$Z$45,2,0)*$E1155</f>
        <v>23.551499999999997</v>
      </c>
      <c r="G1155" s="43">
        <f>VLOOKUP($D1155,PORTE!$A$3:$Z$45,3,0)*$C1155+VLOOKUP($E$2,PORTE!$A$3:$Z$45,3,0)*$E1155</f>
        <v>24.596999999999998</v>
      </c>
      <c r="H1155" s="43">
        <f>VLOOKUP($D1155,PORTE!$A$3:$Z$45,4,0)*$C1155+VLOOKUP($E$2,PORTE!$A$3:$Z$45,4,0)*$E1155</f>
        <v>25.969469999999998</v>
      </c>
      <c r="I1155" s="43">
        <f>VLOOKUP($D1155,PORTE!$A$3:$Z$45,5,0)*$C1155+VLOOKUP($E$2,PORTE!$A$3:$Z$45,5,0)*$E1155</f>
        <v>27.814169999999997</v>
      </c>
      <c r="J1155" s="43">
        <f>VLOOKUP($D1155,PORTE!$A$3:$Z$45,6,0)*$C1155+VLOOKUP($E$2,PORTE!$A$3:$Z$45,6,0)*$E1155</f>
        <v>29.376129999999996</v>
      </c>
      <c r="K1155" s="43">
        <f>VLOOKUP($D1155,PORTE!$A$3:$Z$45,7,0)*$C1155+VLOOKUP($E$2,PORTE!$A$3:$Z$45,7,0)*$E1155</f>
        <v>31.05705</v>
      </c>
      <c r="L1155" s="43">
        <f>VLOOKUP($D1155,PORTE!$A$3:$Z$45,8,0)*$C1155+VLOOKUP($E$2,PORTE!$A$3:$Z$45,8,0)*$E1155</f>
        <v>33.107049999999994</v>
      </c>
      <c r="M1155" s="43">
        <f>VLOOKUP($D1155,PORTE!$A$3:$Z$45,9,0)*$C1155+VLOOKUP($E$2,PORTE!$A$3:$Z$45,9,0)*$E1155</f>
        <v>36.366539999999993</v>
      </c>
      <c r="N1155" s="43">
        <f>VLOOKUP($D1155,PORTE!$A$3:$Z$45,10,0)*$C1155+VLOOKUP($E$2,PORTE!$A$3:$Z$45,10,0)*$E1155</f>
        <v>39.687559999999998</v>
      </c>
      <c r="O1155" s="43">
        <f>VLOOKUP($D1155,PORTE!$A$3:$Z$45,11,0)*$C1155+VLOOKUP($E$2,PORTE!$A$3:$Z$45,11,0)*$E1155</f>
        <v>40.363890000000005</v>
      </c>
      <c r="P1155" s="43">
        <f>VLOOKUP($D1155,PORTE!$A$3:$Z$45,12,0)*$C1155+VLOOKUP($E$2,PORTE!$A$3:$Z$45,12,0)*$E1155</f>
        <v>41.977669999999996</v>
      </c>
      <c r="Q1155" s="43">
        <f>VLOOKUP($D1155,PORTE!$A$3:$Z$45,13,0)*$C1155+VLOOKUP($E$2,PORTE!$A$3:$Z$45,13,0)*$E1155</f>
        <v>43.23847</v>
      </c>
      <c r="R1155" s="43">
        <f>VLOOKUP($D1155,PORTE!$A$3:$Z$45,14,0)*$C1155+VLOOKUP($E$2,PORTE!$A$3:$Z$45,14,0)*$E1155</f>
        <v>44.921189999999996</v>
      </c>
    </row>
    <row r="1156" spans="1:18" s="1" customFormat="1" ht="13.5" customHeight="1" x14ac:dyDescent="0.25">
      <c r="A1156" s="2" t="s">
        <v>2379</v>
      </c>
      <c r="B1156" s="3" t="s">
        <v>2380</v>
      </c>
      <c r="C1156" s="24">
        <v>0.1</v>
      </c>
      <c r="D1156" s="4" t="s">
        <v>5</v>
      </c>
      <c r="E1156" s="5" t="s">
        <v>39</v>
      </c>
      <c r="F1156" s="43">
        <f>VLOOKUP($D1156,PORTE!$A$3:$Z$45,2,0)*$C1156+VLOOKUP($E$2,PORTE!$A$3:$Z$45,2,0)*$E1156</f>
        <v>38.370499999999993</v>
      </c>
      <c r="G1156" s="43">
        <f>VLOOKUP($D1156,PORTE!$A$3:$Z$45,3,0)*$C1156+VLOOKUP($E$2,PORTE!$A$3:$Z$45,3,0)*$E1156</f>
        <v>40.253999999999998</v>
      </c>
      <c r="H1156" s="43">
        <f>VLOOKUP($D1156,PORTE!$A$3:$Z$45,4,0)*$C1156+VLOOKUP($E$2,PORTE!$A$3:$Z$45,4,0)*$E1156</f>
        <v>42.492890000000003</v>
      </c>
      <c r="I1156" s="43">
        <f>VLOOKUP($D1156,PORTE!$A$3:$Z$45,5,0)*$C1156+VLOOKUP($E$2,PORTE!$A$3:$Z$45,5,0)*$E1156</f>
        <v>45.511189999999999</v>
      </c>
      <c r="J1156" s="43">
        <f>VLOOKUP($D1156,PORTE!$A$3:$Z$45,6,0)*$C1156+VLOOKUP($E$2,PORTE!$A$3:$Z$45,6,0)*$E1156</f>
        <v>48.102110000000003</v>
      </c>
      <c r="K1156" s="43">
        <f>VLOOKUP($D1156,PORTE!$A$3:$Z$45,7,0)*$C1156+VLOOKUP($E$2,PORTE!$A$3:$Z$45,7,0)*$E1156</f>
        <v>50.854050000000001</v>
      </c>
      <c r="L1156" s="43">
        <f>VLOOKUP($D1156,PORTE!$A$3:$Z$45,8,0)*$C1156+VLOOKUP($E$2,PORTE!$A$3:$Z$45,8,0)*$E1156</f>
        <v>54.211049999999993</v>
      </c>
      <c r="M1156" s="43">
        <f>VLOOKUP($D1156,PORTE!$A$3:$Z$45,9,0)*$C1156+VLOOKUP($E$2,PORTE!$A$3:$Z$45,9,0)*$E1156</f>
        <v>59.548579999999994</v>
      </c>
      <c r="N1156" s="43">
        <f>VLOOKUP($D1156,PORTE!$A$3:$Z$45,10,0)*$C1156+VLOOKUP($E$2,PORTE!$A$3:$Z$45,10,0)*$E1156</f>
        <v>64.987120000000004</v>
      </c>
      <c r="O1156" s="43">
        <f>VLOOKUP($D1156,PORTE!$A$3:$Z$45,11,0)*$C1156+VLOOKUP($E$2,PORTE!$A$3:$Z$45,11,0)*$E1156</f>
        <v>66.093230000000005</v>
      </c>
      <c r="P1156" s="43">
        <f>VLOOKUP($D1156,PORTE!$A$3:$Z$45,12,0)*$C1156+VLOOKUP($E$2,PORTE!$A$3:$Z$45,12,0)*$E1156</f>
        <v>68.859489999999994</v>
      </c>
      <c r="Q1156" s="43">
        <f>VLOOKUP($D1156,PORTE!$A$3:$Z$45,13,0)*$C1156+VLOOKUP($E$2,PORTE!$A$3:$Z$45,13,0)*$E1156</f>
        <v>71.181690000000003</v>
      </c>
      <c r="R1156" s="43">
        <f>VLOOKUP($D1156,PORTE!$A$3:$Z$45,14,0)*$C1156+VLOOKUP($E$2,PORTE!$A$3:$Z$45,14,0)*$E1156</f>
        <v>73.951629999999994</v>
      </c>
    </row>
    <row r="1157" spans="1:18" s="1" customFormat="1" ht="13.5" customHeight="1" x14ac:dyDescent="0.25">
      <c r="A1157" s="2" t="s">
        <v>2381</v>
      </c>
      <c r="B1157" s="3" t="s">
        <v>2382</v>
      </c>
      <c r="C1157" s="24">
        <v>0.04</v>
      </c>
      <c r="D1157" s="4" t="s">
        <v>5</v>
      </c>
      <c r="E1157" s="5" t="s">
        <v>122</v>
      </c>
      <c r="F1157" s="43">
        <f>VLOOKUP($D1157,PORTE!$A$3:$Z$45,2,0)*$C1157+VLOOKUP($E$2,PORTE!$A$3:$Z$45,2,0)*$E1157</f>
        <v>4.7705000000000002</v>
      </c>
      <c r="G1157" s="43">
        <f>VLOOKUP($D1157,PORTE!$A$3:$Z$45,3,0)*$C1157+VLOOKUP($E$2,PORTE!$A$3:$Z$45,3,0)*$E1157</f>
        <v>5.0640000000000001</v>
      </c>
      <c r="H1157" s="43">
        <f>VLOOKUP($D1157,PORTE!$A$3:$Z$45,4,0)*$C1157+VLOOKUP($E$2,PORTE!$A$3:$Z$45,4,0)*$E1157</f>
        <v>5.3432900000000005</v>
      </c>
      <c r="I1157" s="43">
        <f>VLOOKUP($D1157,PORTE!$A$3:$Z$45,5,0)*$C1157+VLOOKUP($E$2,PORTE!$A$3:$Z$45,5,0)*$E1157</f>
        <v>5.7227899999999998</v>
      </c>
      <c r="J1157" s="43">
        <f>VLOOKUP($D1157,PORTE!$A$3:$Z$45,6,0)*$C1157+VLOOKUP($E$2,PORTE!$A$3:$Z$45,6,0)*$E1157</f>
        <v>6.0601100000000008</v>
      </c>
      <c r="K1157" s="43">
        <f>VLOOKUP($D1157,PORTE!$A$3:$Z$45,7,0)*$C1157+VLOOKUP($E$2,PORTE!$A$3:$Z$45,7,0)*$E1157</f>
        <v>6.40665</v>
      </c>
      <c r="L1157" s="43">
        <f>VLOOKUP($D1157,PORTE!$A$3:$Z$45,8,0)*$C1157+VLOOKUP($E$2,PORTE!$A$3:$Z$45,8,0)*$E1157</f>
        <v>6.82965</v>
      </c>
      <c r="M1157" s="43">
        <f>VLOOKUP($D1157,PORTE!$A$3:$Z$45,9,0)*$C1157+VLOOKUP($E$2,PORTE!$A$3:$Z$45,9,0)*$E1157</f>
        <v>7.5021799999999992</v>
      </c>
      <c r="N1157" s="43">
        <f>VLOOKUP($D1157,PORTE!$A$3:$Z$45,10,0)*$C1157+VLOOKUP($E$2,PORTE!$A$3:$Z$45,10,0)*$E1157</f>
        <v>8.187520000000001</v>
      </c>
      <c r="O1157" s="43">
        <f>VLOOKUP($D1157,PORTE!$A$3:$Z$45,11,0)*$C1157+VLOOKUP($E$2,PORTE!$A$3:$Z$45,11,0)*$E1157</f>
        <v>8.3264300000000002</v>
      </c>
      <c r="P1157" s="43">
        <f>VLOOKUP($D1157,PORTE!$A$3:$Z$45,12,0)*$C1157+VLOOKUP($E$2,PORTE!$A$3:$Z$45,12,0)*$E1157</f>
        <v>8.7154899999999991</v>
      </c>
      <c r="Q1157" s="43">
        <f>VLOOKUP($D1157,PORTE!$A$3:$Z$45,13,0)*$C1157+VLOOKUP($E$2,PORTE!$A$3:$Z$45,13,0)*$E1157</f>
        <v>9.0924899999999997</v>
      </c>
      <c r="R1157" s="43">
        <f>VLOOKUP($D1157,PORTE!$A$3:$Z$45,14,0)*$C1157+VLOOKUP($E$2,PORTE!$A$3:$Z$45,14,0)*$E1157</f>
        <v>9.4462299999999999</v>
      </c>
    </row>
    <row r="1158" spans="1:18" s="1" customFormat="1" ht="13.5" customHeight="1" x14ac:dyDescent="0.25">
      <c r="A1158" s="2" t="s">
        <v>2383</v>
      </c>
      <c r="B1158" s="3" t="s">
        <v>2384</v>
      </c>
      <c r="C1158" s="24">
        <v>0.01</v>
      </c>
      <c r="D1158" s="4" t="s">
        <v>5</v>
      </c>
      <c r="E1158" s="5" t="s">
        <v>178</v>
      </c>
      <c r="F1158" s="43">
        <f>VLOOKUP($D1158,PORTE!$A$3:$Z$45,2,0)*$C1158+VLOOKUP($E$2,PORTE!$A$3:$Z$45,2,0)*$E1158</f>
        <v>16.329499999999999</v>
      </c>
      <c r="G1158" s="43">
        <f>VLOOKUP($D1158,PORTE!$A$3:$Z$45,3,0)*$C1158+VLOOKUP($E$2,PORTE!$A$3:$Z$45,3,0)*$E1158</f>
        <v>17.061</v>
      </c>
      <c r="H1158" s="43">
        <f>VLOOKUP($D1158,PORTE!$A$3:$Z$45,4,0)*$C1158+VLOOKUP($E$2,PORTE!$A$3:$Z$45,4,0)*$E1158</f>
        <v>18.012709999999998</v>
      </c>
      <c r="I1158" s="43">
        <f>VLOOKUP($D1158,PORTE!$A$3:$Z$45,5,0)*$C1158+VLOOKUP($E$2,PORTE!$A$3:$Z$45,5,0)*$E1158</f>
        <v>19.292210000000001</v>
      </c>
      <c r="J1158" s="43">
        <f>VLOOKUP($D1158,PORTE!$A$3:$Z$45,6,0)*$C1158+VLOOKUP($E$2,PORTE!$A$3:$Z$45,6,0)*$E1158</f>
        <v>20.37689</v>
      </c>
      <c r="K1158" s="43">
        <f>VLOOKUP($D1158,PORTE!$A$3:$Z$45,7,0)*$C1158+VLOOKUP($E$2,PORTE!$A$3:$Z$45,7,0)*$E1158</f>
        <v>21.542850000000001</v>
      </c>
      <c r="L1158" s="43">
        <f>VLOOKUP($D1158,PORTE!$A$3:$Z$45,8,0)*$C1158+VLOOKUP($E$2,PORTE!$A$3:$Z$45,8,0)*$E1158</f>
        <v>22.964849999999998</v>
      </c>
      <c r="M1158" s="43">
        <f>VLOOKUP($D1158,PORTE!$A$3:$Z$45,9,0)*$C1158+VLOOKUP($E$2,PORTE!$A$3:$Z$45,9,0)*$E1158</f>
        <v>25.225819999999995</v>
      </c>
      <c r="N1158" s="43">
        <f>VLOOKUP($D1158,PORTE!$A$3:$Z$45,10,0)*$C1158+VLOOKUP($E$2,PORTE!$A$3:$Z$45,10,0)*$E1158</f>
        <v>27.52948</v>
      </c>
      <c r="O1158" s="43">
        <f>VLOOKUP($D1158,PORTE!$A$3:$Z$45,11,0)*$C1158+VLOOKUP($E$2,PORTE!$A$3:$Z$45,11,0)*$E1158</f>
        <v>27.998570000000004</v>
      </c>
      <c r="P1158" s="43">
        <f>VLOOKUP($D1158,PORTE!$A$3:$Z$45,12,0)*$C1158+VLOOKUP($E$2,PORTE!$A$3:$Z$45,12,0)*$E1158</f>
        <v>29.122509999999998</v>
      </c>
      <c r="Q1158" s="43">
        <f>VLOOKUP($D1158,PORTE!$A$3:$Z$45,13,0)*$C1158+VLOOKUP($E$2,PORTE!$A$3:$Z$45,13,0)*$E1158</f>
        <v>30.006510000000002</v>
      </c>
      <c r="R1158" s="43">
        <f>VLOOKUP($D1158,PORTE!$A$3:$Z$45,14,0)*$C1158+VLOOKUP($E$2,PORTE!$A$3:$Z$45,14,0)*$E1158</f>
        <v>31.174270000000003</v>
      </c>
    </row>
    <row r="1159" spans="1:18" s="1" customFormat="1" ht="13.5" customHeight="1" x14ac:dyDescent="0.25">
      <c r="A1159" s="2">
        <v>40322491</v>
      </c>
      <c r="B1159" s="9" t="s">
        <v>2385</v>
      </c>
      <c r="C1159" s="24">
        <v>0.04</v>
      </c>
      <c r="D1159" s="4" t="s">
        <v>5</v>
      </c>
      <c r="E1159" s="5">
        <v>4.4240000000000004</v>
      </c>
      <c r="F1159" s="43">
        <f>VLOOKUP($D1159,PORTE!$A$3:$Z$45,2,0)*$C1159+VLOOKUP($E$2,PORTE!$A$3:$Z$45,2,0)*$E1159</f>
        <v>51.196000000000005</v>
      </c>
      <c r="G1159" s="43">
        <f>VLOOKUP($D1159,PORTE!$A$3:$Z$45,3,0)*$C1159+VLOOKUP($E$2,PORTE!$A$3:$Z$45,3,0)*$E1159</f>
        <v>53.50800000000001</v>
      </c>
      <c r="H1159" s="43">
        <f>VLOOKUP($D1159,PORTE!$A$3:$Z$45,4,0)*$C1159+VLOOKUP($E$2,PORTE!$A$3:$Z$45,4,0)*$E1159</f>
        <v>56.492080000000001</v>
      </c>
      <c r="I1159" s="43">
        <f>VLOOKUP($D1159,PORTE!$A$3:$Z$45,5,0)*$C1159+VLOOKUP($E$2,PORTE!$A$3:$Z$45,5,0)*$E1159</f>
        <v>60.504880000000007</v>
      </c>
      <c r="J1159" s="43">
        <f>VLOOKUP($D1159,PORTE!$A$3:$Z$45,6,0)*$C1159+VLOOKUP($E$2,PORTE!$A$3:$Z$45,6,0)*$E1159</f>
        <v>63.910320000000006</v>
      </c>
      <c r="K1159" s="43">
        <f>VLOOKUP($D1159,PORTE!$A$3:$Z$45,7,0)*$C1159+VLOOKUP($E$2,PORTE!$A$3:$Z$45,7,0)*$E1159</f>
        <v>67.5672</v>
      </c>
      <c r="L1159" s="43">
        <f>VLOOKUP($D1159,PORTE!$A$3:$Z$45,8,0)*$C1159+VLOOKUP($E$2,PORTE!$A$3:$Z$45,8,0)*$E1159</f>
        <v>72.027199999999993</v>
      </c>
      <c r="M1159" s="43">
        <f>VLOOKUP($D1159,PORTE!$A$3:$Z$45,9,0)*$C1159+VLOOKUP($E$2,PORTE!$A$3:$Z$45,9,0)*$E1159</f>
        <v>79.118559999999988</v>
      </c>
      <c r="N1159" s="43">
        <f>VLOOKUP($D1159,PORTE!$A$3:$Z$45,10,0)*$C1159+VLOOKUP($E$2,PORTE!$A$3:$Z$45,10,0)*$E1159</f>
        <v>86.34384</v>
      </c>
      <c r="O1159" s="43">
        <f>VLOOKUP($D1159,PORTE!$A$3:$Z$45,11,0)*$C1159+VLOOKUP($E$2,PORTE!$A$3:$Z$45,11,0)*$E1159</f>
        <v>87.814960000000013</v>
      </c>
      <c r="P1159" s="43">
        <f>VLOOKUP($D1159,PORTE!$A$3:$Z$45,12,0)*$C1159+VLOOKUP($E$2,PORTE!$A$3:$Z$45,12,0)*$E1159</f>
        <v>91.352879999999999</v>
      </c>
      <c r="Q1159" s="43">
        <f>VLOOKUP($D1159,PORTE!$A$3:$Z$45,13,0)*$C1159+VLOOKUP($E$2,PORTE!$A$3:$Z$45,13,0)*$E1159</f>
        <v>94.152080000000012</v>
      </c>
      <c r="R1159" s="43">
        <f>VLOOKUP($D1159,PORTE!$A$3:$Z$45,14,0)*$C1159+VLOOKUP($E$2,PORTE!$A$3:$Z$45,14,0)*$E1159</f>
        <v>97.816160000000011</v>
      </c>
    </row>
    <row r="1160" spans="1:18" s="1" customFormat="1" ht="13.5" customHeight="1" x14ac:dyDescent="0.25">
      <c r="A1160" s="2" t="s">
        <v>2386</v>
      </c>
      <c r="B1160" s="3" t="s">
        <v>2387</v>
      </c>
      <c r="C1160" s="24">
        <v>0.04</v>
      </c>
      <c r="D1160" s="4" t="s">
        <v>5</v>
      </c>
      <c r="E1160" s="5" t="s">
        <v>228</v>
      </c>
      <c r="F1160" s="43">
        <f>VLOOKUP($D1160,PORTE!$A$3:$Z$45,2,0)*$C1160+VLOOKUP($E$2,PORTE!$A$3:$Z$45,2,0)*$E1160</f>
        <v>5.1844999999999999</v>
      </c>
      <c r="G1160" s="43">
        <f>VLOOKUP($D1160,PORTE!$A$3:$Z$45,3,0)*$C1160+VLOOKUP($E$2,PORTE!$A$3:$Z$45,3,0)*$E1160</f>
        <v>5.4959999999999996</v>
      </c>
      <c r="H1160" s="43">
        <f>VLOOKUP($D1160,PORTE!$A$3:$Z$45,4,0)*$C1160+VLOOKUP($E$2,PORTE!$A$3:$Z$45,4,0)*$E1160</f>
        <v>5.79941</v>
      </c>
      <c r="I1160" s="43">
        <f>VLOOKUP($D1160,PORTE!$A$3:$Z$45,5,0)*$C1160+VLOOKUP($E$2,PORTE!$A$3:$Z$45,5,0)*$E1160</f>
        <v>6.2113099999999992</v>
      </c>
      <c r="J1160" s="43">
        <f>VLOOKUP($D1160,PORTE!$A$3:$Z$45,6,0)*$C1160+VLOOKUP($E$2,PORTE!$A$3:$Z$45,6,0)*$E1160</f>
        <v>6.57599</v>
      </c>
      <c r="K1160" s="43">
        <f>VLOOKUP($D1160,PORTE!$A$3:$Z$45,7,0)*$C1160+VLOOKUP($E$2,PORTE!$A$3:$Z$45,7,0)*$E1160</f>
        <v>6.9520499999999998</v>
      </c>
      <c r="L1160" s="43">
        <f>VLOOKUP($D1160,PORTE!$A$3:$Z$45,8,0)*$C1160+VLOOKUP($E$2,PORTE!$A$3:$Z$45,8,0)*$E1160</f>
        <v>7.4110499999999995</v>
      </c>
      <c r="M1160" s="43">
        <f>VLOOKUP($D1160,PORTE!$A$3:$Z$45,9,0)*$C1160+VLOOKUP($E$2,PORTE!$A$3:$Z$45,9,0)*$E1160</f>
        <v>8.1408199999999979</v>
      </c>
      <c r="N1160" s="43">
        <f>VLOOKUP($D1160,PORTE!$A$3:$Z$45,10,0)*$C1160+VLOOKUP($E$2,PORTE!$A$3:$Z$45,10,0)*$E1160</f>
        <v>8.8844799999999999</v>
      </c>
      <c r="O1160" s="43">
        <f>VLOOKUP($D1160,PORTE!$A$3:$Z$45,11,0)*$C1160+VLOOKUP($E$2,PORTE!$A$3:$Z$45,11,0)*$E1160</f>
        <v>9.0352700000000006</v>
      </c>
      <c r="P1160" s="43">
        <f>VLOOKUP($D1160,PORTE!$A$3:$Z$45,12,0)*$C1160+VLOOKUP($E$2,PORTE!$A$3:$Z$45,12,0)*$E1160</f>
        <v>9.4524099999999986</v>
      </c>
      <c r="Q1160" s="43">
        <f>VLOOKUP($D1160,PORTE!$A$3:$Z$45,13,0)*$C1160+VLOOKUP($E$2,PORTE!$A$3:$Z$45,13,0)*$E1160</f>
        <v>9.8510099999999987</v>
      </c>
      <c r="R1160" s="43">
        <f>VLOOKUP($D1160,PORTE!$A$3:$Z$45,14,0)*$C1160+VLOOKUP($E$2,PORTE!$A$3:$Z$45,14,0)*$E1160</f>
        <v>10.23427</v>
      </c>
    </row>
    <row r="1161" spans="1:18" s="1" customFormat="1" ht="13.5" customHeight="1" x14ac:dyDescent="0.25">
      <c r="A1161" s="2" t="s">
        <v>2388</v>
      </c>
      <c r="B1161" s="3" t="s">
        <v>2389</v>
      </c>
      <c r="C1161" s="24">
        <v>0.1</v>
      </c>
      <c r="D1161" s="4" t="s">
        <v>5</v>
      </c>
      <c r="E1161" s="5" t="s">
        <v>933</v>
      </c>
      <c r="F1161" s="43">
        <f>VLOOKUP($D1161,PORTE!$A$3:$Z$45,2,0)*$C1161+VLOOKUP($E$2,PORTE!$A$3:$Z$45,2,0)*$E1161</f>
        <v>93.846499999999992</v>
      </c>
      <c r="G1161" s="43">
        <f>VLOOKUP($D1161,PORTE!$A$3:$Z$45,3,0)*$C1161+VLOOKUP($E$2,PORTE!$A$3:$Z$45,3,0)*$E1161</f>
        <v>98.141999999999982</v>
      </c>
      <c r="H1161" s="43">
        <f>VLOOKUP($D1161,PORTE!$A$3:$Z$45,4,0)*$C1161+VLOOKUP($E$2,PORTE!$A$3:$Z$45,4,0)*$E1161</f>
        <v>103.61296999999999</v>
      </c>
      <c r="I1161" s="43">
        <f>VLOOKUP($D1161,PORTE!$A$3:$Z$45,5,0)*$C1161+VLOOKUP($E$2,PORTE!$A$3:$Z$45,5,0)*$E1161</f>
        <v>110.97286999999999</v>
      </c>
      <c r="J1161" s="43">
        <f>VLOOKUP($D1161,PORTE!$A$3:$Z$45,6,0)*$C1161+VLOOKUP($E$2,PORTE!$A$3:$Z$45,6,0)*$E1161</f>
        <v>117.23002999999999</v>
      </c>
      <c r="K1161" s="43">
        <f>VLOOKUP($D1161,PORTE!$A$3:$Z$45,7,0)*$C1161+VLOOKUP($E$2,PORTE!$A$3:$Z$45,7,0)*$E1161</f>
        <v>123.93764999999999</v>
      </c>
      <c r="L1161" s="43">
        <f>VLOOKUP($D1161,PORTE!$A$3:$Z$45,8,0)*$C1161+VLOOKUP($E$2,PORTE!$A$3:$Z$45,8,0)*$E1161</f>
        <v>132.11865</v>
      </c>
      <c r="M1161" s="43">
        <f>VLOOKUP($D1161,PORTE!$A$3:$Z$45,9,0)*$C1161+VLOOKUP($E$2,PORTE!$A$3:$Z$45,9,0)*$E1161</f>
        <v>145.12634</v>
      </c>
      <c r="N1161" s="43">
        <f>VLOOKUP($D1161,PORTE!$A$3:$Z$45,10,0)*$C1161+VLOOKUP($E$2,PORTE!$A$3:$Z$45,10,0)*$E1161</f>
        <v>158.37975999999998</v>
      </c>
      <c r="O1161" s="43">
        <f>VLOOKUP($D1161,PORTE!$A$3:$Z$45,11,0)*$C1161+VLOOKUP($E$2,PORTE!$A$3:$Z$45,11,0)*$E1161</f>
        <v>161.07778999999999</v>
      </c>
      <c r="P1161" s="43">
        <f>VLOOKUP($D1161,PORTE!$A$3:$Z$45,12,0)*$C1161+VLOOKUP($E$2,PORTE!$A$3:$Z$45,12,0)*$E1161</f>
        <v>167.60676999999998</v>
      </c>
      <c r="Q1161" s="43">
        <f>VLOOKUP($D1161,PORTE!$A$3:$Z$45,13,0)*$C1161+VLOOKUP($E$2,PORTE!$A$3:$Z$45,13,0)*$E1161</f>
        <v>172.82336999999998</v>
      </c>
      <c r="R1161" s="43">
        <f>VLOOKUP($D1161,PORTE!$A$3:$Z$45,14,0)*$C1161+VLOOKUP($E$2,PORTE!$A$3:$Z$45,14,0)*$E1161</f>
        <v>179.54899</v>
      </c>
    </row>
    <row r="1162" spans="1:18" s="1" customFormat="1" ht="13.5" customHeight="1" x14ac:dyDescent="0.25">
      <c r="A1162" s="2" t="s">
        <v>2390</v>
      </c>
      <c r="B1162" s="3" t="s">
        <v>2391</v>
      </c>
      <c r="C1162" s="24">
        <v>0.1</v>
      </c>
      <c r="D1162" s="4" t="s">
        <v>5</v>
      </c>
      <c r="E1162" s="5" t="s">
        <v>39</v>
      </c>
      <c r="F1162" s="43">
        <f>VLOOKUP($D1162,PORTE!$A$3:$Z$45,2,0)*$C1162+VLOOKUP($E$2,PORTE!$A$3:$Z$45,2,0)*$E1162</f>
        <v>38.370499999999993</v>
      </c>
      <c r="G1162" s="43">
        <f>VLOOKUP($D1162,PORTE!$A$3:$Z$45,3,0)*$C1162+VLOOKUP($E$2,PORTE!$A$3:$Z$45,3,0)*$E1162</f>
        <v>40.253999999999998</v>
      </c>
      <c r="H1162" s="43">
        <f>VLOOKUP($D1162,PORTE!$A$3:$Z$45,4,0)*$C1162+VLOOKUP($E$2,PORTE!$A$3:$Z$45,4,0)*$E1162</f>
        <v>42.492890000000003</v>
      </c>
      <c r="I1162" s="43">
        <f>VLOOKUP($D1162,PORTE!$A$3:$Z$45,5,0)*$C1162+VLOOKUP($E$2,PORTE!$A$3:$Z$45,5,0)*$E1162</f>
        <v>45.511189999999999</v>
      </c>
      <c r="J1162" s="43">
        <f>VLOOKUP($D1162,PORTE!$A$3:$Z$45,6,0)*$C1162+VLOOKUP($E$2,PORTE!$A$3:$Z$45,6,0)*$E1162</f>
        <v>48.102110000000003</v>
      </c>
      <c r="K1162" s="43">
        <f>VLOOKUP($D1162,PORTE!$A$3:$Z$45,7,0)*$C1162+VLOOKUP($E$2,PORTE!$A$3:$Z$45,7,0)*$E1162</f>
        <v>50.854050000000001</v>
      </c>
      <c r="L1162" s="43">
        <f>VLOOKUP($D1162,PORTE!$A$3:$Z$45,8,0)*$C1162+VLOOKUP($E$2,PORTE!$A$3:$Z$45,8,0)*$E1162</f>
        <v>54.211049999999993</v>
      </c>
      <c r="M1162" s="43">
        <f>VLOOKUP($D1162,PORTE!$A$3:$Z$45,9,0)*$C1162+VLOOKUP($E$2,PORTE!$A$3:$Z$45,9,0)*$E1162</f>
        <v>59.548579999999994</v>
      </c>
      <c r="N1162" s="43">
        <f>VLOOKUP($D1162,PORTE!$A$3:$Z$45,10,0)*$C1162+VLOOKUP($E$2,PORTE!$A$3:$Z$45,10,0)*$E1162</f>
        <v>64.987120000000004</v>
      </c>
      <c r="O1162" s="43">
        <f>VLOOKUP($D1162,PORTE!$A$3:$Z$45,11,0)*$C1162+VLOOKUP($E$2,PORTE!$A$3:$Z$45,11,0)*$E1162</f>
        <v>66.093230000000005</v>
      </c>
      <c r="P1162" s="43">
        <f>VLOOKUP($D1162,PORTE!$A$3:$Z$45,12,0)*$C1162+VLOOKUP($E$2,PORTE!$A$3:$Z$45,12,0)*$E1162</f>
        <v>68.859489999999994</v>
      </c>
      <c r="Q1162" s="43">
        <f>VLOOKUP($D1162,PORTE!$A$3:$Z$45,13,0)*$C1162+VLOOKUP($E$2,PORTE!$A$3:$Z$45,13,0)*$E1162</f>
        <v>71.181690000000003</v>
      </c>
      <c r="R1162" s="43">
        <f>VLOOKUP($D1162,PORTE!$A$3:$Z$45,14,0)*$C1162+VLOOKUP($E$2,PORTE!$A$3:$Z$45,14,0)*$E1162</f>
        <v>73.951629999999994</v>
      </c>
    </row>
    <row r="1163" spans="1:18" s="1" customFormat="1" ht="13.5" customHeight="1" x14ac:dyDescent="0.25">
      <c r="A1163" s="2" t="s">
        <v>2392</v>
      </c>
      <c r="B1163" s="3" t="s">
        <v>2393</v>
      </c>
      <c r="C1163" s="24">
        <v>0.01</v>
      </c>
      <c r="D1163" s="4" t="s">
        <v>5</v>
      </c>
      <c r="E1163" s="5" t="s">
        <v>417</v>
      </c>
      <c r="F1163" s="43">
        <f>VLOOKUP($D1163,PORTE!$A$3:$Z$45,2,0)*$C1163+VLOOKUP($E$2,PORTE!$A$3:$Z$45,2,0)*$E1163</f>
        <v>17.491</v>
      </c>
      <c r="G1163" s="43">
        <f>VLOOKUP($D1163,PORTE!$A$3:$Z$45,3,0)*$C1163+VLOOKUP($E$2,PORTE!$A$3:$Z$45,3,0)*$E1163</f>
        <v>18.273</v>
      </c>
      <c r="H1163" s="43">
        <f>VLOOKUP($D1163,PORTE!$A$3:$Z$45,4,0)*$C1163+VLOOKUP($E$2,PORTE!$A$3:$Z$45,4,0)*$E1163</f>
        <v>19.292379999999998</v>
      </c>
      <c r="I1163" s="43">
        <f>VLOOKUP($D1163,PORTE!$A$3:$Z$45,5,0)*$C1163+VLOOKUP($E$2,PORTE!$A$3:$Z$45,5,0)*$E1163</f>
        <v>20.662779999999998</v>
      </c>
      <c r="J1163" s="43">
        <f>VLOOKUP($D1163,PORTE!$A$3:$Z$45,6,0)*$C1163+VLOOKUP($E$2,PORTE!$A$3:$Z$45,6,0)*$E1163</f>
        <v>21.82422</v>
      </c>
      <c r="K1163" s="43">
        <f>VLOOKUP($D1163,PORTE!$A$3:$Z$45,7,0)*$C1163+VLOOKUP($E$2,PORTE!$A$3:$Z$45,7,0)*$E1163</f>
        <v>23.073</v>
      </c>
      <c r="L1163" s="43">
        <f>VLOOKUP($D1163,PORTE!$A$3:$Z$45,8,0)*$C1163+VLOOKUP($E$2,PORTE!$A$3:$Z$45,8,0)*$E1163</f>
        <v>24.595999999999997</v>
      </c>
      <c r="M1163" s="43">
        <f>VLOOKUP($D1163,PORTE!$A$3:$Z$45,9,0)*$C1163+VLOOKUP($E$2,PORTE!$A$3:$Z$45,9,0)*$E1163</f>
        <v>27.017559999999996</v>
      </c>
      <c r="N1163" s="43">
        <f>VLOOKUP($D1163,PORTE!$A$3:$Z$45,10,0)*$C1163+VLOOKUP($E$2,PORTE!$A$3:$Z$45,10,0)*$E1163</f>
        <v>29.484839999999998</v>
      </c>
      <c r="O1163" s="43">
        <f>VLOOKUP($D1163,PORTE!$A$3:$Z$45,11,0)*$C1163+VLOOKUP($E$2,PORTE!$A$3:$Z$45,11,0)*$E1163</f>
        <v>29.987260000000003</v>
      </c>
      <c r="P1163" s="43">
        <f>VLOOKUP($D1163,PORTE!$A$3:$Z$45,12,0)*$C1163+VLOOKUP($E$2,PORTE!$A$3:$Z$45,12,0)*$E1163</f>
        <v>31.189979999999998</v>
      </c>
      <c r="Q1163" s="43">
        <f>VLOOKUP($D1163,PORTE!$A$3:$Z$45,13,0)*$C1163+VLOOKUP($E$2,PORTE!$A$3:$Z$45,13,0)*$E1163</f>
        <v>32.13458</v>
      </c>
      <c r="R1163" s="43">
        <f>VLOOKUP($D1163,PORTE!$A$3:$Z$45,14,0)*$C1163+VLOOKUP($E$2,PORTE!$A$3:$Z$45,14,0)*$E1163</f>
        <v>33.385159999999999</v>
      </c>
    </row>
    <row r="1164" spans="1:18" s="1" customFormat="1" ht="13.5" customHeight="1" x14ac:dyDescent="0.25">
      <c r="A1164" s="2" t="s">
        <v>2394</v>
      </c>
      <c r="B1164" s="3" t="s">
        <v>2395</v>
      </c>
      <c r="C1164" s="27">
        <v>1</v>
      </c>
      <c r="D1164" s="2" t="s">
        <v>1469</v>
      </c>
      <c r="E1164" s="5" t="s">
        <v>2396</v>
      </c>
      <c r="F1164" s="43">
        <f>VLOOKUP($D1164,PORTE!$A$3:$Z$45,2,0)*$C1164+VLOOKUP($E$2,PORTE!$A$3:$Z$45,2,0)*$E1164</f>
        <v>1028.9349999999999</v>
      </c>
      <c r="G1164" s="43">
        <f>VLOOKUP($D1164,PORTE!$A$3:$Z$45,3,0)*$C1164+VLOOKUP($E$2,PORTE!$A$3:$Z$45,3,0)*$E1164</f>
        <v>1082.28</v>
      </c>
      <c r="H1164" s="43">
        <f>VLOOKUP($D1164,PORTE!$A$3:$Z$45,4,0)*$C1164+VLOOKUP($E$2,PORTE!$A$3:$Z$45,4,0)*$E1164</f>
        <v>1142.3623</v>
      </c>
      <c r="I1164" s="43">
        <f>VLOOKUP($D1164,PORTE!$A$3:$Z$45,5,0)*$C1164+VLOOKUP($E$2,PORTE!$A$3:$Z$45,5,0)*$E1164</f>
        <v>1223.4932999999999</v>
      </c>
      <c r="J1164" s="43">
        <f>VLOOKUP($D1164,PORTE!$A$3:$Z$45,6,0)*$C1164+VLOOKUP($E$2,PORTE!$A$3:$Z$45,6,0)*$E1164</f>
        <v>1293.7176999999999</v>
      </c>
      <c r="K1164" s="43">
        <f>VLOOKUP($D1164,PORTE!$A$3:$Z$45,7,0)*$C1164+VLOOKUP($E$2,PORTE!$A$3:$Z$45,7,0)*$E1164</f>
        <v>1367.7335</v>
      </c>
      <c r="L1164" s="43">
        <f>VLOOKUP($D1164,PORTE!$A$3:$Z$45,8,0)*$C1164+VLOOKUP($E$2,PORTE!$A$3:$Z$45,8,0)*$E1164</f>
        <v>1458.0034999999998</v>
      </c>
      <c r="M1164" s="43">
        <f>VLOOKUP($D1164,PORTE!$A$3:$Z$45,9,0)*$C1164+VLOOKUP($E$2,PORTE!$A$3:$Z$45,9,0)*$E1164</f>
        <v>1601.5805999999998</v>
      </c>
      <c r="N1164" s="43">
        <f>VLOOKUP($D1164,PORTE!$A$3:$Z$45,10,0)*$C1164+VLOOKUP($E$2,PORTE!$A$3:$Z$45,10,0)*$E1164</f>
        <v>1747.8483999999999</v>
      </c>
      <c r="O1164" s="43">
        <f>VLOOKUP($D1164,PORTE!$A$3:$Z$45,11,0)*$C1164+VLOOKUP($E$2,PORTE!$A$3:$Z$45,11,0)*$E1164</f>
        <v>1777.5861000000002</v>
      </c>
      <c r="P1164" s="43">
        <f>VLOOKUP($D1164,PORTE!$A$3:$Z$45,12,0)*$C1164+VLOOKUP($E$2,PORTE!$A$3:$Z$45,12,0)*$E1164</f>
        <v>1853.9242999999997</v>
      </c>
      <c r="Q1164" s="43">
        <f>VLOOKUP($D1164,PORTE!$A$3:$Z$45,13,0)*$C1164+VLOOKUP($E$2,PORTE!$A$3:$Z$45,13,0)*$E1164</f>
        <v>1943.7383</v>
      </c>
      <c r="R1164" s="43">
        <f>VLOOKUP($D1164,PORTE!$A$3:$Z$45,14,0)*$C1164+VLOOKUP($E$2,PORTE!$A$3:$Z$45,14,0)*$E1164</f>
        <v>2040.5441000000001</v>
      </c>
    </row>
    <row r="1165" spans="1:18" s="1" customFormat="1" ht="13.5" customHeight="1" x14ac:dyDescent="0.25">
      <c r="A1165" s="2" t="s">
        <v>2397</v>
      </c>
      <c r="B1165" s="3" t="s">
        <v>2398</v>
      </c>
      <c r="C1165" s="27">
        <v>1</v>
      </c>
      <c r="D1165" s="2" t="s">
        <v>5</v>
      </c>
      <c r="E1165" s="5">
        <v>6.3</v>
      </c>
      <c r="F1165" s="43">
        <f>VLOOKUP($D1165,PORTE!$A$3:$Z$45,2,0)*$C1165+VLOOKUP($E$2,PORTE!$A$3:$Z$45,2,0)*$E1165</f>
        <v>80.45</v>
      </c>
      <c r="G1165" s="43">
        <f>VLOOKUP($D1165,PORTE!$A$3:$Z$45,3,0)*$C1165+VLOOKUP($E$2,PORTE!$A$3:$Z$45,3,0)*$E1165</f>
        <v>86.1</v>
      </c>
      <c r="H1165" s="43">
        <f>VLOOKUP($D1165,PORTE!$A$3:$Z$45,4,0)*$C1165+VLOOKUP($E$2,PORTE!$A$3:$Z$45,4,0)*$E1165</f>
        <v>90.820999999999998</v>
      </c>
      <c r="I1165" s="43">
        <f>VLOOKUP($D1165,PORTE!$A$3:$Z$45,5,0)*$C1165+VLOOKUP($E$2,PORTE!$A$3:$Z$45,5,0)*$E1165</f>
        <v>97.271000000000001</v>
      </c>
      <c r="J1165" s="43">
        <f>VLOOKUP($D1165,PORTE!$A$3:$Z$45,6,0)*$C1165+VLOOKUP($E$2,PORTE!$A$3:$Z$45,6,0)*$E1165</f>
        <v>103.139</v>
      </c>
      <c r="K1165" s="43">
        <f>VLOOKUP($D1165,PORTE!$A$3:$Z$45,7,0)*$C1165+VLOOKUP($E$2,PORTE!$A$3:$Z$45,7,0)*$E1165</f>
        <v>109.035</v>
      </c>
      <c r="L1165" s="43">
        <f>VLOOKUP($D1165,PORTE!$A$3:$Z$45,8,0)*$C1165+VLOOKUP($E$2,PORTE!$A$3:$Z$45,8,0)*$E1165</f>
        <v>116.23499999999999</v>
      </c>
      <c r="M1165" s="43">
        <f>VLOOKUP($D1165,PORTE!$A$3:$Z$45,9,0)*$C1165+VLOOKUP($E$2,PORTE!$A$3:$Z$45,9,0)*$E1165</f>
        <v>127.68199999999999</v>
      </c>
      <c r="N1165" s="43">
        <f>VLOOKUP($D1165,PORTE!$A$3:$Z$45,10,0)*$C1165+VLOOKUP($E$2,PORTE!$A$3:$Z$45,10,0)*$E1165</f>
        <v>139.34799999999998</v>
      </c>
      <c r="O1165" s="43">
        <f>VLOOKUP($D1165,PORTE!$A$3:$Z$45,11,0)*$C1165+VLOOKUP($E$2,PORTE!$A$3:$Z$45,11,0)*$E1165</f>
        <v>141.70700000000002</v>
      </c>
      <c r="P1165" s="43">
        <f>VLOOKUP($D1165,PORTE!$A$3:$Z$45,12,0)*$C1165+VLOOKUP($E$2,PORTE!$A$3:$Z$45,12,0)*$E1165</f>
        <v>148.80099999999999</v>
      </c>
      <c r="Q1165" s="43">
        <f>VLOOKUP($D1165,PORTE!$A$3:$Z$45,13,0)*$C1165+VLOOKUP($E$2,PORTE!$A$3:$Z$45,13,0)*$E1165</f>
        <v>156.20099999999999</v>
      </c>
      <c r="R1165" s="43">
        <f>VLOOKUP($D1165,PORTE!$A$3:$Z$45,14,0)*$C1165+VLOOKUP($E$2,PORTE!$A$3:$Z$45,14,0)*$E1165</f>
        <v>162.27700000000002</v>
      </c>
    </row>
    <row r="1166" spans="1:18" s="1" customFormat="1" ht="13.5" customHeight="1" x14ac:dyDescent="0.25">
      <c r="A1166" s="2" t="s">
        <v>2399</v>
      </c>
      <c r="B1166" s="3" t="s">
        <v>2400</v>
      </c>
      <c r="C1166" s="27">
        <v>1</v>
      </c>
      <c r="D1166" s="2" t="s">
        <v>5</v>
      </c>
      <c r="E1166" s="5">
        <v>8.19</v>
      </c>
      <c r="F1166" s="43">
        <f>VLOOKUP($D1166,PORTE!$A$3:$Z$45,2,0)*$C1166+VLOOKUP($E$2,PORTE!$A$3:$Z$45,2,0)*$E1166</f>
        <v>102.18499999999999</v>
      </c>
      <c r="G1166" s="43">
        <f>VLOOKUP($D1166,PORTE!$A$3:$Z$45,3,0)*$C1166+VLOOKUP($E$2,PORTE!$A$3:$Z$45,3,0)*$E1166</f>
        <v>108.78</v>
      </c>
      <c r="H1166" s="43">
        <f>VLOOKUP($D1166,PORTE!$A$3:$Z$45,4,0)*$C1166+VLOOKUP($E$2,PORTE!$A$3:$Z$45,4,0)*$E1166</f>
        <v>114.76729999999999</v>
      </c>
      <c r="I1166" s="43">
        <f>VLOOKUP($D1166,PORTE!$A$3:$Z$45,5,0)*$C1166+VLOOKUP($E$2,PORTE!$A$3:$Z$45,5,0)*$E1166</f>
        <v>122.9183</v>
      </c>
      <c r="J1166" s="43">
        <f>VLOOKUP($D1166,PORTE!$A$3:$Z$45,6,0)*$C1166+VLOOKUP($E$2,PORTE!$A$3:$Z$45,6,0)*$E1166</f>
        <v>130.22269999999997</v>
      </c>
      <c r="K1166" s="43">
        <f>VLOOKUP($D1166,PORTE!$A$3:$Z$45,7,0)*$C1166+VLOOKUP($E$2,PORTE!$A$3:$Z$45,7,0)*$E1166</f>
        <v>137.66849999999999</v>
      </c>
      <c r="L1166" s="43">
        <f>VLOOKUP($D1166,PORTE!$A$3:$Z$45,8,0)*$C1166+VLOOKUP($E$2,PORTE!$A$3:$Z$45,8,0)*$E1166</f>
        <v>146.7585</v>
      </c>
      <c r="M1166" s="43">
        <f>VLOOKUP($D1166,PORTE!$A$3:$Z$45,9,0)*$C1166+VLOOKUP($E$2,PORTE!$A$3:$Z$45,9,0)*$E1166</f>
        <v>161.21059999999997</v>
      </c>
      <c r="N1166" s="43">
        <f>VLOOKUP($D1166,PORTE!$A$3:$Z$45,10,0)*$C1166+VLOOKUP($E$2,PORTE!$A$3:$Z$45,10,0)*$E1166</f>
        <v>175.93839999999997</v>
      </c>
      <c r="O1166" s="43">
        <f>VLOOKUP($D1166,PORTE!$A$3:$Z$45,11,0)*$C1166+VLOOKUP($E$2,PORTE!$A$3:$Z$45,11,0)*$E1166</f>
        <v>178.9211</v>
      </c>
      <c r="P1166" s="43">
        <f>VLOOKUP($D1166,PORTE!$A$3:$Z$45,12,0)*$C1166+VLOOKUP($E$2,PORTE!$A$3:$Z$45,12,0)*$E1166</f>
        <v>187.48929999999999</v>
      </c>
      <c r="Q1166" s="43">
        <f>VLOOKUP($D1166,PORTE!$A$3:$Z$45,13,0)*$C1166+VLOOKUP($E$2,PORTE!$A$3:$Z$45,13,0)*$E1166</f>
        <v>196.02330000000001</v>
      </c>
      <c r="R1166" s="43">
        <f>VLOOKUP($D1166,PORTE!$A$3:$Z$45,14,0)*$C1166+VLOOKUP($E$2,PORTE!$A$3:$Z$45,14,0)*$E1166</f>
        <v>203.6491</v>
      </c>
    </row>
    <row r="1167" spans="1:18" s="1" customFormat="1" ht="13.5" customHeight="1" x14ac:dyDescent="0.25">
      <c r="A1167" s="2" t="s">
        <v>2401</v>
      </c>
      <c r="B1167" s="3" t="s">
        <v>2402</v>
      </c>
      <c r="C1167" s="27">
        <v>1</v>
      </c>
      <c r="D1167" s="2" t="s">
        <v>5</v>
      </c>
      <c r="E1167" s="5">
        <v>6.3</v>
      </c>
      <c r="F1167" s="43">
        <f>VLOOKUP($D1167,PORTE!$A$3:$Z$45,2,0)*$C1167+VLOOKUP($E$2,PORTE!$A$3:$Z$45,2,0)*$E1167</f>
        <v>80.45</v>
      </c>
      <c r="G1167" s="43">
        <f>VLOOKUP($D1167,PORTE!$A$3:$Z$45,3,0)*$C1167+VLOOKUP($E$2,PORTE!$A$3:$Z$45,3,0)*$E1167</f>
        <v>86.1</v>
      </c>
      <c r="H1167" s="43">
        <f>VLOOKUP($D1167,PORTE!$A$3:$Z$45,4,0)*$C1167+VLOOKUP($E$2,PORTE!$A$3:$Z$45,4,0)*$E1167</f>
        <v>90.820999999999998</v>
      </c>
      <c r="I1167" s="43">
        <f>VLOOKUP($D1167,PORTE!$A$3:$Z$45,5,0)*$C1167+VLOOKUP($E$2,PORTE!$A$3:$Z$45,5,0)*$E1167</f>
        <v>97.271000000000001</v>
      </c>
      <c r="J1167" s="43">
        <f>VLOOKUP($D1167,PORTE!$A$3:$Z$45,6,0)*$C1167+VLOOKUP($E$2,PORTE!$A$3:$Z$45,6,0)*$E1167</f>
        <v>103.139</v>
      </c>
      <c r="K1167" s="43">
        <f>VLOOKUP($D1167,PORTE!$A$3:$Z$45,7,0)*$C1167+VLOOKUP($E$2,PORTE!$A$3:$Z$45,7,0)*$E1167</f>
        <v>109.035</v>
      </c>
      <c r="L1167" s="43">
        <f>VLOOKUP($D1167,PORTE!$A$3:$Z$45,8,0)*$C1167+VLOOKUP($E$2,PORTE!$A$3:$Z$45,8,0)*$E1167</f>
        <v>116.23499999999999</v>
      </c>
      <c r="M1167" s="43">
        <f>VLOOKUP($D1167,PORTE!$A$3:$Z$45,9,0)*$C1167+VLOOKUP($E$2,PORTE!$A$3:$Z$45,9,0)*$E1167</f>
        <v>127.68199999999999</v>
      </c>
      <c r="N1167" s="43">
        <f>VLOOKUP($D1167,PORTE!$A$3:$Z$45,10,0)*$C1167+VLOOKUP($E$2,PORTE!$A$3:$Z$45,10,0)*$E1167</f>
        <v>139.34799999999998</v>
      </c>
      <c r="O1167" s="43">
        <f>VLOOKUP($D1167,PORTE!$A$3:$Z$45,11,0)*$C1167+VLOOKUP($E$2,PORTE!$A$3:$Z$45,11,0)*$E1167</f>
        <v>141.70700000000002</v>
      </c>
      <c r="P1167" s="43">
        <f>VLOOKUP($D1167,PORTE!$A$3:$Z$45,12,0)*$C1167+VLOOKUP($E$2,PORTE!$A$3:$Z$45,12,0)*$E1167</f>
        <v>148.80099999999999</v>
      </c>
      <c r="Q1167" s="43">
        <f>VLOOKUP($D1167,PORTE!$A$3:$Z$45,13,0)*$C1167+VLOOKUP($E$2,PORTE!$A$3:$Z$45,13,0)*$E1167</f>
        <v>156.20099999999999</v>
      </c>
      <c r="R1167" s="43">
        <f>VLOOKUP($D1167,PORTE!$A$3:$Z$45,14,0)*$C1167+VLOOKUP($E$2,PORTE!$A$3:$Z$45,14,0)*$E1167</f>
        <v>162.27700000000002</v>
      </c>
    </row>
    <row r="1168" spans="1:18" s="1" customFormat="1" ht="13.5" customHeight="1" x14ac:dyDescent="0.25">
      <c r="A1168" s="2" t="s">
        <v>2403</v>
      </c>
      <c r="B1168" s="3" t="s">
        <v>2404</v>
      </c>
      <c r="C1168" s="27">
        <v>1</v>
      </c>
      <c r="D1168" s="2" t="s">
        <v>5</v>
      </c>
      <c r="E1168" s="5">
        <v>6.3</v>
      </c>
      <c r="F1168" s="43">
        <f>VLOOKUP($D1168,PORTE!$A$3:$Z$45,2,0)*$C1168+VLOOKUP($E$2,PORTE!$A$3:$Z$45,2,0)*$E1168</f>
        <v>80.45</v>
      </c>
      <c r="G1168" s="43">
        <f>VLOOKUP($D1168,PORTE!$A$3:$Z$45,3,0)*$C1168+VLOOKUP($E$2,PORTE!$A$3:$Z$45,3,0)*$E1168</f>
        <v>86.1</v>
      </c>
      <c r="H1168" s="43">
        <f>VLOOKUP($D1168,PORTE!$A$3:$Z$45,4,0)*$C1168+VLOOKUP($E$2,PORTE!$A$3:$Z$45,4,0)*$E1168</f>
        <v>90.820999999999998</v>
      </c>
      <c r="I1168" s="43">
        <f>VLOOKUP($D1168,PORTE!$A$3:$Z$45,5,0)*$C1168+VLOOKUP($E$2,PORTE!$A$3:$Z$45,5,0)*$E1168</f>
        <v>97.271000000000001</v>
      </c>
      <c r="J1168" s="43">
        <f>VLOOKUP($D1168,PORTE!$A$3:$Z$45,6,0)*$C1168+VLOOKUP($E$2,PORTE!$A$3:$Z$45,6,0)*$E1168</f>
        <v>103.139</v>
      </c>
      <c r="K1168" s="43">
        <f>VLOOKUP($D1168,PORTE!$A$3:$Z$45,7,0)*$C1168+VLOOKUP($E$2,PORTE!$A$3:$Z$45,7,0)*$E1168</f>
        <v>109.035</v>
      </c>
      <c r="L1168" s="43">
        <f>VLOOKUP($D1168,PORTE!$A$3:$Z$45,8,0)*$C1168+VLOOKUP($E$2,PORTE!$A$3:$Z$45,8,0)*$E1168</f>
        <v>116.23499999999999</v>
      </c>
      <c r="M1168" s="43">
        <f>VLOOKUP($D1168,PORTE!$A$3:$Z$45,9,0)*$C1168+VLOOKUP($E$2,PORTE!$A$3:$Z$45,9,0)*$E1168</f>
        <v>127.68199999999999</v>
      </c>
      <c r="N1168" s="43">
        <f>VLOOKUP($D1168,PORTE!$A$3:$Z$45,10,0)*$C1168+VLOOKUP($E$2,PORTE!$A$3:$Z$45,10,0)*$E1168</f>
        <v>139.34799999999998</v>
      </c>
      <c r="O1168" s="43">
        <f>VLOOKUP($D1168,PORTE!$A$3:$Z$45,11,0)*$C1168+VLOOKUP($E$2,PORTE!$A$3:$Z$45,11,0)*$E1168</f>
        <v>141.70700000000002</v>
      </c>
      <c r="P1168" s="43">
        <f>VLOOKUP($D1168,PORTE!$A$3:$Z$45,12,0)*$C1168+VLOOKUP($E$2,PORTE!$A$3:$Z$45,12,0)*$E1168</f>
        <v>148.80099999999999</v>
      </c>
      <c r="Q1168" s="43">
        <f>VLOOKUP($D1168,PORTE!$A$3:$Z$45,13,0)*$C1168+VLOOKUP($E$2,PORTE!$A$3:$Z$45,13,0)*$E1168</f>
        <v>156.20099999999999</v>
      </c>
      <c r="R1168" s="43">
        <f>VLOOKUP($D1168,PORTE!$A$3:$Z$45,14,0)*$C1168+VLOOKUP($E$2,PORTE!$A$3:$Z$45,14,0)*$E1168</f>
        <v>162.27700000000002</v>
      </c>
    </row>
    <row r="1169" spans="1:18" s="1" customFormat="1" ht="13.5" customHeight="1" x14ac:dyDescent="0.25">
      <c r="A1169" s="2" t="s">
        <v>2405</v>
      </c>
      <c r="B1169" s="3" t="s">
        <v>2406</v>
      </c>
      <c r="C1169" s="27">
        <v>1</v>
      </c>
      <c r="D1169" s="2" t="s">
        <v>5</v>
      </c>
      <c r="E1169" s="5">
        <v>6.3</v>
      </c>
      <c r="F1169" s="43">
        <f>VLOOKUP($D1169,PORTE!$A$3:$Z$45,2,0)*$C1169+VLOOKUP($E$2,PORTE!$A$3:$Z$45,2,0)*$E1169</f>
        <v>80.45</v>
      </c>
      <c r="G1169" s="43">
        <f>VLOOKUP($D1169,PORTE!$A$3:$Z$45,3,0)*$C1169+VLOOKUP($E$2,PORTE!$A$3:$Z$45,3,0)*$E1169</f>
        <v>86.1</v>
      </c>
      <c r="H1169" s="43">
        <f>VLOOKUP($D1169,PORTE!$A$3:$Z$45,4,0)*$C1169+VLOOKUP($E$2,PORTE!$A$3:$Z$45,4,0)*$E1169</f>
        <v>90.820999999999998</v>
      </c>
      <c r="I1169" s="43">
        <f>VLOOKUP($D1169,PORTE!$A$3:$Z$45,5,0)*$C1169+VLOOKUP($E$2,PORTE!$A$3:$Z$45,5,0)*$E1169</f>
        <v>97.271000000000001</v>
      </c>
      <c r="J1169" s="43">
        <f>VLOOKUP($D1169,PORTE!$A$3:$Z$45,6,0)*$C1169+VLOOKUP($E$2,PORTE!$A$3:$Z$45,6,0)*$E1169</f>
        <v>103.139</v>
      </c>
      <c r="K1169" s="43">
        <f>VLOOKUP($D1169,PORTE!$A$3:$Z$45,7,0)*$C1169+VLOOKUP($E$2,PORTE!$A$3:$Z$45,7,0)*$E1169</f>
        <v>109.035</v>
      </c>
      <c r="L1169" s="43">
        <f>VLOOKUP($D1169,PORTE!$A$3:$Z$45,8,0)*$C1169+VLOOKUP($E$2,PORTE!$A$3:$Z$45,8,0)*$E1169</f>
        <v>116.23499999999999</v>
      </c>
      <c r="M1169" s="43">
        <f>VLOOKUP($D1169,PORTE!$A$3:$Z$45,9,0)*$C1169+VLOOKUP($E$2,PORTE!$A$3:$Z$45,9,0)*$E1169</f>
        <v>127.68199999999999</v>
      </c>
      <c r="N1169" s="43">
        <f>VLOOKUP($D1169,PORTE!$A$3:$Z$45,10,0)*$C1169+VLOOKUP($E$2,PORTE!$A$3:$Z$45,10,0)*$E1169</f>
        <v>139.34799999999998</v>
      </c>
      <c r="O1169" s="43">
        <f>VLOOKUP($D1169,PORTE!$A$3:$Z$45,11,0)*$C1169+VLOOKUP($E$2,PORTE!$A$3:$Z$45,11,0)*$E1169</f>
        <v>141.70700000000002</v>
      </c>
      <c r="P1169" s="43">
        <f>VLOOKUP($D1169,PORTE!$A$3:$Z$45,12,0)*$C1169+VLOOKUP($E$2,PORTE!$A$3:$Z$45,12,0)*$E1169</f>
        <v>148.80099999999999</v>
      </c>
      <c r="Q1169" s="43">
        <f>VLOOKUP($D1169,PORTE!$A$3:$Z$45,13,0)*$C1169+VLOOKUP($E$2,PORTE!$A$3:$Z$45,13,0)*$E1169</f>
        <v>156.20099999999999</v>
      </c>
      <c r="R1169" s="43">
        <f>VLOOKUP($D1169,PORTE!$A$3:$Z$45,14,0)*$C1169+VLOOKUP($E$2,PORTE!$A$3:$Z$45,14,0)*$E1169</f>
        <v>162.27700000000002</v>
      </c>
    </row>
    <row r="1170" spans="1:18" s="1" customFormat="1" ht="13.5" customHeight="1" x14ac:dyDescent="0.25">
      <c r="A1170" s="2" t="s">
        <v>2407</v>
      </c>
      <c r="B1170" s="3" t="s">
        <v>2408</v>
      </c>
      <c r="C1170" s="27">
        <v>1</v>
      </c>
      <c r="D1170" s="2" t="s">
        <v>5</v>
      </c>
      <c r="E1170" s="5">
        <v>6.3</v>
      </c>
      <c r="F1170" s="43">
        <f>VLOOKUP($D1170,PORTE!$A$3:$Z$45,2,0)*$C1170+VLOOKUP($E$2,PORTE!$A$3:$Z$45,2,0)*$E1170</f>
        <v>80.45</v>
      </c>
      <c r="G1170" s="43">
        <f>VLOOKUP($D1170,PORTE!$A$3:$Z$45,3,0)*$C1170+VLOOKUP($E$2,PORTE!$A$3:$Z$45,3,0)*$E1170</f>
        <v>86.1</v>
      </c>
      <c r="H1170" s="43">
        <f>VLOOKUP($D1170,PORTE!$A$3:$Z$45,4,0)*$C1170+VLOOKUP($E$2,PORTE!$A$3:$Z$45,4,0)*$E1170</f>
        <v>90.820999999999998</v>
      </c>
      <c r="I1170" s="43">
        <f>VLOOKUP($D1170,PORTE!$A$3:$Z$45,5,0)*$C1170+VLOOKUP($E$2,PORTE!$A$3:$Z$45,5,0)*$E1170</f>
        <v>97.271000000000001</v>
      </c>
      <c r="J1170" s="43">
        <f>VLOOKUP($D1170,PORTE!$A$3:$Z$45,6,0)*$C1170+VLOOKUP($E$2,PORTE!$A$3:$Z$45,6,0)*$E1170</f>
        <v>103.139</v>
      </c>
      <c r="K1170" s="43">
        <f>VLOOKUP($D1170,PORTE!$A$3:$Z$45,7,0)*$C1170+VLOOKUP($E$2,PORTE!$A$3:$Z$45,7,0)*$E1170</f>
        <v>109.035</v>
      </c>
      <c r="L1170" s="43">
        <f>VLOOKUP($D1170,PORTE!$A$3:$Z$45,8,0)*$C1170+VLOOKUP($E$2,PORTE!$A$3:$Z$45,8,0)*$E1170</f>
        <v>116.23499999999999</v>
      </c>
      <c r="M1170" s="43">
        <f>VLOOKUP($D1170,PORTE!$A$3:$Z$45,9,0)*$C1170+VLOOKUP($E$2,PORTE!$A$3:$Z$45,9,0)*$E1170</f>
        <v>127.68199999999999</v>
      </c>
      <c r="N1170" s="43">
        <f>VLOOKUP($D1170,PORTE!$A$3:$Z$45,10,0)*$C1170+VLOOKUP($E$2,PORTE!$A$3:$Z$45,10,0)*$E1170</f>
        <v>139.34799999999998</v>
      </c>
      <c r="O1170" s="43">
        <f>VLOOKUP($D1170,PORTE!$A$3:$Z$45,11,0)*$C1170+VLOOKUP($E$2,PORTE!$A$3:$Z$45,11,0)*$E1170</f>
        <v>141.70700000000002</v>
      </c>
      <c r="P1170" s="43">
        <f>VLOOKUP($D1170,PORTE!$A$3:$Z$45,12,0)*$C1170+VLOOKUP($E$2,PORTE!$A$3:$Z$45,12,0)*$E1170</f>
        <v>148.80099999999999</v>
      </c>
      <c r="Q1170" s="43">
        <f>VLOOKUP($D1170,PORTE!$A$3:$Z$45,13,0)*$C1170+VLOOKUP($E$2,PORTE!$A$3:$Z$45,13,0)*$E1170</f>
        <v>156.20099999999999</v>
      </c>
      <c r="R1170" s="43">
        <f>VLOOKUP($D1170,PORTE!$A$3:$Z$45,14,0)*$C1170+VLOOKUP($E$2,PORTE!$A$3:$Z$45,14,0)*$E1170</f>
        <v>162.27700000000002</v>
      </c>
    </row>
    <row r="1171" spans="1:18" s="1" customFormat="1" ht="13.5" customHeight="1" x14ac:dyDescent="0.25">
      <c r="A1171" s="2" t="s">
        <v>2409</v>
      </c>
      <c r="B1171" s="3" t="s">
        <v>2410</v>
      </c>
      <c r="C1171" s="24">
        <v>0.04</v>
      </c>
      <c r="D1171" s="4" t="s">
        <v>5</v>
      </c>
      <c r="E1171" s="5" t="s">
        <v>45</v>
      </c>
      <c r="F1171" s="43">
        <f>VLOOKUP($D1171,PORTE!$A$3:$Z$45,2,0)*$C1171+VLOOKUP($E$2,PORTE!$A$3:$Z$45,2,0)*$E1171</f>
        <v>8.2894999999999985</v>
      </c>
      <c r="G1171" s="43">
        <f>VLOOKUP($D1171,PORTE!$A$3:$Z$45,3,0)*$C1171+VLOOKUP($E$2,PORTE!$A$3:$Z$45,3,0)*$E1171</f>
        <v>8.7359999999999989</v>
      </c>
      <c r="H1171" s="43">
        <f>VLOOKUP($D1171,PORTE!$A$3:$Z$45,4,0)*$C1171+VLOOKUP($E$2,PORTE!$A$3:$Z$45,4,0)*$E1171</f>
        <v>9.2203099999999996</v>
      </c>
      <c r="I1171" s="43">
        <f>VLOOKUP($D1171,PORTE!$A$3:$Z$45,5,0)*$C1171+VLOOKUP($E$2,PORTE!$A$3:$Z$45,5,0)*$E1171</f>
        <v>9.8752099999999992</v>
      </c>
      <c r="J1171" s="43">
        <f>VLOOKUP($D1171,PORTE!$A$3:$Z$45,6,0)*$C1171+VLOOKUP($E$2,PORTE!$A$3:$Z$45,6,0)*$E1171</f>
        <v>10.445089999999999</v>
      </c>
      <c r="K1171" s="43">
        <f>VLOOKUP($D1171,PORTE!$A$3:$Z$45,7,0)*$C1171+VLOOKUP($E$2,PORTE!$A$3:$Z$45,7,0)*$E1171</f>
        <v>11.042549999999999</v>
      </c>
      <c r="L1171" s="43">
        <f>VLOOKUP($D1171,PORTE!$A$3:$Z$45,8,0)*$C1171+VLOOKUP($E$2,PORTE!$A$3:$Z$45,8,0)*$E1171</f>
        <v>11.771549999999998</v>
      </c>
      <c r="M1171" s="43">
        <f>VLOOKUP($D1171,PORTE!$A$3:$Z$45,9,0)*$C1171+VLOOKUP($E$2,PORTE!$A$3:$Z$45,9,0)*$E1171</f>
        <v>12.930619999999998</v>
      </c>
      <c r="N1171" s="43">
        <f>VLOOKUP($D1171,PORTE!$A$3:$Z$45,10,0)*$C1171+VLOOKUP($E$2,PORTE!$A$3:$Z$45,10,0)*$E1171</f>
        <v>14.111679999999998</v>
      </c>
      <c r="O1171" s="43">
        <f>VLOOKUP($D1171,PORTE!$A$3:$Z$45,11,0)*$C1171+VLOOKUP($E$2,PORTE!$A$3:$Z$45,11,0)*$E1171</f>
        <v>14.351570000000001</v>
      </c>
      <c r="P1171" s="43">
        <f>VLOOKUP($D1171,PORTE!$A$3:$Z$45,12,0)*$C1171+VLOOKUP($E$2,PORTE!$A$3:$Z$45,12,0)*$E1171</f>
        <v>14.979309999999998</v>
      </c>
      <c r="Q1171" s="43">
        <f>VLOOKUP($D1171,PORTE!$A$3:$Z$45,13,0)*$C1171+VLOOKUP($E$2,PORTE!$A$3:$Z$45,13,0)*$E1171</f>
        <v>15.539909999999999</v>
      </c>
      <c r="R1171" s="43">
        <f>VLOOKUP($D1171,PORTE!$A$3:$Z$45,14,0)*$C1171+VLOOKUP($E$2,PORTE!$A$3:$Z$45,14,0)*$E1171</f>
        <v>16.144570000000002</v>
      </c>
    </row>
    <row r="1172" spans="1:18" s="1" customFormat="1" ht="13.5" customHeight="1" x14ac:dyDescent="0.25">
      <c r="A1172" s="2" t="s">
        <v>2411</v>
      </c>
      <c r="B1172" s="3" t="s">
        <v>2412</v>
      </c>
      <c r="C1172" s="24">
        <v>0.01</v>
      </c>
      <c r="D1172" s="4" t="s">
        <v>5</v>
      </c>
      <c r="E1172" s="5" t="s">
        <v>122</v>
      </c>
      <c r="F1172" s="43">
        <f>VLOOKUP($D1172,PORTE!$A$3:$Z$45,2,0)*$C1172+VLOOKUP($E$2,PORTE!$A$3:$Z$45,2,0)*$E1172</f>
        <v>4.5305</v>
      </c>
      <c r="G1172" s="43">
        <f>VLOOKUP($D1172,PORTE!$A$3:$Z$45,3,0)*$C1172+VLOOKUP($E$2,PORTE!$A$3:$Z$45,3,0)*$E1172</f>
        <v>4.7490000000000006</v>
      </c>
      <c r="H1172" s="43">
        <f>VLOOKUP($D1172,PORTE!$A$3:$Z$45,4,0)*$C1172+VLOOKUP($E$2,PORTE!$A$3:$Z$45,4,0)*$E1172</f>
        <v>5.0132900000000005</v>
      </c>
      <c r="I1172" s="43">
        <f>VLOOKUP($D1172,PORTE!$A$3:$Z$45,5,0)*$C1172+VLOOKUP($E$2,PORTE!$A$3:$Z$45,5,0)*$E1172</f>
        <v>5.3693900000000001</v>
      </c>
      <c r="J1172" s="43">
        <f>VLOOKUP($D1172,PORTE!$A$3:$Z$45,6,0)*$C1172+VLOOKUP($E$2,PORTE!$A$3:$Z$45,6,0)*$E1172</f>
        <v>5.6743100000000002</v>
      </c>
      <c r="K1172" s="43">
        <f>VLOOKUP($D1172,PORTE!$A$3:$Z$45,7,0)*$C1172+VLOOKUP($E$2,PORTE!$A$3:$Z$45,7,0)*$E1172</f>
        <v>5.9989500000000007</v>
      </c>
      <c r="L1172" s="43">
        <f>VLOOKUP($D1172,PORTE!$A$3:$Z$45,8,0)*$C1172+VLOOKUP($E$2,PORTE!$A$3:$Z$45,8,0)*$E1172</f>
        <v>6.3949499999999997</v>
      </c>
      <c r="M1172" s="43">
        <f>VLOOKUP($D1172,PORTE!$A$3:$Z$45,9,0)*$C1172+VLOOKUP($E$2,PORTE!$A$3:$Z$45,9,0)*$E1172</f>
        <v>7.0245799999999994</v>
      </c>
      <c r="N1172" s="43">
        <f>VLOOKUP($D1172,PORTE!$A$3:$Z$45,10,0)*$C1172+VLOOKUP($E$2,PORTE!$A$3:$Z$45,10,0)*$E1172</f>
        <v>7.6661200000000003</v>
      </c>
      <c r="O1172" s="43">
        <f>VLOOKUP($D1172,PORTE!$A$3:$Z$45,11,0)*$C1172+VLOOKUP($E$2,PORTE!$A$3:$Z$45,11,0)*$E1172</f>
        <v>7.7966300000000004</v>
      </c>
      <c r="P1172" s="43">
        <f>VLOOKUP($D1172,PORTE!$A$3:$Z$45,12,0)*$C1172+VLOOKUP($E$2,PORTE!$A$3:$Z$45,12,0)*$E1172</f>
        <v>8.1202899999999989</v>
      </c>
      <c r="Q1172" s="43">
        <f>VLOOKUP($D1172,PORTE!$A$3:$Z$45,13,0)*$C1172+VLOOKUP($E$2,PORTE!$A$3:$Z$45,13,0)*$E1172</f>
        <v>8.3886900000000004</v>
      </c>
      <c r="R1172" s="43">
        <f>VLOOKUP($D1172,PORTE!$A$3:$Z$45,14,0)*$C1172+VLOOKUP($E$2,PORTE!$A$3:$Z$45,14,0)*$E1172</f>
        <v>8.7151300000000003</v>
      </c>
    </row>
    <row r="1173" spans="1:18" s="1" customFormat="1" ht="13.5" customHeight="1" x14ac:dyDescent="0.25">
      <c r="A1173" s="2" t="s">
        <v>2413</v>
      </c>
      <c r="B1173" s="3" t="s">
        <v>2414</v>
      </c>
      <c r="C1173" s="24">
        <v>0.01</v>
      </c>
      <c r="D1173" s="4" t="s">
        <v>5</v>
      </c>
      <c r="E1173" s="5" t="s">
        <v>122</v>
      </c>
      <c r="F1173" s="43">
        <f>VLOOKUP($D1173,PORTE!$A$3:$Z$45,2,0)*$C1173+VLOOKUP($E$2,PORTE!$A$3:$Z$45,2,0)*$E1173</f>
        <v>4.5305</v>
      </c>
      <c r="G1173" s="43">
        <f>VLOOKUP($D1173,PORTE!$A$3:$Z$45,3,0)*$C1173+VLOOKUP($E$2,PORTE!$A$3:$Z$45,3,0)*$E1173</f>
        <v>4.7490000000000006</v>
      </c>
      <c r="H1173" s="43">
        <f>VLOOKUP($D1173,PORTE!$A$3:$Z$45,4,0)*$C1173+VLOOKUP($E$2,PORTE!$A$3:$Z$45,4,0)*$E1173</f>
        <v>5.0132900000000005</v>
      </c>
      <c r="I1173" s="43">
        <f>VLOOKUP($D1173,PORTE!$A$3:$Z$45,5,0)*$C1173+VLOOKUP($E$2,PORTE!$A$3:$Z$45,5,0)*$E1173</f>
        <v>5.3693900000000001</v>
      </c>
      <c r="J1173" s="43">
        <f>VLOOKUP($D1173,PORTE!$A$3:$Z$45,6,0)*$C1173+VLOOKUP($E$2,PORTE!$A$3:$Z$45,6,0)*$E1173</f>
        <v>5.6743100000000002</v>
      </c>
      <c r="K1173" s="43">
        <f>VLOOKUP($D1173,PORTE!$A$3:$Z$45,7,0)*$C1173+VLOOKUP($E$2,PORTE!$A$3:$Z$45,7,0)*$E1173</f>
        <v>5.9989500000000007</v>
      </c>
      <c r="L1173" s="43">
        <f>VLOOKUP($D1173,PORTE!$A$3:$Z$45,8,0)*$C1173+VLOOKUP($E$2,PORTE!$A$3:$Z$45,8,0)*$E1173</f>
        <v>6.3949499999999997</v>
      </c>
      <c r="M1173" s="43">
        <f>VLOOKUP($D1173,PORTE!$A$3:$Z$45,9,0)*$C1173+VLOOKUP($E$2,PORTE!$A$3:$Z$45,9,0)*$E1173</f>
        <v>7.0245799999999994</v>
      </c>
      <c r="N1173" s="43">
        <f>VLOOKUP($D1173,PORTE!$A$3:$Z$45,10,0)*$C1173+VLOOKUP($E$2,PORTE!$A$3:$Z$45,10,0)*$E1173</f>
        <v>7.6661200000000003</v>
      </c>
      <c r="O1173" s="43">
        <f>VLOOKUP($D1173,PORTE!$A$3:$Z$45,11,0)*$C1173+VLOOKUP($E$2,PORTE!$A$3:$Z$45,11,0)*$E1173</f>
        <v>7.7966300000000004</v>
      </c>
      <c r="P1173" s="43">
        <f>VLOOKUP($D1173,PORTE!$A$3:$Z$45,12,0)*$C1173+VLOOKUP($E$2,PORTE!$A$3:$Z$45,12,0)*$E1173</f>
        <v>8.1202899999999989</v>
      </c>
      <c r="Q1173" s="43">
        <f>VLOOKUP($D1173,PORTE!$A$3:$Z$45,13,0)*$C1173+VLOOKUP($E$2,PORTE!$A$3:$Z$45,13,0)*$E1173</f>
        <v>8.3886900000000004</v>
      </c>
      <c r="R1173" s="43">
        <f>VLOOKUP($D1173,PORTE!$A$3:$Z$45,14,0)*$C1173+VLOOKUP($E$2,PORTE!$A$3:$Z$45,14,0)*$E1173</f>
        <v>8.7151300000000003</v>
      </c>
    </row>
    <row r="1174" spans="1:18" s="1" customFormat="1" ht="13.5" customHeight="1" x14ac:dyDescent="0.25">
      <c r="A1174" s="2" t="s">
        <v>2415</v>
      </c>
      <c r="B1174" s="3" t="s">
        <v>2416</v>
      </c>
      <c r="C1174" s="24">
        <v>0.01</v>
      </c>
      <c r="D1174" s="4" t="s">
        <v>5</v>
      </c>
      <c r="E1174" s="5" t="s">
        <v>772</v>
      </c>
      <c r="F1174" s="43">
        <f>VLOOKUP($D1174,PORTE!$A$3:$Z$45,2,0)*$C1174+VLOOKUP($E$2,PORTE!$A$3:$Z$45,2,0)*$E1174</f>
        <v>5.2549999999999999</v>
      </c>
      <c r="G1174" s="43">
        <f>VLOOKUP($D1174,PORTE!$A$3:$Z$45,3,0)*$C1174+VLOOKUP($E$2,PORTE!$A$3:$Z$45,3,0)*$E1174</f>
        <v>5.5050000000000008</v>
      </c>
      <c r="H1174" s="43">
        <f>VLOOKUP($D1174,PORTE!$A$3:$Z$45,4,0)*$C1174+VLOOKUP($E$2,PORTE!$A$3:$Z$45,4,0)*$E1174</f>
        <v>5.8115000000000006</v>
      </c>
      <c r="I1174" s="43">
        <f>VLOOKUP($D1174,PORTE!$A$3:$Z$45,5,0)*$C1174+VLOOKUP($E$2,PORTE!$A$3:$Z$45,5,0)*$E1174</f>
        <v>6.2243000000000004</v>
      </c>
      <c r="J1174" s="43">
        <f>VLOOKUP($D1174,PORTE!$A$3:$Z$45,6,0)*$C1174+VLOOKUP($E$2,PORTE!$A$3:$Z$45,6,0)*$E1174</f>
        <v>6.5770999999999997</v>
      </c>
      <c r="K1174" s="43">
        <f>VLOOKUP($D1174,PORTE!$A$3:$Z$45,7,0)*$C1174+VLOOKUP($E$2,PORTE!$A$3:$Z$45,7,0)*$E1174</f>
        <v>6.9534000000000002</v>
      </c>
      <c r="L1174" s="43">
        <f>VLOOKUP($D1174,PORTE!$A$3:$Z$45,8,0)*$C1174+VLOOKUP($E$2,PORTE!$A$3:$Z$45,8,0)*$E1174</f>
        <v>7.412399999999999</v>
      </c>
      <c r="M1174" s="43">
        <f>VLOOKUP($D1174,PORTE!$A$3:$Z$45,9,0)*$C1174+VLOOKUP($E$2,PORTE!$A$3:$Z$45,9,0)*$E1174</f>
        <v>8.142199999999999</v>
      </c>
      <c r="N1174" s="43">
        <f>VLOOKUP($D1174,PORTE!$A$3:$Z$45,10,0)*$C1174+VLOOKUP($E$2,PORTE!$A$3:$Z$45,10,0)*$E1174</f>
        <v>8.8857999999999997</v>
      </c>
      <c r="O1174" s="43">
        <f>VLOOKUP($D1174,PORTE!$A$3:$Z$45,11,0)*$C1174+VLOOKUP($E$2,PORTE!$A$3:$Z$45,11,0)*$E1174</f>
        <v>9.0371000000000006</v>
      </c>
      <c r="P1174" s="43">
        <f>VLOOKUP($D1174,PORTE!$A$3:$Z$45,12,0)*$C1174+VLOOKUP($E$2,PORTE!$A$3:$Z$45,12,0)*$E1174</f>
        <v>9.4098999999999986</v>
      </c>
      <c r="Q1174" s="43">
        <f>VLOOKUP($D1174,PORTE!$A$3:$Z$45,13,0)*$C1174+VLOOKUP($E$2,PORTE!$A$3:$Z$45,13,0)*$E1174</f>
        <v>9.7161000000000008</v>
      </c>
      <c r="R1174" s="43">
        <f>VLOOKUP($D1174,PORTE!$A$3:$Z$45,14,0)*$C1174+VLOOKUP($E$2,PORTE!$A$3:$Z$45,14,0)*$E1174</f>
        <v>10.094200000000001</v>
      </c>
    </row>
    <row r="1175" spans="1:18" s="1" customFormat="1" ht="13.5" customHeight="1" x14ac:dyDescent="0.25">
      <c r="A1175" s="2" t="s">
        <v>2417</v>
      </c>
      <c r="B1175" s="3" t="s">
        <v>2418</v>
      </c>
      <c r="C1175" s="24">
        <v>0.25</v>
      </c>
      <c r="D1175" s="4" t="s">
        <v>5</v>
      </c>
      <c r="E1175" s="5" t="s">
        <v>2419</v>
      </c>
      <c r="F1175" s="43">
        <f>VLOOKUP($D1175,PORTE!$A$3:$Z$45,2,0)*$C1175+VLOOKUP($E$2,PORTE!$A$3:$Z$45,2,0)*$E1175</f>
        <v>46.8155</v>
      </c>
      <c r="G1175" s="43">
        <f>VLOOKUP($D1175,PORTE!$A$3:$Z$45,3,0)*$C1175+VLOOKUP($E$2,PORTE!$A$3:$Z$45,3,0)*$E1175</f>
        <v>49.388999999999996</v>
      </c>
      <c r="H1175" s="43">
        <f>VLOOKUP($D1175,PORTE!$A$3:$Z$45,4,0)*$C1175+VLOOKUP($E$2,PORTE!$A$3:$Z$45,4,0)*$E1175</f>
        <v>52.124989999999997</v>
      </c>
      <c r="I1175" s="43">
        <f>VLOOKUP($D1175,PORTE!$A$3:$Z$45,5,0)*$C1175+VLOOKUP($E$2,PORTE!$A$3:$Z$45,5,0)*$E1175</f>
        <v>55.827289999999998</v>
      </c>
      <c r="J1175" s="43">
        <f>VLOOKUP($D1175,PORTE!$A$3:$Z$45,6,0)*$C1175+VLOOKUP($E$2,PORTE!$A$3:$Z$45,6,0)*$E1175</f>
        <v>59.059010000000001</v>
      </c>
      <c r="K1175" s="43">
        <f>VLOOKUP($D1175,PORTE!$A$3:$Z$45,7,0)*$C1175+VLOOKUP($E$2,PORTE!$A$3:$Z$45,7,0)*$E1175</f>
        <v>62.437049999999999</v>
      </c>
      <c r="L1175" s="43">
        <f>VLOOKUP($D1175,PORTE!$A$3:$Z$45,8,0)*$C1175+VLOOKUP($E$2,PORTE!$A$3:$Z$45,8,0)*$E1175</f>
        <v>66.559049999999985</v>
      </c>
      <c r="M1175" s="43">
        <f>VLOOKUP($D1175,PORTE!$A$3:$Z$45,9,0)*$C1175+VLOOKUP($E$2,PORTE!$A$3:$Z$45,9,0)*$E1175</f>
        <v>73.112780000000001</v>
      </c>
      <c r="N1175" s="43">
        <f>VLOOKUP($D1175,PORTE!$A$3:$Z$45,10,0)*$C1175+VLOOKUP($E$2,PORTE!$A$3:$Z$45,10,0)*$E1175</f>
        <v>79.790919999999986</v>
      </c>
      <c r="O1175" s="43">
        <f>VLOOKUP($D1175,PORTE!$A$3:$Z$45,11,0)*$C1175+VLOOKUP($E$2,PORTE!$A$3:$Z$45,11,0)*$E1175</f>
        <v>81.146930000000012</v>
      </c>
      <c r="P1175" s="43">
        <f>VLOOKUP($D1175,PORTE!$A$3:$Z$45,12,0)*$C1175+VLOOKUP($E$2,PORTE!$A$3:$Z$45,12,0)*$E1175</f>
        <v>84.731589999999983</v>
      </c>
      <c r="Q1175" s="43">
        <f>VLOOKUP($D1175,PORTE!$A$3:$Z$45,13,0)*$C1175+VLOOKUP($E$2,PORTE!$A$3:$Z$45,13,0)*$E1175</f>
        <v>87.974789999999999</v>
      </c>
      <c r="R1175" s="43">
        <f>VLOOKUP($D1175,PORTE!$A$3:$Z$45,14,0)*$C1175+VLOOKUP($E$2,PORTE!$A$3:$Z$45,14,0)*$E1175</f>
        <v>91.397829999999999</v>
      </c>
    </row>
    <row r="1176" spans="1:18" s="1" customFormat="1" ht="13.5" customHeight="1" x14ac:dyDescent="0.25">
      <c r="A1176" s="2" t="s">
        <v>2420</v>
      </c>
      <c r="B1176" s="3" t="s">
        <v>2421</v>
      </c>
      <c r="C1176" s="27">
        <v>1</v>
      </c>
      <c r="D1176" s="2" t="s">
        <v>250</v>
      </c>
      <c r="E1176" s="5" t="s">
        <v>910</v>
      </c>
      <c r="F1176" s="43">
        <f>VLOOKUP($D1176,PORTE!$A$3:$Z$45,2,0)*$C1176+VLOOKUP($E$2,PORTE!$A$3:$Z$45,2,0)*$E1176</f>
        <v>1709.5</v>
      </c>
      <c r="G1176" s="43">
        <f>VLOOKUP($D1176,PORTE!$A$3:$Z$45,3,0)*$C1176+VLOOKUP($E$2,PORTE!$A$3:$Z$45,3,0)*$E1176</f>
        <v>1809</v>
      </c>
      <c r="H1176" s="43">
        <f>VLOOKUP($D1176,PORTE!$A$3:$Z$45,4,0)*$C1176+VLOOKUP($E$2,PORTE!$A$3:$Z$45,4,0)*$E1176</f>
        <v>1910.47</v>
      </c>
      <c r="I1176" s="43">
        <f>VLOOKUP($D1176,PORTE!$A$3:$Z$45,5,0)*$C1176+VLOOKUP($E$2,PORTE!$A$3:$Z$45,5,0)*$E1176</f>
        <v>2046.14</v>
      </c>
      <c r="J1176" s="43">
        <f>VLOOKUP($D1176,PORTE!$A$3:$Z$45,6,0)*$C1176+VLOOKUP($E$2,PORTE!$A$3:$Z$45,6,0)*$E1176</f>
        <v>2160.67</v>
      </c>
      <c r="K1176" s="43">
        <f>VLOOKUP($D1176,PORTE!$A$3:$Z$45,7,0)*$C1176+VLOOKUP($E$2,PORTE!$A$3:$Z$45,7,0)*$E1176</f>
        <v>2284.2600000000002</v>
      </c>
      <c r="L1176" s="43">
        <f>VLOOKUP($D1176,PORTE!$A$3:$Z$45,8,0)*$C1176+VLOOKUP($E$2,PORTE!$A$3:$Z$45,8,0)*$E1176</f>
        <v>2435.0199999999995</v>
      </c>
      <c r="M1176" s="43">
        <f>VLOOKUP($D1176,PORTE!$A$3:$Z$45,9,0)*$C1176+VLOOKUP($E$2,PORTE!$A$3:$Z$45,9,0)*$E1176</f>
        <v>2674.8399999999997</v>
      </c>
      <c r="N1176" s="43">
        <f>VLOOKUP($D1176,PORTE!$A$3:$Z$45,10,0)*$C1176+VLOOKUP($E$2,PORTE!$A$3:$Z$45,10,0)*$E1176</f>
        <v>2919.1299999999997</v>
      </c>
      <c r="O1176" s="43">
        <f>VLOOKUP($D1176,PORTE!$A$3:$Z$45,11,0)*$C1176+VLOOKUP($E$2,PORTE!$A$3:$Z$45,11,0)*$E1176</f>
        <v>2968.8</v>
      </c>
      <c r="P1176" s="43">
        <f>VLOOKUP($D1176,PORTE!$A$3:$Z$45,12,0)*$C1176+VLOOKUP($E$2,PORTE!$A$3:$Z$45,12,0)*$E1176</f>
        <v>3148.37</v>
      </c>
      <c r="Q1176" s="43">
        <f>VLOOKUP($D1176,PORTE!$A$3:$Z$45,13,0)*$C1176+VLOOKUP($E$2,PORTE!$A$3:$Z$45,13,0)*$E1176</f>
        <v>3368.35</v>
      </c>
      <c r="R1176" s="43">
        <f>VLOOKUP($D1176,PORTE!$A$3:$Z$45,14,0)*$C1176+VLOOKUP($E$2,PORTE!$A$3:$Z$45,14,0)*$E1176</f>
        <v>3658.4400000000005</v>
      </c>
    </row>
    <row r="1177" spans="1:18" s="1" customFormat="1" ht="13.5" customHeight="1" x14ac:dyDescent="0.25">
      <c r="A1177" s="2">
        <v>40322114</v>
      </c>
      <c r="B1177" s="9" t="s">
        <v>2422</v>
      </c>
      <c r="C1177" s="24">
        <v>0.1</v>
      </c>
      <c r="D1177" s="4" t="s">
        <v>5</v>
      </c>
      <c r="E1177" s="5">
        <v>10.561</v>
      </c>
      <c r="F1177" s="43">
        <f>VLOOKUP($D1177,PORTE!$A$3:$Z$45,2,0)*$C1177+VLOOKUP($E$2,PORTE!$A$3:$Z$45,2,0)*$E1177</f>
        <v>122.25149999999999</v>
      </c>
      <c r="G1177" s="43">
        <f>VLOOKUP($D1177,PORTE!$A$3:$Z$45,3,0)*$C1177+VLOOKUP($E$2,PORTE!$A$3:$Z$45,3,0)*$E1177</f>
        <v>127.782</v>
      </c>
      <c r="H1177" s="43">
        <f>VLOOKUP($D1177,PORTE!$A$3:$Z$45,4,0)*$C1177+VLOOKUP($E$2,PORTE!$A$3:$Z$45,4,0)*$E1177</f>
        <v>134.90787</v>
      </c>
      <c r="I1177" s="43">
        <f>VLOOKUP($D1177,PORTE!$A$3:$Z$45,5,0)*$C1177+VLOOKUP($E$2,PORTE!$A$3:$Z$45,5,0)*$E1177</f>
        <v>144.49077</v>
      </c>
      <c r="J1177" s="43">
        <f>VLOOKUP($D1177,PORTE!$A$3:$Z$45,6,0)*$C1177+VLOOKUP($E$2,PORTE!$A$3:$Z$45,6,0)*$E1177</f>
        <v>152.62513000000001</v>
      </c>
      <c r="K1177" s="43">
        <f>VLOOKUP($D1177,PORTE!$A$3:$Z$45,7,0)*$C1177+VLOOKUP($E$2,PORTE!$A$3:$Z$45,7,0)*$E1177</f>
        <v>161.35815000000002</v>
      </c>
      <c r="L1177" s="43">
        <f>VLOOKUP($D1177,PORTE!$A$3:$Z$45,8,0)*$C1177+VLOOKUP($E$2,PORTE!$A$3:$Z$45,8,0)*$E1177</f>
        <v>172.00915000000001</v>
      </c>
      <c r="M1177" s="43">
        <f>VLOOKUP($D1177,PORTE!$A$3:$Z$45,9,0)*$C1177+VLOOKUP($E$2,PORTE!$A$3:$Z$45,9,0)*$E1177</f>
        <v>188.94414</v>
      </c>
      <c r="N1177" s="43">
        <f>VLOOKUP($D1177,PORTE!$A$3:$Z$45,10,0)*$C1177+VLOOKUP($E$2,PORTE!$A$3:$Z$45,10,0)*$E1177</f>
        <v>206.19896</v>
      </c>
      <c r="O1177" s="43">
        <f>VLOOKUP($D1177,PORTE!$A$3:$Z$45,11,0)*$C1177+VLOOKUP($E$2,PORTE!$A$3:$Z$45,11,0)*$E1177</f>
        <v>209.71209000000002</v>
      </c>
      <c r="P1177" s="43">
        <f>VLOOKUP($D1177,PORTE!$A$3:$Z$45,12,0)*$C1177+VLOOKUP($E$2,PORTE!$A$3:$Z$45,12,0)*$E1177</f>
        <v>218.16766999999999</v>
      </c>
      <c r="Q1177" s="43">
        <f>VLOOKUP($D1177,PORTE!$A$3:$Z$45,13,0)*$C1177+VLOOKUP($E$2,PORTE!$A$3:$Z$45,13,0)*$E1177</f>
        <v>224.86627000000001</v>
      </c>
      <c r="R1177" s="43">
        <f>VLOOKUP($D1177,PORTE!$A$3:$Z$45,14,0)*$C1177+VLOOKUP($E$2,PORTE!$A$3:$Z$45,14,0)*$E1177</f>
        <v>233.61729000000003</v>
      </c>
    </row>
    <row r="1178" spans="1:18" s="1" customFormat="1" ht="13.5" customHeight="1" x14ac:dyDescent="0.25">
      <c r="A1178" s="2" t="s">
        <v>2423</v>
      </c>
      <c r="B1178" s="3" t="s">
        <v>2424</v>
      </c>
      <c r="C1178" s="24">
        <v>0.1</v>
      </c>
      <c r="D1178" s="4" t="s">
        <v>5</v>
      </c>
      <c r="E1178" s="5" t="s">
        <v>532</v>
      </c>
      <c r="F1178" s="43">
        <f>VLOOKUP($D1178,PORTE!$A$3:$Z$45,2,0)*$C1178+VLOOKUP($E$2,PORTE!$A$3:$Z$45,2,0)*$E1178</f>
        <v>55.965499999999992</v>
      </c>
      <c r="G1178" s="43">
        <f>VLOOKUP($D1178,PORTE!$A$3:$Z$45,3,0)*$C1178+VLOOKUP($E$2,PORTE!$A$3:$Z$45,3,0)*$E1178</f>
        <v>58.61399999999999</v>
      </c>
      <c r="H1178" s="43">
        <f>VLOOKUP($D1178,PORTE!$A$3:$Z$45,4,0)*$C1178+VLOOKUP($E$2,PORTE!$A$3:$Z$45,4,0)*$E1178</f>
        <v>61.877989999999997</v>
      </c>
      <c r="I1178" s="43">
        <f>VLOOKUP($D1178,PORTE!$A$3:$Z$45,5,0)*$C1178+VLOOKUP($E$2,PORTE!$A$3:$Z$45,5,0)*$E1178</f>
        <v>66.273289999999989</v>
      </c>
      <c r="J1178" s="43">
        <f>VLOOKUP($D1178,PORTE!$A$3:$Z$45,6,0)*$C1178+VLOOKUP($E$2,PORTE!$A$3:$Z$45,6,0)*$E1178</f>
        <v>70.027010000000004</v>
      </c>
      <c r="K1178" s="43">
        <f>VLOOKUP($D1178,PORTE!$A$3:$Z$45,7,0)*$C1178+VLOOKUP($E$2,PORTE!$A$3:$Z$45,7,0)*$E1178</f>
        <v>74.033549999999991</v>
      </c>
      <c r="L1178" s="43">
        <f>VLOOKUP($D1178,PORTE!$A$3:$Z$45,8,0)*$C1178+VLOOKUP($E$2,PORTE!$A$3:$Z$45,8,0)*$E1178</f>
        <v>78.920549999999992</v>
      </c>
      <c r="M1178" s="43">
        <f>VLOOKUP($D1178,PORTE!$A$3:$Z$45,9,0)*$C1178+VLOOKUP($E$2,PORTE!$A$3:$Z$45,9,0)*$E1178</f>
        <v>86.69077999999999</v>
      </c>
      <c r="N1178" s="43">
        <f>VLOOKUP($D1178,PORTE!$A$3:$Z$45,10,0)*$C1178+VLOOKUP($E$2,PORTE!$A$3:$Z$45,10,0)*$E1178</f>
        <v>94.607919999999993</v>
      </c>
      <c r="O1178" s="43">
        <f>VLOOKUP($D1178,PORTE!$A$3:$Z$45,11,0)*$C1178+VLOOKUP($E$2,PORTE!$A$3:$Z$45,11,0)*$E1178</f>
        <v>96.21893</v>
      </c>
      <c r="P1178" s="43">
        <f>VLOOKUP($D1178,PORTE!$A$3:$Z$45,12,0)*$C1178+VLOOKUP($E$2,PORTE!$A$3:$Z$45,12,0)*$E1178</f>
        <v>100.17858999999999</v>
      </c>
      <c r="Q1178" s="43">
        <f>VLOOKUP($D1178,PORTE!$A$3:$Z$45,13,0)*$C1178+VLOOKUP($E$2,PORTE!$A$3:$Z$45,13,0)*$E1178</f>
        <v>103.41879</v>
      </c>
      <c r="R1178" s="43">
        <f>VLOOKUP($D1178,PORTE!$A$3:$Z$45,14,0)*$C1178+VLOOKUP($E$2,PORTE!$A$3:$Z$45,14,0)*$E1178</f>
        <v>107.44332999999999</v>
      </c>
    </row>
    <row r="1179" spans="1:18" s="1" customFormat="1" ht="13.5" customHeight="1" x14ac:dyDescent="0.25">
      <c r="A1179" s="2" t="s">
        <v>2425</v>
      </c>
      <c r="B1179" s="3" t="s">
        <v>2426</v>
      </c>
      <c r="C1179" s="24">
        <v>0.1</v>
      </c>
      <c r="D1179" s="4" t="s">
        <v>5</v>
      </c>
      <c r="E1179" s="5" t="s">
        <v>278</v>
      </c>
      <c r="F1179" s="43">
        <f>VLOOKUP($D1179,PORTE!$A$3:$Z$45,2,0)*$C1179+VLOOKUP($E$2,PORTE!$A$3:$Z$45,2,0)*$E1179</f>
        <v>59.381</v>
      </c>
      <c r="G1179" s="43">
        <f>VLOOKUP($D1179,PORTE!$A$3:$Z$45,3,0)*$C1179+VLOOKUP($E$2,PORTE!$A$3:$Z$45,3,0)*$E1179</f>
        <v>62.177999999999997</v>
      </c>
      <c r="H1179" s="43">
        <f>VLOOKUP($D1179,PORTE!$A$3:$Z$45,4,0)*$C1179+VLOOKUP($E$2,PORTE!$A$3:$Z$45,4,0)*$E1179</f>
        <v>65.640979999999999</v>
      </c>
      <c r="I1179" s="43">
        <f>VLOOKUP($D1179,PORTE!$A$3:$Z$45,5,0)*$C1179+VLOOKUP($E$2,PORTE!$A$3:$Z$45,5,0)*$E1179</f>
        <v>70.303579999999997</v>
      </c>
      <c r="J1179" s="43">
        <f>VLOOKUP($D1179,PORTE!$A$3:$Z$45,6,0)*$C1179+VLOOKUP($E$2,PORTE!$A$3:$Z$45,6,0)*$E1179</f>
        <v>74.283020000000008</v>
      </c>
      <c r="K1179" s="43">
        <f>VLOOKUP($D1179,PORTE!$A$3:$Z$45,7,0)*$C1179+VLOOKUP($E$2,PORTE!$A$3:$Z$45,7,0)*$E1179</f>
        <v>78.533100000000005</v>
      </c>
      <c r="L1179" s="43">
        <f>VLOOKUP($D1179,PORTE!$A$3:$Z$45,8,0)*$C1179+VLOOKUP($E$2,PORTE!$A$3:$Z$45,8,0)*$E1179</f>
        <v>83.717100000000002</v>
      </c>
      <c r="M1179" s="43">
        <f>VLOOKUP($D1179,PORTE!$A$3:$Z$45,9,0)*$C1179+VLOOKUP($E$2,PORTE!$A$3:$Z$45,9,0)*$E1179</f>
        <v>91.959559999999996</v>
      </c>
      <c r="N1179" s="43">
        <f>VLOOKUP($D1179,PORTE!$A$3:$Z$45,10,0)*$C1179+VLOOKUP($E$2,PORTE!$A$3:$Z$45,10,0)*$E1179</f>
        <v>100.35784</v>
      </c>
      <c r="O1179" s="43">
        <f>VLOOKUP($D1179,PORTE!$A$3:$Z$45,11,0)*$C1179+VLOOKUP($E$2,PORTE!$A$3:$Z$45,11,0)*$E1179</f>
        <v>102.06686000000002</v>
      </c>
      <c r="P1179" s="43">
        <f>VLOOKUP($D1179,PORTE!$A$3:$Z$45,12,0)*$C1179+VLOOKUP($E$2,PORTE!$A$3:$Z$45,12,0)*$E1179</f>
        <v>106.25818</v>
      </c>
      <c r="Q1179" s="43">
        <f>VLOOKUP($D1179,PORTE!$A$3:$Z$45,13,0)*$C1179+VLOOKUP($E$2,PORTE!$A$3:$Z$45,13,0)*$E1179</f>
        <v>109.67658000000002</v>
      </c>
      <c r="R1179" s="43">
        <f>VLOOKUP($D1179,PORTE!$A$3:$Z$45,14,0)*$C1179+VLOOKUP($E$2,PORTE!$A$3:$Z$45,14,0)*$E1179</f>
        <v>113.94466000000001</v>
      </c>
    </row>
    <row r="1180" spans="1:18" s="1" customFormat="1" ht="13.5" customHeight="1" x14ac:dyDescent="0.25">
      <c r="A1180" s="2" t="s">
        <v>2427</v>
      </c>
      <c r="B1180" s="3" t="s">
        <v>2428</v>
      </c>
      <c r="C1180" s="24">
        <v>0.1</v>
      </c>
      <c r="D1180" s="4" t="s">
        <v>5</v>
      </c>
      <c r="E1180" s="5" t="s">
        <v>36</v>
      </c>
      <c r="F1180" s="43">
        <f>VLOOKUP($D1180,PORTE!$A$3:$Z$45,2,0)*$C1180+VLOOKUP($E$2,PORTE!$A$3:$Z$45,2,0)*$E1180</f>
        <v>46.8</v>
      </c>
      <c r="G1180" s="43">
        <f>VLOOKUP($D1180,PORTE!$A$3:$Z$45,3,0)*$C1180+VLOOKUP($E$2,PORTE!$A$3:$Z$45,3,0)*$E1180</f>
        <v>49.05</v>
      </c>
      <c r="H1180" s="43">
        <f>VLOOKUP($D1180,PORTE!$A$3:$Z$45,4,0)*$C1180+VLOOKUP($E$2,PORTE!$A$3:$Z$45,4,0)*$E1180</f>
        <v>51.78</v>
      </c>
      <c r="I1180" s="43">
        <f>VLOOKUP($D1180,PORTE!$A$3:$Z$45,5,0)*$C1180+VLOOKUP($E$2,PORTE!$A$3:$Z$45,5,0)*$E1180</f>
        <v>55.457999999999998</v>
      </c>
      <c r="J1180" s="43">
        <f>VLOOKUP($D1180,PORTE!$A$3:$Z$45,6,0)*$C1180+VLOOKUP($E$2,PORTE!$A$3:$Z$45,6,0)*$E1180</f>
        <v>58.606000000000002</v>
      </c>
      <c r="K1180" s="43">
        <f>VLOOKUP($D1180,PORTE!$A$3:$Z$45,7,0)*$C1180+VLOOKUP($E$2,PORTE!$A$3:$Z$45,7,0)*$E1180</f>
        <v>61.959000000000003</v>
      </c>
      <c r="L1180" s="43">
        <f>VLOOKUP($D1180,PORTE!$A$3:$Z$45,8,0)*$C1180+VLOOKUP($E$2,PORTE!$A$3:$Z$45,8,0)*$E1180</f>
        <v>66.048999999999992</v>
      </c>
      <c r="M1180" s="43">
        <f>VLOOKUP($D1180,PORTE!$A$3:$Z$45,9,0)*$C1180+VLOOKUP($E$2,PORTE!$A$3:$Z$45,9,0)*$E1180</f>
        <v>72.551999999999992</v>
      </c>
      <c r="N1180" s="43">
        <f>VLOOKUP($D1180,PORTE!$A$3:$Z$45,10,0)*$C1180+VLOOKUP($E$2,PORTE!$A$3:$Z$45,10,0)*$E1180</f>
        <v>79.177999999999997</v>
      </c>
      <c r="O1180" s="43">
        <f>VLOOKUP($D1180,PORTE!$A$3:$Z$45,11,0)*$C1180+VLOOKUP($E$2,PORTE!$A$3:$Z$45,11,0)*$E1180</f>
        <v>80.52600000000001</v>
      </c>
      <c r="P1180" s="43">
        <f>VLOOKUP($D1180,PORTE!$A$3:$Z$45,12,0)*$C1180+VLOOKUP($E$2,PORTE!$A$3:$Z$45,12,0)*$E1180</f>
        <v>83.86399999999999</v>
      </c>
      <c r="Q1180" s="43">
        <f>VLOOKUP($D1180,PORTE!$A$3:$Z$45,13,0)*$C1180+VLOOKUP($E$2,PORTE!$A$3:$Z$45,13,0)*$E1180</f>
        <v>86.626000000000005</v>
      </c>
      <c r="R1180" s="43">
        <f>VLOOKUP($D1180,PORTE!$A$3:$Z$45,14,0)*$C1180+VLOOKUP($E$2,PORTE!$A$3:$Z$45,14,0)*$E1180</f>
        <v>89.997</v>
      </c>
    </row>
    <row r="1181" spans="1:18" s="1" customFormat="1" ht="13.5" customHeight="1" x14ac:dyDescent="0.25">
      <c r="A1181" s="2" t="s">
        <v>2429</v>
      </c>
      <c r="B1181" s="3" t="s">
        <v>2430</v>
      </c>
      <c r="C1181" s="27">
        <v>1</v>
      </c>
      <c r="D1181" s="2" t="s">
        <v>914</v>
      </c>
      <c r="E1181" s="5" t="s">
        <v>915</v>
      </c>
      <c r="F1181" s="43">
        <f>VLOOKUP($D1181,PORTE!$A$3:$Z$45,2,0)*$C1181+VLOOKUP($E$2,PORTE!$A$3:$Z$45,2,0)*$E1181</f>
        <v>188.5</v>
      </c>
      <c r="G1181" s="43">
        <f>VLOOKUP($D1181,PORTE!$A$3:$Z$45,3,0)*$C1181+VLOOKUP($E$2,PORTE!$A$3:$Z$45,3,0)*$E1181</f>
        <v>201</v>
      </c>
      <c r="H1181" s="43">
        <f>VLOOKUP($D1181,PORTE!$A$3:$Z$45,4,0)*$C1181+VLOOKUP($E$2,PORTE!$A$3:$Z$45,4,0)*$E1181</f>
        <v>212.05</v>
      </c>
      <c r="I1181" s="43">
        <f>VLOOKUP($D1181,PORTE!$A$3:$Z$45,5,0)*$C1181+VLOOKUP($E$2,PORTE!$A$3:$Z$45,5,0)*$E1181</f>
        <v>227.11</v>
      </c>
      <c r="J1181" s="43">
        <f>VLOOKUP($D1181,PORTE!$A$3:$Z$45,6,0)*$C1181+VLOOKUP($E$2,PORTE!$A$3:$Z$45,6,0)*$E1181</f>
        <v>240.67</v>
      </c>
      <c r="K1181" s="43">
        <f>VLOOKUP($D1181,PORTE!$A$3:$Z$45,7,0)*$C1181+VLOOKUP($E$2,PORTE!$A$3:$Z$45,7,0)*$E1181</f>
        <v>254.43</v>
      </c>
      <c r="L1181" s="43">
        <f>VLOOKUP($D1181,PORTE!$A$3:$Z$45,8,0)*$C1181+VLOOKUP($E$2,PORTE!$A$3:$Z$45,8,0)*$E1181</f>
        <v>271.21999999999997</v>
      </c>
      <c r="M1181" s="43">
        <f>VLOOKUP($D1181,PORTE!$A$3:$Z$45,9,0)*$C1181+VLOOKUP($E$2,PORTE!$A$3:$Z$45,9,0)*$E1181</f>
        <v>297.93999999999994</v>
      </c>
      <c r="N1181" s="43">
        <f>VLOOKUP($D1181,PORTE!$A$3:$Z$45,10,0)*$C1181+VLOOKUP($E$2,PORTE!$A$3:$Z$45,10,0)*$E1181</f>
        <v>325.14999999999998</v>
      </c>
      <c r="O1181" s="43">
        <f>VLOOKUP($D1181,PORTE!$A$3:$Z$45,11,0)*$C1181+VLOOKUP($E$2,PORTE!$A$3:$Z$45,11,0)*$E1181</f>
        <v>330.67</v>
      </c>
      <c r="P1181" s="43">
        <f>VLOOKUP($D1181,PORTE!$A$3:$Z$45,12,0)*$C1181+VLOOKUP($E$2,PORTE!$A$3:$Z$45,12,0)*$E1181</f>
        <v>346.72999999999996</v>
      </c>
      <c r="Q1181" s="43">
        <f>VLOOKUP($D1181,PORTE!$A$3:$Z$45,13,0)*$C1181+VLOOKUP($E$2,PORTE!$A$3:$Z$45,13,0)*$E1181</f>
        <v>366.69</v>
      </c>
      <c r="R1181" s="43">
        <f>VLOOKUP($D1181,PORTE!$A$3:$Z$45,14,0)*$C1181+VLOOKUP($E$2,PORTE!$A$3:$Z$45,14,0)*$E1181</f>
        <v>395.67</v>
      </c>
    </row>
    <row r="1182" spans="1:18" s="1" customFormat="1" ht="13.5" customHeight="1" x14ac:dyDescent="0.25">
      <c r="A1182" s="2" t="s">
        <v>2431</v>
      </c>
      <c r="B1182" s="3" t="s">
        <v>2432</v>
      </c>
      <c r="C1182" s="27">
        <v>1</v>
      </c>
      <c r="D1182" s="2" t="s">
        <v>914</v>
      </c>
      <c r="E1182" s="5" t="s">
        <v>915</v>
      </c>
      <c r="F1182" s="43">
        <f>VLOOKUP($D1182,PORTE!$A$3:$Z$45,2,0)*$C1182+VLOOKUP($E$2,PORTE!$A$3:$Z$45,2,0)*$E1182</f>
        <v>188.5</v>
      </c>
      <c r="G1182" s="43">
        <f>VLOOKUP($D1182,PORTE!$A$3:$Z$45,3,0)*$C1182+VLOOKUP($E$2,PORTE!$A$3:$Z$45,3,0)*$E1182</f>
        <v>201</v>
      </c>
      <c r="H1182" s="43">
        <f>VLOOKUP($D1182,PORTE!$A$3:$Z$45,4,0)*$C1182+VLOOKUP($E$2,PORTE!$A$3:$Z$45,4,0)*$E1182</f>
        <v>212.05</v>
      </c>
      <c r="I1182" s="43">
        <f>VLOOKUP($D1182,PORTE!$A$3:$Z$45,5,0)*$C1182+VLOOKUP($E$2,PORTE!$A$3:$Z$45,5,0)*$E1182</f>
        <v>227.11</v>
      </c>
      <c r="J1182" s="43">
        <f>VLOOKUP($D1182,PORTE!$A$3:$Z$45,6,0)*$C1182+VLOOKUP($E$2,PORTE!$A$3:$Z$45,6,0)*$E1182</f>
        <v>240.67</v>
      </c>
      <c r="K1182" s="43">
        <f>VLOOKUP($D1182,PORTE!$A$3:$Z$45,7,0)*$C1182+VLOOKUP($E$2,PORTE!$A$3:$Z$45,7,0)*$E1182</f>
        <v>254.43</v>
      </c>
      <c r="L1182" s="43">
        <f>VLOOKUP($D1182,PORTE!$A$3:$Z$45,8,0)*$C1182+VLOOKUP($E$2,PORTE!$A$3:$Z$45,8,0)*$E1182</f>
        <v>271.21999999999997</v>
      </c>
      <c r="M1182" s="43">
        <f>VLOOKUP($D1182,PORTE!$A$3:$Z$45,9,0)*$C1182+VLOOKUP($E$2,PORTE!$A$3:$Z$45,9,0)*$E1182</f>
        <v>297.93999999999994</v>
      </c>
      <c r="N1182" s="43">
        <f>VLOOKUP($D1182,PORTE!$A$3:$Z$45,10,0)*$C1182+VLOOKUP($E$2,PORTE!$A$3:$Z$45,10,0)*$E1182</f>
        <v>325.14999999999998</v>
      </c>
      <c r="O1182" s="43">
        <f>VLOOKUP($D1182,PORTE!$A$3:$Z$45,11,0)*$C1182+VLOOKUP($E$2,PORTE!$A$3:$Z$45,11,0)*$E1182</f>
        <v>330.67</v>
      </c>
      <c r="P1182" s="43">
        <f>VLOOKUP($D1182,PORTE!$A$3:$Z$45,12,0)*$C1182+VLOOKUP($E$2,PORTE!$A$3:$Z$45,12,0)*$E1182</f>
        <v>346.72999999999996</v>
      </c>
      <c r="Q1182" s="43">
        <f>VLOOKUP($D1182,PORTE!$A$3:$Z$45,13,0)*$C1182+VLOOKUP($E$2,PORTE!$A$3:$Z$45,13,0)*$E1182</f>
        <v>366.69</v>
      </c>
      <c r="R1182" s="43">
        <f>VLOOKUP($D1182,PORTE!$A$3:$Z$45,14,0)*$C1182+VLOOKUP($E$2,PORTE!$A$3:$Z$45,14,0)*$E1182</f>
        <v>395.67</v>
      </c>
    </row>
    <row r="1183" spans="1:18" s="1" customFormat="1" ht="13.5" customHeight="1" x14ac:dyDescent="0.25">
      <c r="A1183" s="2" t="s">
        <v>2433</v>
      </c>
      <c r="B1183" s="3" t="s">
        <v>2434</v>
      </c>
      <c r="C1183" s="27">
        <v>1</v>
      </c>
      <c r="D1183" s="2" t="s">
        <v>914</v>
      </c>
      <c r="E1183" s="5" t="s">
        <v>915</v>
      </c>
      <c r="F1183" s="43">
        <f>VLOOKUP($D1183,PORTE!$A$3:$Z$45,2,0)*$C1183+VLOOKUP($E$2,PORTE!$A$3:$Z$45,2,0)*$E1183</f>
        <v>188.5</v>
      </c>
      <c r="G1183" s="43">
        <f>VLOOKUP($D1183,PORTE!$A$3:$Z$45,3,0)*$C1183+VLOOKUP($E$2,PORTE!$A$3:$Z$45,3,0)*$E1183</f>
        <v>201</v>
      </c>
      <c r="H1183" s="43">
        <f>VLOOKUP($D1183,PORTE!$A$3:$Z$45,4,0)*$C1183+VLOOKUP($E$2,PORTE!$A$3:$Z$45,4,0)*$E1183</f>
        <v>212.05</v>
      </c>
      <c r="I1183" s="43">
        <f>VLOOKUP($D1183,PORTE!$A$3:$Z$45,5,0)*$C1183+VLOOKUP($E$2,PORTE!$A$3:$Z$45,5,0)*$E1183</f>
        <v>227.11</v>
      </c>
      <c r="J1183" s="43">
        <f>VLOOKUP($D1183,PORTE!$A$3:$Z$45,6,0)*$C1183+VLOOKUP($E$2,PORTE!$A$3:$Z$45,6,0)*$E1183</f>
        <v>240.67</v>
      </c>
      <c r="K1183" s="43">
        <f>VLOOKUP($D1183,PORTE!$A$3:$Z$45,7,0)*$C1183+VLOOKUP($E$2,PORTE!$A$3:$Z$45,7,0)*$E1183</f>
        <v>254.43</v>
      </c>
      <c r="L1183" s="43">
        <f>VLOOKUP($D1183,PORTE!$A$3:$Z$45,8,0)*$C1183+VLOOKUP($E$2,PORTE!$A$3:$Z$45,8,0)*$E1183</f>
        <v>271.21999999999997</v>
      </c>
      <c r="M1183" s="43">
        <f>VLOOKUP($D1183,PORTE!$A$3:$Z$45,9,0)*$C1183+VLOOKUP($E$2,PORTE!$A$3:$Z$45,9,0)*$E1183</f>
        <v>297.93999999999994</v>
      </c>
      <c r="N1183" s="43">
        <f>VLOOKUP($D1183,PORTE!$A$3:$Z$45,10,0)*$C1183+VLOOKUP($E$2,PORTE!$A$3:$Z$45,10,0)*$E1183</f>
        <v>325.14999999999998</v>
      </c>
      <c r="O1183" s="43">
        <f>VLOOKUP($D1183,PORTE!$A$3:$Z$45,11,0)*$C1183+VLOOKUP($E$2,PORTE!$A$3:$Z$45,11,0)*$E1183</f>
        <v>330.67</v>
      </c>
      <c r="P1183" s="43">
        <f>VLOOKUP($D1183,PORTE!$A$3:$Z$45,12,0)*$C1183+VLOOKUP($E$2,PORTE!$A$3:$Z$45,12,0)*$E1183</f>
        <v>346.72999999999996</v>
      </c>
      <c r="Q1183" s="43">
        <f>VLOOKUP($D1183,PORTE!$A$3:$Z$45,13,0)*$C1183+VLOOKUP($E$2,PORTE!$A$3:$Z$45,13,0)*$E1183</f>
        <v>366.69</v>
      </c>
      <c r="R1183" s="43">
        <f>VLOOKUP($D1183,PORTE!$A$3:$Z$45,14,0)*$C1183+VLOOKUP($E$2,PORTE!$A$3:$Z$45,14,0)*$E1183</f>
        <v>395.67</v>
      </c>
    </row>
    <row r="1184" spans="1:18" s="1" customFormat="1" ht="13.5" customHeight="1" x14ac:dyDescent="0.25">
      <c r="A1184" s="2">
        <v>40321681</v>
      </c>
      <c r="B1184" s="9" t="s">
        <v>2435</v>
      </c>
      <c r="C1184" s="24">
        <v>0.1</v>
      </c>
      <c r="D1184" s="4" t="s">
        <v>5</v>
      </c>
      <c r="E1184" s="5">
        <v>7.7169999999999996</v>
      </c>
      <c r="F1184" s="43">
        <f>VLOOKUP($D1184,PORTE!$A$3:$Z$45,2,0)*$C1184+VLOOKUP($E$2,PORTE!$A$3:$Z$45,2,0)*$E1184</f>
        <v>89.54549999999999</v>
      </c>
      <c r="G1184" s="43">
        <f>VLOOKUP($D1184,PORTE!$A$3:$Z$45,3,0)*$C1184+VLOOKUP($E$2,PORTE!$A$3:$Z$45,3,0)*$E1184</f>
        <v>93.653999999999996</v>
      </c>
      <c r="H1184" s="43">
        <f>VLOOKUP($D1184,PORTE!$A$3:$Z$45,4,0)*$C1184+VLOOKUP($E$2,PORTE!$A$3:$Z$45,4,0)*$E1184</f>
        <v>98.874389999999991</v>
      </c>
      <c r="I1184" s="43">
        <f>VLOOKUP($D1184,PORTE!$A$3:$Z$45,5,0)*$C1184+VLOOKUP($E$2,PORTE!$A$3:$Z$45,5,0)*$E1184</f>
        <v>105.89769</v>
      </c>
      <c r="J1184" s="43">
        <f>VLOOKUP($D1184,PORTE!$A$3:$Z$45,6,0)*$C1184+VLOOKUP($E$2,PORTE!$A$3:$Z$45,6,0)*$E1184</f>
        <v>111.87061</v>
      </c>
      <c r="K1184" s="43">
        <f>VLOOKUP($D1184,PORTE!$A$3:$Z$45,7,0)*$C1184+VLOOKUP($E$2,PORTE!$A$3:$Z$45,7,0)*$E1184</f>
        <v>118.27154999999999</v>
      </c>
      <c r="L1184" s="43">
        <f>VLOOKUP($D1184,PORTE!$A$3:$Z$45,8,0)*$C1184+VLOOKUP($E$2,PORTE!$A$3:$Z$45,8,0)*$E1184</f>
        <v>126.07854999999998</v>
      </c>
      <c r="M1184" s="43">
        <f>VLOOKUP($D1184,PORTE!$A$3:$Z$45,9,0)*$C1184+VLOOKUP($E$2,PORTE!$A$3:$Z$45,9,0)*$E1184</f>
        <v>138.49158</v>
      </c>
      <c r="N1184" s="43">
        <f>VLOOKUP($D1184,PORTE!$A$3:$Z$45,10,0)*$C1184+VLOOKUP($E$2,PORTE!$A$3:$Z$45,10,0)*$E1184</f>
        <v>151.13911999999999</v>
      </c>
      <c r="O1184" s="43">
        <f>VLOOKUP($D1184,PORTE!$A$3:$Z$45,11,0)*$C1184+VLOOKUP($E$2,PORTE!$A$3:$Z$45,11,0)*$E1184</f>
        <v>153.71373</v>
      </c>
      <c r="P1184" s="43">
        <f>VLOOKUP($D1184,PORTE!$A$3:$Z$45,12,0)*$C1184+VLOOKUP($E$2,PORTE!$A$3:$Z$45,12,0)*$E1184</f>
        <v>159.95098999999999</v>
      </c>
      <c r="Q1184" s="43">
        <f>VLOOKUP($D1184,PORTE!$A$3:$Z$45,13,0)*$C1184+VLOOKUP($E$2,PORTE!$A$3:$Z$45,13,0)*$E1184</f>
        <v>164.94318999999999</v>
      </c>
      <c r="R1184" s="43">
        <f>VLOOKUP($D1184,PORTE!$A$3:$Z$45,14,0)*$C1184+VLOOKUP($E$2,PORTE!$A$3:$Z$45,14,0)*$E1184</f>
        <v>171.36213000000001</v>
      </c>
    </row>
    <row r="1185" spans="1:18" s="1" customFormat="1" ht="13.5" customHeight="1" x14ac:dyDescent="0.25">
      <c r="A1185" s="2" t="s">
        <v>2436</v>
      </c>
      <c r="B1185" s="3" t="s">
        <v>2437</v>
      </c>
      <c r="C1185" s="24">
        <v>0.1</v>
      </c>
      <c r="D1185" s="4" t="s">
        <v>5</v>
      </c>
      <c r="E1185" s="5" t="s">
        <v>381</v>
      </c>
      <c r="F1185" s="43">
        <f>VLOOKUP($D1185,PORTE!$A$3:$Z$45,2,0)*$C1185+VLOOKUP($E$2,PORTE!$A$3:$Z$45,2,0)*$E1185</f>
        <v>47.374999999999993</v>
      </c>
      <c r="G1185" s="43">
        <f>VLOOKUP($D1185,PORTE!$A$3:$Z$45,3,0)*$C1185+VLOOKUP($E$2,PORTE!$A$3:$Z$45,3,0)*$E1185</f>
        <v>49.649999999999991</v>
      </c>
      <c r="H1185" s="43">
        <f>VLOOKUP($D1185,PORTE!$A$3:$Z$45,4,0)*$C1185+VLOOKUP($E$2,PORTE!$A$3:$Z$45,4,0)*$E1185</f>
        <v>52.413499999999999</v>
      </c>
      <c r="I1185" s="43">
        <f>VLOOKUP($D1185,PORTE!$A$3:$Z$45,5,0)*$C1185+VLOOKUP($E$2,PORTE!$A$3:$Z$45,5,0)*$E1185</f>
        <v>56.136499999999998</v>
      </c>
      <c r="J1185" s="43">
        <f>VLOOKUP($D1185,PORTE!$A$3:$Z$45,6,0)*$C1185+VLOOKUP($E$2,PORTE!$A$3:$Z$45,6,0)*$E1185</f>
        <v>59.322499999999998</v>
      </c>
      <c r="K1185" s="43">
        <f>VLOOKUP($D1185,PORTE!$A$3:$Z$45,7,0)*$C1185+VLOOKUP($E$2,PORTE!$A$3:$Z$45,7,0)*$E1185</f>
        <v>62.716500000000003</v>
      </c>
      <c r="L1185" s="43">
        <f>VLOOKUP($D1185,PORTE!$A$3:$Z$45,8,0)*$C1185+VLOOKUP($E$2,PORTE!$A$3:$Z$45,8,0)*$E1185</f>
        <v>66.856499999999983</v>
      </c>
      <c r="M1185" s="43">
        <f>VLOOKUP($D1185,PORTE!$A$3:$Z$45,9,0)*$C1185+VLOOKUP($E$2,PORTE!$A$3:$Z$45,9,0)*$E1185</f>
        <v>73.438999999999993</v>
      </c>
      <c r="N1185" s="43">
        <f>VLOOKUP($D1185,PORTE!$A$3:$Z$45,10,0)*$C1185+VLOOKUP($E$2,PORTE!$A$3:$Z$45,10,0)*$E1185</f>
        <v>80.146000000000001</v>
      </c>
      <c r="O1185" s="43">
        <f>VLOOKUP($D1185,PORTE!$A$3:$Z$45,11,0)*$C1185+VLOOKUP($E$2,PORTE!$A$3:$Z$45,11,0)*$E1185</f>
        <v>81.510500000000008</v>
      </c>
      <c r="P1185" s="43">
        <f>VLOOKUP($D1185,PORTE!$A$3:$Z$45,12,0)*$C1185+VLOOKUP($E$2,PORTE!$A$3:$Z$45,12,0)*$E1185</f>
        <v>84.887499999999989</v>
      </c>
      <c r="Q1185" s="43">
        <f>VLOOKUP($D1185,PORTE!$A$3:$Z$45,13,0)*$C1185+VLOOKUP($E$2,PORTE!$A$3:$Z$45,13,0)*$E1185</f>
        <v>87.679500000000004</v>
      </c>
      <c r="R1185" s="43">
        <f>VLOOKUP($D1185,PORTE!$A$3:$Z$45,14,0)*$C1185+VLOOKUP($E$2,PORTE!$A$3:$Z$45,14,0)*$E1185</f>
        <v>91.091499999999996</v>
      </c>
    </row>
    <row r="1186" spans="1:18" s="1" customFormat="1" ht="13.5" customHeight="1" x14ac:dyDescent="0.25">
      <c r="A1186" s="2" t="s">
        <v>2438</v>
      </c>
      <c r="B1186" s="3" t="s">
        <v>2439</v>
      </c>
      <c r="C1186" s="24">
        <v>0.1</v>
      </c>
      <c r="D1186" s="4" t="s">
        <v>5</v>
      </c>
      <c r="E1186" s="5" t="s">
        <v>381</v>
      </c>
      <c r="F1186" s="43">
        <f>VLOOKUP($D1186,PORTE!$A$3:$Z$45,2,0)*$C1186+VLOOKUP($E$2,PORTE!$A$3:$Z$45,2,0)*$E1186</f>
        <v>47.374999999999993</v>
      </c>
      <c r="G1186" s="43">
        <f>VLOOKUP($D1186,PORTE!$A$3:$Z$45,3,0)*$C1186+VLOOKUP($E$2,PORTE!$A$3:$Z$45,3,0)*$E1186</f>
        <v>49.649999999999991</v>
      </c>
      <c r="H1186" s="43">
        <f>VLOOKUP($D1186,PORTE!$A$3:$Z$45,4,0)*$C1186+VLOOKUP($E$2,PORTE!$A$3:$Z$45,4,0)*$E1186</f>
        <v>52.413499999999999</v>
      </c>
      <c r="I1186" s="43">
        <f>VLOOKUP($D1186,PORTE!$A$3:$Z$45,5,0)*$C1186+VLOOKUP($E$2,PORTE!$A$3:$Z$45,5,0)*$E1186</f>
        <v>56.136499999999998</v>
      </c>
      <c r="J1186" s="43">
        <f>VLOOKUP($D1186,PORTE!$A$3:$Z$45,6,0)*$C1186+VLOOKUP($E$2,PORTE!$A$3:$Z$45,6,0)*$E1186</f>
        <v>59.322499999999998</v>
      </c>
      <c r="K1186" s="43">
        <f>VLOOKUP($D1186,PORTE!$A$3:$Z$45,7,0)*$C1186+VLOOKUP($E$2,PORTE!$A$3:$Z$45,7,0)*$E1186</f>
        <v>62.716500000000003</v>
      </c>
      <c r="L1186" s="43">
        <f>VLOOKUP($D1186,PORTE!$A$3:$Z$45,8,0)*$C1186+VLOOKUP($E$2,PORTE!$A$3:$Z$45,8,0)*$E1186</f>
        <v>66.856499999999983</v>
      </c>
      <c r="M1186" s="43">
        <f>VLOOKUP($D1186,PORTE!$A$3:$Z$45,9,0)*$C1186+VLOOKUP($E$2,PORTE!$A$3:$Z$45,9,0)*$E1186</f>
        <v>73.438999999999993</v>
      </c>
      <c r="N1186" s="43">
        <f>VLOOKUP($D1186,PORTE!$A$3:$Z$45,10,0)*$C1186+VLOOKUP($E$2,PORTE!$A$3:$Z$45,10,0)*$E1186</f>
        <v>80.146000000000001</v>
      </c>
      <c r="O1186" s="43">
        <f>VLOOKUP($D1186,PORTE!$A$3:$Z$45,11,0)*$C1186+VLOOKUP($E$2,PORTE!$A$3:$Z$45,11,0)*$E1186</f>
        <v>81.510500000000008</v>
      </c>
      <c r="P1186" s="43">
        <f>VLOOKUP($D1186,PORTE!$A$3:$Z$45,12,0)*$C1186+VLOOKUP($E$2,PORTE!$A$3:$Z$45,12,0)*$E1186</f>
        <v>84.887499999999989</v>
      </c>
      <c r="Q1186" s="43">
        <f>VLOOKUP($D1186,PORTE!$A$3:$Z$45,13,0)*$C1186+VLOOKUP($E$2,PORTE!$A$3:$Z$45,13,0)*$E1186</f>
        <v>87.679500000000004</v>
      </c>
      <c r="R1186" s="43">
        <f>VLOOKUP($D1186,PORTE!$A$3:$Z$45,14,0)*$C1186+VLOOKUP($E$2,PORTE!$A$3:$Z$45,14,0)*$E1186</f>
        <v>91.091499999999996</v>
      </c>
    </row>
    <row r="1187" spans="1:18" s="1" customFormat="1" ht="13.5" customHeight="1" x14ac:dyDescent="0.25">
      <c r="A1187" s="2">
        <v>40324591</v>
      </c>
      <c r="B1187" s="3" t="s">
        <v>2440</v>
      </c>
      <c r="C1187" s="24">
        <v>0.1</v>
      </c>
      <c r="D1187" s="4" t="s">
        <v>5</v>
      </c>
      <c r="E1187" s="5">
        <v>18.785</v>
      </c>
      <c r="F1187" s="43">
        <f>VLOOKUP($D1187,PORTE!$A$3:$Z$45,2,0)*$C1187+VLOOKUP($E$2,PORTE!$A$3:$Z$45,2,0)*$E1187</f>
        <v>216.82750000000001</v>
      </c>
      <c r="G1187" s="43">
        <f>VLOOKUP($D1187,PORTE!$A$3:$Z$45,3,0)*$C1187+VLOOKUP($E$2,PORTE!$A$3:$Z$45,3,0)*$E1187</f>
        <v>226.47000000000003</v>
      </c>
      <c r="H1187" s="43">
        <f>VLOOKUP($D1187,PORTE!$A$3:$Z$45,4,0)*$C1187+VLOOKUP($E$2,PORTE!$A$3:$Z$45,4,0)*$E1187</f>
        <v>239.10595000000001</v>
      </c>
      <c r="I1187" s="43">
        <f>VLOOKUP($D1187,PORTE!$A$3:$Z$45,5,0)*$C1187+VLOOKUP($E$2,PORTE!$A$3:$Z$45,5,0)*$E1187</f>
        <v>256.09045000000003</v>
      </c>
      <c r="J1187" s="43">
        <f>VLOOKUP($D1187,PORTE!$A$3:$Z$45,6,0)*$C1187+VLOOKUP($E$2,PORTE!$A$3:$Z$45,6,0)*$E1187</f>
        <v>270.47505000000001</v>
      </c>
      <c r="K1187" s="43">
        <f>VLOOKUP($D1187,PORTE!$A$3:$Z$45,7,0)*$C1187+VLOOKUP($E$2,PORTE!$A$3:$Z$45,7,0)*$E1187</f>
        <v>285.95175</v>
      </c>
      <c r="L1187" s="43">
        <f>VLOOKUP($D1187,PORTE!$A$3:$Z$45,8,0)*$C1187+VLOOKUP($E$2,PORTE!$A$3:$Z$45,8,0)*$E1187</f>
        <v>304.82675</v>
      </c>
      <c r="M1187" s="43">
        <f>VLOOKUP($D1187,PORTE!$A$3:$Z$45,9,0)*$C1187+VLOOKUP($E$2,PORTE!$A$3:$Z$45,9,0)*$E1187</f>
        <v>334.83789999999993</v>
      </c>
      <c r="N1187" s="43">
        <f>VLOOKUP($D1187,PORTE!$A$3:$Z$45,10,0)*$C1187+VLOOKUP($E$2,PORTE!$A$3:$Z$45,10,0)*$E1187</f>
        <v>365.41559999999998</v>
      </c>
      <c r="O1187" s="43">
        <f>VLOOKUP($D1187,PORTE!$A$3:$Z$45,11,0)*$C1187+VLOOKUP($E$2,PORTE!$A$3:$Z$45,11,0)*$E1187</f>
        <v>371.64265000000006</v>
      </c>
      <c r="P1187" s="43">
        <f>VLOOKUP($D1187,PORTE!$A$3:$Z$45,12,0)*$C1187+VLOOKUP($E$2,PORTE!$A$3:$Z$45,12,0)*$E1187</f>
        <v>386.51294999999999</v>
      </c>
      <c r="Q1187" s="43">
        <f>VLOOKUP($D1187,PORTE!$A$3:$Z$45,13,0)*$C1187+VLOOKUP($E$2,PORTE!$A$3:$Z$45,13,0)*$E1187</f>
        <v>398.14595000000003</v>
      </c>
      <c r="R1187" s="43">
        <f>VLOOKUP($D1187,PORTE!$A$3:$Z$45,14,0)*$C1187+VLOOKUP($E$2,PORTE!$A$3:$Z$45,14,0)*$E1187</f>
        <v>413.64065000000005</v>
      </c>
    </row>
    <row r="1188" spans="1:18" s="1" customFormat="1" ht="13.5" customHeight="1" x14ac:dyDescent="0.25">
      <c r="A1188" s="2">
        <v>40324605</v>
      </c>
      <c r="B1188" s="3" t="s">
        <v>2441</v>
      </c>
      <c r="C1188" s="24">
        <v>0.1</v>
      </c>
      <c r="D1188" s="4" t="s">
        <v>5</v>
      </c>
      <c r="E1188" s="5">
        <v>18.785</v>
      </c>
      <c r="F1188" s="43">
        <f>VLOOKUP($D1188,PORTE!$A$3:$Z$45,2,0)*$C1188+VLOOKUP($E$2,PORTE!$A$3:$Z$45,2,0)*$E1188</f>
        <v>216.82750000000001</v>
      </c>
      <c r="G1188" s="43">
        <f>VLOOKUP($D1188,PORTE!$A$3:$Z$45,3,0)*$C1188+VLOOKUP($E$2,PORTE!$A$3:$Z$45,3,0)*$E1188</f>
        <v>226.47000000000003</v>
      </c>
      <c r="H1188" s="43">
        <f>VLOOKUP($D1188,PORTE!$A$3:$Z$45,4,0)*$C1188+VLOOKUP($E$2,PORTE!$A$3:$Z$45,4,0)*$E1188</f>
        <v>239.10595000000001</v>
      </c>
      <c r="I1188" s="43">
        <f>VLOOKUP($D1188,PORTE!$A$3:$Z$45,5,0)*$C1188+VLOOKUP($E$2,PORTE!$A$3:$Z$45,5,0)*$E1188</f>
        <v>256.09045000000003</v>
      </c>
      <c r="J1188" s="43">
        <f>VLOOKUP($D1188,PORTE!$A$3:$Z$45,6,0)*$C1188+VLOOKUP($E$2,PORTE!$A$3:$Z$45,6,0)*$E1188</f>
        <v>270.47505000000001</v>
      </c>
      <c r="K1188" s="43">
        <f>VLOOKUP($D1188,PORTE!$A$3:$Z$45,7,0)*$C1188+VLOOKUP($E$2,PORTE!$A$3:$Z$45,7,0)*$E1188</f>
        <v>285.95175</v>
      </c>
      <c r="L1188" s="43">
        <f>VLOOKUP($D1188,PORTE!$A$3:$Z$45,8,0)*$C1188+VLOOKUP($E$2,PORTE!$A$3:$Z$45,8,0)*$E1188</f>
        <v>304.82675</v>
      </c>
      <c r="M1188" s="43">
        <f>VLOOKUP($D1188,PORTE!$A$3:$Z$45,9,0)*$C1188+VLOOKUP($E$2,PORTE!$A$3:$Z$45,9,0)*$E1188</f>
        <v>334.83789999999993</v>
      </c>
      <c r="N1188" s="43">
        <f>VLOOKUP($D1188,PORTE!$A$3:$Z$45,10,0)*$C1188+VLOOKUP($E$2,PORTE!$A$3:$Z$45,10,0)*$E1188</f>
        <v>365.41559999999998</v>
      </c>
      <c r="O1188" s="43">
        <f>VLOOKUP($D1188,PORTE!$A$3:$Z$45,11,0)*$C1188+VLOOKUP($E$2,PORTE!$A$3:$Z$45,11,0)*$E1188</f>
        <v>371.64265000000006</v>
      </c>
      <c r="P1188" s="43">
        <f>VLOOKUP($D1188,PORTE!$A$3:$Z$45,12,0)*$C1188+VLOOKUP($E$2,PORTE!$A$3:$Z$45,12,0)*$E1188</f>
        <v>386.51294999999999</v>
      </c>
      <c r="Q1188" s="43">
        <f>VLOOKUP($D1188,PORTE!$A$3:$Z$45,13,0)*$C1188+VLOOKUP($E$2,PORTE!$A$3:$Z$45,13,0)*$E1188</f>
        <v>398.14595000000003</v>
      </c>
      <c r="R1188" s="43">
        <f>VLOOKUP($D1188,PORTE!$A$3:$Z$45,14,0)*$C1188+VLOOKUP($E$2,PORTE!$A$3:$Z$45,14,0)*$E1188</f>
        <v>413.64065000000005</v>
      </c>
    </row>
    <row r="1189" spans="1:18" s="1" customFormat="1" ht="13.5" customHeight="1" x14ac:dyDescent="0.25">
      <c r="A1189" s="2">
        <v>40314561</v>
      </c>
      <c r="B1189" s="3" t="s">
        <v>2442</v>
      </c>
      <c r="C1189" s="24">
        <v>0.1</v>
      </c>
      <c r="D1189" s="4" t="s">
        <v>5</v>
      </c>
      <c r="E1189" s="5">
        <v>37.881999999999998</v>
      </c>
      <c r="F1189" s="43">
        <f>VLOOKUP($D1189,PORTE!$A$3:$Z$45,2,0)*$C1189+VLOOKUP($E$2,PORTE!$A$3:$Z$45,2,0)*$E1189</f>
        <v>436.44299999999998</v>
      </c>
      <c r="G1189" s="43">
        <f>VLOOKUP($D1189,PORTE!$A$3:$Z$45,3,0)*$C1189+VLOOKUP($E$2,PORTE!$A$3:$Z$45,3,0)*$E1189</f>
        <v>455.63399999999996</v>
      </c>
      <c r="H1189" s="43">
        <f>VLOOKUP($D1189,PORTE!$A$3:$Z$45,4,0)*$C1189+VLOOKUP($E$2,PORTE!$A$3:$Z$45,4,0)*$E1189</f>
        <v>481.06493999999998</v>
      </c>
      <c r="I1189" s="43">
        <f>VLOOKUP($D1189,PORTE!$A$3:$Z$45,5,0)*$C1189+VLOOKUP($E$2,PORTE!$A$3:$Z$45,5,0)*$E1189</f>
        <v>515.23673999999994</v>
      </c>
      <c r="J1189" s="43">
        <f>VLOOKUP($D1189,PORTE!$A$3:$Z$45,6,0)*$C1189+VLOOKUP($E$2,PORTE!$A$3:$Z$45,6,0)*$E1189</f>
        <v>544.13505999999995</v>
      </c>
      <c r="K1189" s="43">
        <f>VLOOKUP($D1189,PORTE!$A$3:$Z$45,7,0)*$C1189+VLOOKUP($E$2,PORTE!$A$3:$Z$45,7,0)*$E1189</f>
        <v>575.2713</v>
      </c>
      <c r="L1189" s="43">
        <f>VLOOKUP($D1189,PORTE!$A$3:$Z$45,8,0)*$C1189+VLOOKUP($E$2,PORTE!$A$3:$Z$45,8,0)*$E1189</f>
        <v>613.24329999999986</v>
      </c>
      <c r="M1189" s="43">
        <f>VLOOKUP($D1189,PORTE!$A$3:$Z$45,9,0)*$C1189+VLOOKUP($E$2,PORTE!$A$3:$Z$45,9,0)*$E1189</f>
        <v>673.61867999999993</v>
      </c>
      <c r="N1189" s="43">
        <f>VLOOKUP($D1189,PORTE!$A$3:$Z$45,10,0)*$C1189+VLOOKUP($E$2,PORTE!$A$3:$Z$45,10,0)*$E1189</f>
        <v>735.13351999999998</v>
      </c>
      <c r="O1189" s="43">
        <f>VLOOKUP($D1189,PORTE!$A$3:$Z$45,11,0)*$C1189+VLOOKUP($E$2,PORTE!$A$3:$Z$45,11,0)*$E1189</f>
        <v>747.66257999999993</v>
      </c>
      <c r="P1189" s="43">
        <f>VLOOKUP($D1189,PORTE!$A$3:$Z$45,12,0)*$C1189+VLOOKUP($E$2,PORTE!$A$3:$Z$45,12,0)*$E1189</f>
        <v>777.42854</v>
      </c>
      <c r="Q1189" s="43">
        <f>VLOOKUP($D1189,PORTE!$A$3:$Z$45,13,0)*$C1189+VLOOKUP($E$2,PORTE!$A$3:$Z$45,13,0)*$E1189</f>
        <v>800.51973999999996</v>
      </c>
      <c r="R1189" s="43">
        <f>VLOOKUP($D1189,PORTE!$A$3:$Z$45,14,0)*$C1189+VLOOKUP($E$2,PORTE!$A$3:$Z$45,14,0)*$E1189</f>
        <v>831.67398000000003</v>
      </c>
    </row>
    <row r="1190" spans="1:18" s="1" customFormat="1" ht="13.5" customHeight="1" x14ac:dyDescent="0.25">
      <c r="A1190" s="2" t="s">
        <v>2443</v>
      </c>
      <c r="B1190" s="3" t="s">
        <v>2444</v>
      </c>
      <c r="C1190" s="24">
        <v>0.01</v>
      </c>
      <c r="D1190" s="4" t="s">
        <v>5</v>
      </c>
      <c r="E1190" s="5" t="s">
        <v>2445</v>
      </c>
      <c r="F1190" s="43">
        <f>VLOOKUP($D1190,PORTE!$A$3:$Z$45,2,0)*$C1190+VLOOKUP($E$2,PORTE!$A$3:$Z$45,2,0)*$E1190</f>
        <v>20.733999999999998</v>
      </c>
      <c r="G1190" s="43">
        <f>VLOOKUP($D1190,PORTE!$A$3:$Z$45,3,0)*$C1190+VLOOKUP($E$2,PORTE!$A$3:$Z$45,3,0)*$E1190</f>
        <v>21.657</v>
      </c>
      <c r="H1190" s="43">
        <f>VLOOKUP($D1190,PORTE!$A$3:$Z$45,4,0)*$C1190+VLOOKUP($E$2,PORTE!$A$3:$Z$45,4,0)*$E1190</f>
        <v>22.865320000000001</v>
      </c>
      <c r="I1190" s="43">
        <f>VLOOKUP($D1190,PORTE!$A$3:$Z$45,5,0)*$C1190+VLOOKUP($E$2,PORTE!$A$3:$Z$45,5,0)*$E1190</f>
        <v>24.489519999999999</v>
      </c>
      <c r="J1190" s="43">
        <f>VLOOKUP($D1190,PORTE!$A$3:$Z$45,6,0)*$C1190+VLOOKUP($E$2,PORTE!$A$3:$Z$45,6,0)*$E1190</f>
        <v>25.865279999999998</v>
      </c>
      <c r="K1190" s="43">
        <f>VLOOKUP($D1190,PORTE!$A$3:$Z$45,7,0)*$C1190+VLOOKUP($E$2,PORTE!$A$3:$Z$45,7,0)*$E1190</f>
        <v>27.345300000000002</v>
      </c>
      <c r="L1190" s="43">
        <f>VLOOKUP($D1190,PORTE!$A$3:$Z$45,8,0)*$C1190+VLOOKUP($E$2,PORTE!$A$3:$Z$45,8,0)*$E1190</f>
        <v>29.150299999999998</v>
      </c>
      <c r="M1190" s="43">
        <f>VLOOKUP($D1190,PORTE!$A$3:$Z$45,9,0)*$C1190+VLOOKUP($E$2,PORTE!$A$3:$Z$45,9,0)*$E1190</f>
        <v>32.020240000000001</v>
      </c>
      <c r="N1190" s="43">
        <f>VLOOKUP($D1190,PORTE!$A$3:$Z$45,10,0)*$C1190+VLOOKUP($E$2,PORTE!$A$3:$Z$45,10,0)*$E1190</f>
        <v>34.944360000000003</v>
      </c>
      <c r="O1190" s="43">
        <f>VLOOKUP($D1190,PORTE!$A$3:$Z$45,11,0)*$C1190+VLOOKUP($E$2,PORTE!$A$3:$Z$45,11,0)*$E1190</f>
        <v>35.539840000000005</v>
      </c>
      <c r="P1190" s="43">
        <f>VLOOKUP($D1190,PORTE!$A$3:$Z$45,12,0)*$C1190+VLOOKUP($E$2,PORTE!$A$3:$Z$45,12,0)*$E1190</f>
        <v>36.962519999999998</v>
      </c>
      <c r="Q1190" s="43">
        <f>VLOOKUP($D1190,PORTE!$A$3:$Z$45,13,0)*$C1190+VLOOKUP($E$2,PORTE!$A$3:$Z$45,13,0)*$E1190</f>
        <v>38.076320000000003</v>
      </c>
      <c r="R1190" s="43">
        <f>VLOOKUP($D1190,PORTE!$A$3:$Z$45,14,0)*$C1190+VLOOKUP($E$2,PORTE!$A$3:$Z$45,14,0)*$E1190</f>
        <v>39.558140000000002</v>
      </c>
    </row>
    <row r="1191" spans="1:18" s="1" customFormat="1" ht="13.5" customHeight="1" x14ac:dyDescent="0.25">
      <c r="A1191" s="2" t="s">
        <v>2446</v>
      </c>
      <c r="B1191" s="3" t="s">
        <v>2447</v>
      </c>
      <c r="C1191" s="24">
        <v>0.01</v>
      </c>
      <c r="D1191" s="4" t="s">
        <v>5</v>
      </c>
      <c r="E1191" s="5" t="s">
        <v>1873</v>
      </c>
      <c r="F1191" s="43">
        <f>VLOOKUP($D1191,PORTE!$A$3:$Z$45,2,0)*$C1191+VLOOKUP($E$2,PORTE!$A$3:$Z$45,2,0)*$E1191</f>
        <v>103.4765</v>
      </c>
      <c r="G1191" s="43">
        <f>VLOOKUP($D1191,PORTE!$A$3:$Z$45,3,0)*$C1191+VLOOKUP($E$2,PORTE!$A$3:$Z$45,3,0)*$E1191</f>
        <v>107.997</v>
      </c>
      <c r="H1191" s="43">
        <f>VLOOKUP($D1191,PORTE!$A$3:$Z$45,4,0)*$C1191+VLOOKUP($E$2,PORTE!$A$3:$Z$45,4,0)*$E1191</f>
        <v>114.02597</v>
      </c>
      <c r="I1191" s="43">
        <f>VLOOKUP($D1191,PORTE!$A$3:$Z$45,5,0)*$C1191+VLOOKUP($E$2,PORTE!$A$3:$Z$45,5,0)*$E1191</f>
        <v>122.12567</v>
      </c>
      <c r="J1191" s="43">
        <f>VLOOKUP($D1191,PORTE!$A$3:$Z$45,6,0)*$C1191+VLOOKUP($E$2,PORTE!$A$3:$Z$45,6,0)*$E1191</f>
        <v>128.96963</v>
      </c>
      <c r="K1191" s="43">
        <f>VLOOKUP($D1191,PORTE!$A$3:$Z$45,7,0)*$C1191+VLOOKUP($E$2,PORTE!$A$3:$Z$45,7,0)*$E1191</f>
        <v>136.34954999999999</v>
      </c>
      <c r="L1191" s="43">
        <f>VLOOKUP($D1191,PORTE!$A$3:$Z$45,8,0)*$C1191+VLOOKUP($E$2,PORTE!$A$3:$Z$45,8,0)*$E1191</f>
        <v>145.34954999999999</v>
      </c>
      <c r="M1191" s="43">
        <f>VLOOKUP($D1191,PORTE!$A$3:$Z$45,9,0)*$C1191+VLOOKUP($E$2,PORTE!$A$3:$Z$45,9,0)*$E1191</f>
        <v>159.65953999999996</v>
      </c>
      <c r="N1191" s="43">
        <f>VLOOKUP($D1191,PORTE!$A$3:$Z$45,10,0)*$C1191+VLOOKUP($E$2,PORTE!$A$3:$Z$45,10,0)*$E1191</f>
        <v>174.23955999999998</v>
      </c>
      <c r="O1191" s="43">
        <f>VLOOKUP($D1191,PORTE!$A$3:$Z$45,11,0)*$C1191+VLOOKUP($E$2,PORTE!$A$3:$Z$45,11,0)*$E1191</f>
        <v>177.20939000000001</v>
      </c>
      <c r="P1191" s="43">
        <f>VLOOKUP($D1191,PORTE!$A$3:$Z$45,12,0)*$C1191+VLOOKUP($E$2,PORTE!$A$3:$Z$45,12,0)*$E1191</f>
        <v>184.24416999999997</v>
      </c>
      <c r="Q1191" s="43">
        <f>VLOOKUP($D1191,PORTE!$A$3:$Z$45,13,0)*$C1191+VLOOKUP($E$2,PORTE!$A$3:$Z$45,13,0)*$E1191</f>
        <v>189.67497</v>
      </c>
      <c r="R1191" s="43">
        <f>VLOOKUP($D1191,PORTE!$A$3:$Z$45,14,0)*$C1191+VLOOKUP($E$2,PORTE!$A$3:$Z$45,14,0)*$E1191</f>
        <v>197.05668999999997</v>
      </c>
    </row>
    <row r="1192" spans="1:18" s="1" customFormat="1" ht="13.5" customHeight="1" x14ac:dyDescent="0.25">
      <c r="A1192" s="2" t="s">
        <v>2448</v>
      </c>
      <c r="B1192" s="3" t="s">
        <v>2449</v>
      </c>
      <c r="C1192" s="24">
        <v>0.01</v>
      </c>
      <c r="D1192" s="4" t="s">
        <v>5</v>
      </c>
      <c r="E1192" s="5" t="s">
        <v>2450</v>
      </c>
      <c r="F1192" s="43">
        <f>VLOOKUP($D1192,PORTE!$A$3:$Z$45,2,0)*$C1192+VLOOKUP($E$2,PORTE!$A$3:$Z$45,2,0)*$E1192</f>
        <v>255.84</v>
      </c>
      <c r="G1192" s="43">
        <f>VLOOKUP($D1192,PORTE!$A$3:$Z$45,3,0)*$C1192+VLOOKUP($E$2,PORTE!$A$3:$Z$45,3,0)*$E1192</f>
        <v>266.98500000000001</v>
      </c>
      <c r="H1192" s="43">
        <f>VLOOKUP($D1192,PORTE!$A$3:$Z$45,4,0)*$C1192+VLOOKUP($E$2,PORTE!$A$3:$Z$45,4,0)*$E1192</f>
        <v>281.89080000000001</v>
      </c>
      <c r="I1192" s="43">
        <f>VLOOKUP($D1192,PORTE!$A$3:$Z$45,5,0)*$C1192+VLOOKUP($E$2,PORTE!$A$3:$Z$45,5,0)*$E1192</f>
        <v>301.91459999999995</v>
      </c>
      <c r="J1192" s="43">
        <f>VLOOKUP($D1192,PORTE!$A$3:$Z$45,6,0)*$C1192+VLOOKUP($E$2,PORTE!$A$3:$Z$45,6,0)*$E1192</f>
        <v>318.82779999999997</v>
      </c>
      <c r="K1192" s="43">
        <f>VLOOKUP($D1192,PORTE!$A$3:$Z$45,7,0)*$C1192+VLOOKUP($E$2,PORTE!$A$3:$Z$45,7,0)*$E1192</f>
        <v>337.07189999999997</v>
      </c>
      <c r="L1192" s="43">
        <f>VLOOKUP($D1192,PORTE!$A$3:$Z$45,8,0)*$C1192+VLOOKUP($E$2,PORTE!$A$3:$Z$45,8,0)*$E1192</f>
        <v>359.32089999999994</v>
      </c>
      <c r="M1192" s="43">
        <f>VLOOKUP($D1192,PORTE!$A$3:$Z$45,9,0)*$C1192+VLOOKUP($E$2,PORTE!$A$3:$Z$45,9,0)*$E1192</f>
        <v>394.69679999999994</v>
      </c>
      <c r="N1192" s="43">
        <f>VLOOKUP($D1192,PORTE!$A$3:$Z$45,10,0)*$C1192+VLOOKUP($E$2,PORTE!$A$3:$Z$45,10,0)*$E1192</f>
        <v>430.74019999999996</v>
      </c>
      <c r="O1192" s="43">
        <f>VLOOKUP($D1192,PORTE!$A$3:$Z$45,11,0)*$C1192+VLOOKUP($E$2,PORTE!$A$3:$Z$45,11,0)*$E1192</f>
        <v>438.0822</v>
      </c>
      <c r="P1192" s="43">
        <f>VLOOKUP($D1192,PORTE!$A$3:$Z$45,12,0)*$C1192+VLOOKUP($E$2,PORTE!$A$3:$Z$45,12,0)*$E1192</f>
        <v>455.45119999999991</v>
      </c>
      <c r="Q1192" s="43">
        <f>VLOOKUP($D1192,PORTE!$A$3:$Z$45,13,0)*$C1192+VLOOKUP($E$2,PORTE!$A$3:$Z$45,13,0)*$E1192</f>
        <v>468.83139999999997</v>
      </c>
      <c r="R1192" s="43">
        <f>VLOOKUP($D1192,PORTE!$A$3:$Z$45,14,0)*$C1192+VLOOKUP($E$2,PORTE!$A$3:$Z$45,14,0)*$E1192</f>
        <v>487.07729999999998</v>
      </c>
    </row>
    <row r="1193" spans="1:18" s="1" customFormat="1" ht="13.5" customHeight="1" x14ac:dyDescent="0.25">
      <c r="A1193" s="2" t="s">
        <v>2451</v>
      </c>
      <c r="B1193" s="3" t="s">
        <v>2452</v>
      </c>
      <c r="C1193" s="24">
        <v>0.01</v>
      </c>
      <c r="D1193" s="4" t="s">
        <v>5</v>
      </c>
      <c r="E1193" s="5" t="s">
        <v>42</v>
      </c>
      <c r="F1193" s="43">
        <f>VLOOKUP($D1193,PORTE!$A$3:$Z$45,2,0)*$C1193+VLOOKUP($E$2,PORTE!$A$3:$Z$45,2,0)*$E1193</f>
        <v>20.366</v>
      </c>
      <c r="G1193" s="43">
        <f>VLOOKUP($D1193,PORTE!$A$3:$Z$45,3,0)*$C1193+VLOOKUP($E$2,PORTE!$A$3:$Z$45,3,0)*$E1193</f>
        <v>21.273</v>
      </c>
      <c r="H1193" s="43">
        <f>VLOOKUP($D1193,PORTE!$A$3:$Z$45,4,0)*$C1193+VLOOKUP($E$2,PORTE!$A$3:$Z$45,4,0)*$E1193</f>
        <v>22.459879999999998</v>
      </c>
      <c r="I1193" s="43">
        <f>VLOOKUP($D1193,PORTE!$A$3:$Z$45,5,0)*$C1193+VLOOKUP($E$2,PORTE!$A$3:$Z$45,5,0)*$E1193</f>
        <v>24.05528</v>
      </c>
      <c r="J1193" s="43">
        <f>VLOOKUP($D1193,PORTE!$A$3:$Z$45,6,0)*$C1193+VLOOKUP($E$2,PORTE!$A$3:$Z$45,6,0)*$E1193</f>
        <v>25.40672</v>
      </c>
      <c r="K1193" s="43">
        <f>VLOOKUP($D1193,PORTE!$A$3:$Z$45,7,0)*$C1193+VLOOKUP($E$2,PORTE!$A$3:$Z$45,7,0)*$E1193</f>
        <v>26.860500000000002</v>
      </c>
      <c r="L1193" s="43">
        <f>VLOOKUP($D1193,PORTE!$A$3:$Z$45,8,0)*$C1193+VLOOKUP($E$2,PORTE!$A$3:$Z$45,8,0)*$E1193</f>
        <v>28.633499999999998</v>
      </c>
      <c r="M1193" s="43">
        <f>VLOOKUP($D1193,PORTE!$A$3:$Z$45,9,0)*$C1193+VLOOKUP($E$2,PORTE!$A$3:$Z$45,9,0)*$E1193</f>
        <v>31.452559999999995</v>
      </c>
      <c r="N1193" s="43">
        <f>VLOOKUP($D1193,PORTE!$A$3:$Z$45,10,0)*$C1193+VLOOKUP($E$2,PORTE!$A$3:$Z$45,10,0)*$E1193</f>
        <v>34.324840000000002</v>
      </c>
      <c r="O1193" s="43">
        <f>VLOOKUP($D1193,PORTE!$A$3:$Z$45,11,0)*$C1193+VLOOKUP($E$2,PORTE!$A$3:$Z$45,11,0)*$E1193</f>
        <v>34.909760000000006</v>
      </c>
      <c r="P1193" s="43">
        <f>VLOOKUP($D1193,PORTE!$A$3:$Z$45,12,0)*$C1193+VLOOKUP($E$2,PORTE!$A$3:$Z$45,12,0)*$E1193</f>
        <v>36.307479999999998</v>
      </c>
      <c r="Q1193" s="43">
        <f>VLOOKUP($D1193,PORTE!$A$3:$Z$45,13,0)*$C1193+VLOOKUP($E$2,PORTE!$A$3:$Z$45,13,0)*$E1193</f>
        <v>37.402079999999998</v>
      </c>
      <c r="R1193" s="43">
        <f>VLOOKUP($D1193,PORTE!$A$3:$Z$45,14,0)*$C1193+VLOOKUP($E$2,PORTE!$A$3:$Z$45,14,0)*$E1193</f>
        <v>38.857659999999996</v>
      </c>
    </row>
    <row r="1194" spans="1:18" s="1" customFormat="1" ht="13.5" customHeight="1" x14ac:dyDescent="0.25">
      <c r="A1194" s="2" t="s">
        <v>2453</v>
      </c>
      <c r="B1194" s="3" t="s">
        <v>2454</v>
      </c>
      <c r="C1194" s="24">
        <v>0.01</v>
      </c>
      <c r="D1194" s="4" t="s">
        <v>5</v>
      </c>
      <c r="E1194" s="5" t="s">
        <v>2455</v>
      </c>
      <c r="F1194" s="43">
        <f>VLOOKUP($D1194,PORTE!$A$3:$Z$45,2,0)*$C1194+VLOOKUP($E$2,PORTE!$A$3:$Z$45,2,0)*$E1194</f>
        <v>386.71</v>
      </c>
      <c r="G1194" s="43">
        <f>VLOOKUP($D1194,PORTE!$A$3:$Z$45,3,0)*$C1194+VLOOKUP($E$2,PORTE!$A$3:$Z$45,3,0)*$E1194</f>
        <v>403.54499999999996</v>
      </c>
      <c r="H1194" s="43">
        <f>VLOOKUP($D1194,PORTE!$A$3:$Z$45,4,0)*$C1194+VLOOKUP($E$2,PORTE!$A$3:$Z$45,4,0)*$E1194</f>
        <v>426.0754</v>
      </c>
      <c r="I1194" s="43">
        <f>VLOOKUP($D1194,PORTE!$A$3:$Z$45,5,0)*$C1194+VLOOKUP($E$2,PORTE!$A$3:$Z$45,5,0)*$E1194</f>
        <v>456.34119999999996</v>
      </c>
      <c r="J1194" s="43">
        <f>VLOOKUP($D1194,PORTE!$A$3:$Z$45,6,0)*$C1194+VLOOKUP($E$2,PORTE!$A$3:$Z$45,6,0)*$E1194</f>
        <v>481.90319999999997</v>
      </c>
      <c r="K1194" s="43">
        <f>VLOOKUP($D1194,PORTE!$A$3:$Z$45,7,0)*$C1194+VLOOKUP($E$2,PORTE!$A$3:$Z$45,7,0)*$E1194</f>
        <v>509.47889999999995</v>
      </c>
      <c r="L1194" s="43">
        <f>VLOOKUP($D1194,PORTE!$A$3:$Z$45,8,0)*$C1194+VLOOKUP($E$2,PORTE!$A$3:$Z$45,8,0)*$E1194</f>
        <v>543.10789999999997</v>
      </c>
      <c r="M1194" s="43">
        <f>VLOOKUP($D1194,PORTE!$A$3:$Z$45,9,0)*$C1194+VLOOKUP($E$2,PORTE!$A$3:$Z$45,9,0)*$E1194</f>
        <v>596.57799999999997</v>
      </c>
      <c r="N1194" s="43">
        <f>VLOOKUP($D1194,PORTE!$A$3:$Z$45,10,0)*$C1194+VLOOKUP($E$2,PORTE!$A$3:$Z$45,10,0)*$E1194</f>
        <v>651.05700000000002</v>
      </c>
      <c r="O1194" s="43">
        <f>VLOOKUP($D1194,PORTE!$A$3:$Z$45,11,0)*$C1194+VLOOKUP($E$2,PORTE!$A$3:$Z$45,11,0)*$E1194</f>
        <v>662.15440000000001</v>
      </c>
      <c r="P1194" s="43">
        <f>VLOOKUP($D1194,PORTE!$A$3:$Z$45,12,0)*$C1194+VLOOKUP($E$2,PORTE!$A$3:$Z$45,12,0)*$E1194</f>
        <v>688.39979999999991</v>
      </c>
      <c r="Q1194" s="43">
        <f>VLOOKUP($D1194,PORTE!$A$3:$Z$45,13,0)*$C1194+VLOOKUP($E$2,PORTE!$A$3:$Z$45,13,0)*$E1194</f>
        <v>708.60799999999995</v>
      </c>
      <c r="R1194" s="43">
        <f>VLOOKUP($D1194,PORTE!$A$3:$Z$45,14,0)*$C1194+VLOOKUP($E$2,PORTE!$A$3:$Z$45,14,0)*$E1194</f>
        <v>736.18549999999993</v>
      </c>
    </row>
    <row r="1195" spans="1:18" s="1" customFormat="1" ht="13.5" customHeight="1" x14ac:dyDescent="0.25">
      <c r="A1195" s="2" t="s">
        <v>2456</v>
      </c>
      <c r="B1195" s="3" t="s">
        <v>2457</v>
      </c>
      <c r="C1195" s="24">
        <v>0.01</v>
      </c>
      <c r="D1195" s="4" t="s">
        <v>5</v>
      </c>
      <c r="E1195" s="5" t="s">
        <v>2455</v>
      </c>
      <c r="F1195" s="43">
        <f>VLOOKUP($D1195,PORTE!$A$3:$Z$45,2,0)*$C1195+VLOOKUP($E$2,PORTE!$A$3:$Z$45,2,0)*$E1195</f>
        <v>386.71</v>
      </c>
      <c r="G1195" s="43">
        <f>VLOOKUP($D1195,PORTE!$A$3:$Z$45,3,0)*$C1195+VLOOKUP($E$2,PORTE!$A$3:$Z$45,3,0)*$E1195</f>
        <v>403.54499999999996</v>
      </c>
      <c r="H1195" s="43">
        <f>VLOOKUP($D1195,PORTE!$A$3:$Z$45,4,0)*$C1195+VLOOKUP($E$2,PORTE!$A$3:$Z$45,4,0)*$E1195</f>
        <v>426.0754</v>
      </c>
      <c r="I1195" s="43">
        <f>VLOOKUP($D1195,PORTE!$A$3:$Z$45,5,0)*$C1195+VLOOKUP($E$2,PORTE!$A$3:$Z$45,5,0)*$E1195</f>
        <v>456.34119999999996</v>
      </c>
      <c r="J1195" s="43">
        <f>VLOOKUP($D1195,PORTE!$A$3:$Z$45,6,0)*$C1195+VLOOKUP($E$2,PORTE!$A$3:$Z$45,6,0)*$E1195</f>
        <v>481.90319999999997</v>
      </c>
      <c r="K1195" s="43">
        <f>VLOOKUP($D1195,PORTE!$A$3:$Z$45,7,0)*$C1195+VLOOKUP($E$2,PORTE!$A$3:$Z$45,7,0)*$E1195</f>
        <v>509.47889999999995</v>
      </c>
      <c r="L1195" s="43">
        <f>VLOOKUP($D1195,PORTE!$A$3:$Z$45,8,0)*$C1195+VLOOKUP($E$2,PORTE!$A$3:$Z$45,8,0)*$E1195</f>
        <v>543.10789999999997</v>
      </c>
      <c r="M1195" s="43">
        <f>VLOOKUP($D1195,PORTE!$A$3:$Z$45,9,0)*$C1195+VLOOKUP($E$2,PORTE!$A$3:$Z$45,9,0)*$E1195</f>
        <v>596.57799999999997</v>
      </c>
      <c r="N1195" s="43">
        <f>VLOOKUP($D1195,PORTE!$A$3:$Z$45,10,0)*$C1195+VLOOKUP($E$2,PORTE!$A$3:$Z$45,10,0)*$E1195</f>
        <v>651.05700000000002</v>
      </c>
      <c r="O1195" s="43">
        <f>VLOOKUP($D1195,PORTE!$A$3:$Z$45,11,0)*$C1195+VLOOKUP($E$2,PORTE!$A$3:$Z$45,11,0)*$E1195</f>
        <v>662.15440000000001</v>
      </c>
      <c r="P1195" s="43">
        <f>VLOOKUP($D1195,PORTE!$A$3:$Z$45,12,0)*$C1195+VLOOKUP($E$2,PORTE!$A$3:$Z$45,12,0)*$E1195</f>
        <v>688.39979999999991</v>
      </c>
      <c r="Q1195" s="43">
        <f>VLOOKUP($D1195,PORTE!$A$3:$Z$45,13,0)*$C1195+VLOOKUP($E$2,PORTE!$A$3:$Z$45,13,0)*$E1195</f>
        <v>708.60799999999995</v>
      </c>
      <c r="R1195" s="43">
        <f>VLOOKUP($D1195,PORTE!$A$3:$Z$45,14,0)*$C1195+VLOOKUP($E$2,PORTE!$A$3:$Z$45,14,0)*$E1195</f>
        <v>736.18549999999993</v>
      </c>
    </row>
    <row r="1196" spans="1:18" s="1" customFormat="1" ht="13.5" customHeight="1" x14ac:dyDescent="0.25">
      <c r="A1196" s="2" t="s">
        <v>2458</v>
      </c>
      <c r="B1196" s="3" t="s">
        <v>2459</v>
      </c>
      <c r="C1196" s="24">
        <v>0.01</v>
      </c>
      <c r="D1196" s="4" t="s">
        <v>5</v>
      </c>
      <c r="E1196" s="5" t="s">
        <v>2460</v>
      </c>
      <c r="F1196" s="43">
        <f>VLOOKUP($D1196,PORTE!$A$3:$Z$45,2,0)*$C1196+VLOOKUP($E$2,PORTE!$A$3:$Z$45,2,0)*$E1196</f>
        <v>114.40150000000001</v>
      </c>
      <c r="G1196" s="43">
        <f>VLOOKUP($D1196,PORTE!$A$3:$Z$45,3,0)*$C1196+VLOOKUP($E$2,PORTE!$A$3:$Z$45,3,0)*$E1196</f>
        <v>119.39700000000001</v>
      </c>
      <c r="H1196" s="43">
        <f>VLOOKUP($D1196,PORTE!$A$3:$Z$45,4,0)*$C1196+VLOOKUP($E$2,PORTE!$A$3:$Z$45,4,0)*$E1196</f>
        <v>126.06247</v>
      </c>
      <c r="I1196" s="43">
        <f>VLOOKUP($D1196,PORTE!$A$3:$Z$45,5,0)*$C1196+VLOOKUP($E$2,PORTE!$A$3:$Z$45,5,0)*$E1196</f>
        <v>135.01716999999999</v>
      </c>
      <c r="J1196" s="43">
        <f>VLOOKUP($D1196,PORTE!$A$3:$Z$45,6,0)*$C1196+VLOOKUP($E$2,PORTE!$A$3:$Z$45,6,0)*$E1196</f>
        <v>142.58313000000001</v>
      </c>
      <c r="K1196" s="43">
        <f>VLOOKUP($D1196,PORTE!$A$3:$Z$45,7,0)*$C1196+VLOOKUP($E$2,PORTE!$A$3:$Z$45,7,0)*$E1196</f>
        <v>150.74205000000001</v>
      </c>
      <c r="L1196" s="43">
        <f>VLOOKUP($D1196,PORTE!$A$3:$Z$45,8,0)*$C1196+VLOOKUP($E$2,PORTE!$A$3:$Z$45,8,0)*$E1196</f>
        <v>160.69204999999999</v>
      </c>
      <c r="M1196" s="43">
        <f>VLOOKUP($D1196,PORTE!$A$3:$Z$45,9,0)*$C1196+VLOOKUP($E$2,PORTE!$A$3:$Z$45,9,0)*$E1196</f>
        <v>176.51254</v>
      </c>
      <c r="N1196" s="43">
        <f>VLOOKUP($D1196,PORTE!$A$3:$Z$45,10,0)*$C1196+VLOOKUP($E$2,PORTE!$A$3:$Z$45,10,0)*$E1196</f>
        <v>192.63156000000001</v>
      </c>
      <c r="O1196" s="43">
        <f>VLOOKUP($D1196,PORTE!$A$3:$Z$45,11,0)*$C1196+VLOOKUP($E$2,PORTE!$A$3:$Z$45,11,0)*$E1196</f>
        <v>195.91489000000004</v>
      </c>
      <c r="P1196" s="43">
        <f>VLOOKUP($D1196,PORTE!$A$3:$Z$45,12,0)*$C1196+VLOOKUP($E$2,PORTE!$A$3:$Z$45,12,0)*$E1196</f>
        <v>203.69066999999998</v>
      </c>
      <c r="Q1196" s="43">
        <f>VLOOKUP($D1196,PORTE!$A$3:$Z$45,13,0)*$C1196+VLOOKUP($E$2,PORTE!$A$3:$Z$45,13,0)*$E1196</f>
        <v>209.69147000000001</v>
      </c>
      <c r="R1196" s="43">
        <f>VLOOKUP($D1196,PORTE!$A$3:$Z$45,14,0)*$C1196+VLOOKUP($E$2,PORTE!$A$3:$Z$45,14,0)*$E1196</f>
        <v>217.85219000000001</v>
      </c>
    </row>
    <row r="1197" spans="1:18" s="1" customFormat="1" ht="13.5" customHeight="1" x14ac:dyDescent="0.25">
      <c r="A1197" s="2" t="s">
        <v>2461</v>
      </c>
      <c r="B1197" s="3" t="s">
        <v>2462</v>
      </c>
      <c r="C1197" s="24">
        <v>0.01</v>
      </c>
      <c r="D1197" s="4" t="s">
        <v>5</v>
      </c>
      <c r="E1197" s="5" t="s">
        <v>2463</v>
      </c>
      <c r="F1197" s="43">
        <f>VLOOKUP($D1197,PORTE!$A$3:$Z$45,2,0)*$C1197+VLOOKUP($E$2,PORTE!$A$3:$Z$45,2,0)*$E1197</f>
        <v>38.283000000000001</v>
      </c>
      <c r="G1197" s="43">
        <f>VLOOKUP($D1197,PORTE!$A$3:$Z$45,3,0)*$C1197+VLOOKUP($E$2,PORTE!$A$3:$Z$45,3,0)*$E1197</f>
        <v>39.969000000000001</v>
      </c>
      <c r="H1197" s="43">
        <f>VLOOKUP($D1197,PORTE!$A$3:$Z$45,4,0)*$C1197+VLOOKUP($E$2,PORTE!$A$3:$Z$45,4,0)*$E1197</f>
        <v>42.199739999999998</v>
      </c>
      <c r="I1197" s="43">
        <f>VLOOKUP($D1197,PORTE!$A$3:$Z$45,5,0)*$C1197+VLOOKUP($E$2,PORTE!$A$3:$Z$45,5,0)*$E1197</f>
        <v>45.197340000000004</v>
      </c>
      <c r="J1197" s="43">
        <f>VLOOKUP($D1197,PORTE!$A$3:$Z$45,6,0)*$C1197+VLOOKUP($E$2,PORTE!$A$3:$Z$45,6,0)*$E1197</f>
        <v>47.732860000000002</v>
      </c>
      <c r="K1197" s="43">
        <f>VLOOKUP($D1197,PORTE!$A$3:$Z$45,7,0)*$C1197+VLOOKUP($E$2,PORTE!$A$3:$Z$45,7,0)*$E1197</f>
        <v>50.464199999999998</v>
      </c>
      <c r="L1197" s="43">
        <f>VLOOKUP($D1197,PORTE!$A$3:$Z$45,8,0)*$C1197+VLOOKUP($E$2,PORTE!$A$3:$Z$45,8,0)*$E1197</f>
        <v>53.795199999999994</v>
      </c>
      <c r="M1197" s="43">
        <f>VLOOKUP($D1197,PORTE!$A$3:$Z$45,9,0)*$C1197+VLOOKUP($E$2,PORTE!$A$3:$Z$45,9,0)*$E1197</f>
        <v>59.091479999999997</v>
      </c>
      <c r="N1197" s="43">
        <f>VLOOKUP($D1197,PORTE!$A$3:$Z$45,10,0)*$C1197+VLOOKUP($E$2,PORTE!$A$3:$Z$45,10,0)*$E1197</f>
        <v>64.487719999999996</v>
      </c>
      <c r="O1197" s="43">
        <f>VLOOKUP($D1197,PORTE!$A$3:$Z$45,11,0)*$C1197+VLOOKUP($E$2,PORTE!$A$3:$Z$45,11,0)*$E1197</f>
        <v>65.586780000000005</v>
      </c>
      <c r="P1197" s="43">
        <f>VLOOKUP($D1197,PORTE!$A$3:$Z$45,12,0)*$C1197+VLOOKUP($E$2,PORTE!$A$3:$Z$45,12,0)*$E1197</f>
        <v>68.199740000000006</v>
      </c>
      <c r="Q1197" s="43">
        <f>VLOOKUP($D1197,PORTE!$A$3:$Z$45,13,0)*$C1197+VLOOKUP($E$2,PORTE!$A$3:$Z$45,13,0)*$E1197</f>
        <v>70.229140000000001</v>
      </c>
      <c r="R1197" s="43">
        <f>VLOOKUP($D1197,PORTE!$A$3:$Z$45,14,0)*$C1197+VLOOKUP($E$2,PORTE!$A$3:$Z$45,14,0)*$E1197</f>
        <v>72.962280000000007</v>
      </c>
    </row>
    <row r="1198" spans="1:18" s="1" customFormat="1" ht="13.5" customHeight="1" x14ac:dyDescent="0.25">
      <c r="A1198" s="2" t="s">
        <v>2464</v>
      </c>
      <c r="B1198" s="3" t="s">
        <v>2465</v>
      </c>
      <c r="C1198" s="24">
        <v>0.01</v>
      </c>
      <c r="D1198" s="4" t="s">
        <v>5</v>
      </c>
      <c r="E1198" s="5" t="s">
        <v>1873</v>
      </c>
      <c r="F1198" s="43">
        <f>VLOOKUP($D1198,PORTE!$A$3:$Z$45,2,0)*$C1198+VLOOKUP($E$2,PORTE!$A$3:$Z$45,2,0)*$E1198</f>
        <v>103.4765</v>
      </c>
      <c r="G1198" s="43">
        <f>VLOOKUP($D1198,PORTE!$A$3:$Z$45,3,0)*$C1198+VLOOKUP($E$2,PORTE!$A$3:$Z$45,3,0)*$E1198</f>
        <v>107.997</v>
      </c>
      <c r="H1198" s="43">
        <f>VLOOKUP($D1198,PORTE!$A$3:$Z$45,4,0)*$C1198+VLOOKUP($E$2,PORTE!$A$3:$Z$45,4,0)*$E1198</f>
        <v>114.02597</v>
      </c>
      <c r="I1198" s="43">
        <f>VLOOKUP($D1198,PORTE!$A$3:$Z$45,5,0)*$C1198+VLOOKUP($E$2,PORTE!$A$3:$Z$45,5,0)*$E1198</f>
        <v>122.12567</v>
      </c>
      <c r="J1198" s="43">
        <f>VLOOKUP($D1198,PORTE!$A$3:$Z$45,6,0)*$C1198+VLOOKUP($E$2,PORTE!$A$3:$Z$45,6,0)*$E1198</f>
        <v>128.96963</v>
      </c>
      <c r="K1198" s="43">
        <f>VLOOKUP($D1198,PORTE!$A$3:$Z$45,7,0)*$C1198+VLOOKUP($E$2,PORTE!$A$3:$Z$45,7,0)*$E1198</f>
        <v>136.34954999999999</v>
      </c>
      <c r="L1198" s="43">
        <f>VLOOKUP($D1198,PORTE!$A$3:$Z$45,8,0)*$C1198+VLOOKUP($E$2,PORTE!$A$3:$Z$45,8,0)*$E1198</f>
        <v>145.34954999999999</v>
      </c>
      <c r="M1198" s="43">
        <f>VLOOKUP($D1198,PORTE!$A$3:$Z$45,9,0)*$C1198+VLOOKUP($E$2,PORTE!$A$3:$Z$45,9,0)*$E1198</f>
        <v>159.65953999999996</v>
      </c>
      <c r="N1198" s="43">
        <f>VLOOKUP($D1198,PORTE!$A$3:$Z$45,10,0)*$C1198+VLOOKUP($E$2,PORTE!$A$3:$Z$45,10,0)*$E1198</f>
        <v>174.23955999999998</v>
      </c>
      <c r="O1198" s="43">
        <f>VLOOKUP($D1198,PORTE!$A$3:$Z$45,11,0)*$C1198+VLOOKUP($E$2,PORTE!$A$3:$Z$45,11,0)*$E1198</f>
        <v>177.20939000000001</v>
      </c>
      <c r="P1198" s="43">
        <f>VLOOKUP($D1198,PORTE!$A$3:$Z$45,12,0)*$C1198+VLOOKUP($E$2,PORTE!$A$3:$Z$45,12,0)*$E1198</f>
        <v>184.24416999999997</v>
      </c>
      <c r="Q1198" s="43">
        <f>VLOOKUP($D1198,PORTE!$A$3:$Z$45,13,0)*$C1198+VLOOKUP($E$2,PORTE!$A$3:$Z$45,13,0)*$E1198</f>
        <v>189.67497</v>
      </c>
      <c r="R1198" s="43">
        <f>VLOOKUP($D1198,PORTE!$A$3:$Z$45,14,0)*$C1198+VLOOKUP($E$2,PORTE!$A$3:$Z$45,14,0)*$E1198</f>
        <v>197.05668999999997</v>
      </c>
    </row>
    <row r="1199" spans="1:18" s="1" customFormat="1" ht="13.5" customHeight="1" x14ac:dyDescent="0.25">
      <c r="A1199" s="2" t="s">
        <v>2466</v>
      </c>
      <c r="B1199" s="3" t="s">
        <v>2467</v>
      </c>
      <c r="C1199" s="24">
        <v>0.01</v>
      </c>
      <c r="D1199" s="4" t="s">
        <v>5</v>
      </c>
      <c r="E1199" s="5" t="s">
        <v>2468</v>
      </c>
      <c r="F1199" s="43">
        <f>VLOOKUP($D1199,PORTE!$A$3:$Z$45,2,0)*$C1199+VLOOKUP($E$2,PORTE!$A$3:$Z$45,2,0)*$E1199</f>
        <v>647.4380000000001</v>
      </c>
      <c r="G1199" s="43">
        <f>VLOOKUP($D1199,PORTE!$A$3:$Z$45,3,0)*$C1199+VLOOKUP($E$2,PORTE!$A$3:$Z$45,3,0)*$E1199</f>
        <v>675.60900000000004</v>
      </c>
      <c r="H1199" s="43">
        <f>VLOOKUP($D1199,PORTE!$A$3:$Z$45,4,0)*$C1199+VLOOKUP($E$2,PORTE!$A$3:$Z$45,4,0)*$E1199</f>
        <v>713.32964000000004</v>
      </c>
      <c r="I1199" s="43">
        <f>VLOOKUP($D1199,PORTE!$A$3:$Z$45,5,0)*$C1199+VLOOKUP($E$2,PORTE!$A$3:$Z$45,5,0)*$E1199</f>
        <v>764.00024000000008</v>
      </c>
      <c r="J1199" s="43">
        <f>VLOOKUP($D1199,PORTE!$A$3:$Z$45,6,0)*$C1199+VLOOKUP($E$2,PORTE!$A$3:$Z$45,6,0)*$E1199</f>
        <v>806.79295999999999</v>
      </c>
      <c r="K1199" s="43">
        <f>VLOOKUP($D1199,PORTE!$A$3:$Z$45,7,0)*$C1199+VLOOKUP($E$2,PORTE!$A$3:$Z$45,7,0)*$E1199</f>
        <v>852.9597</v>
      </c>
      <c r="L1199" s="43">
        <f>VLOOKUP($D1199,PORTE!$A$3:$Z$45,8,0)*$C1199+VLOOKUP($E$2,PORTE!$A$3:$Z$45,8,0)*$E1199</f>
        <v>909.26069999999993</v>
      </c>
      <c r="M1199" s="43">
        <f>VLOOKUP($D1199,PORTE!$A$3:$Z$45,9,0)*$C1199+VLOOKUP($E$2,PORTE!$A$3:$Z$45,9,0)*$E1199</f>
        <v>998.77927999999997</v>
      </c>
      <c r="N1199" s="43">
        <f>VLOOKUP($D1199,PORTE!$A$3:$Z$45,10,0)*$C1199+VLOOKUP($E$2,PORTE!$A$3:$Z$45,10,0)*$E1199</f>
        <v>1089.9869200000001</v>
      </c>
      <c r="O1199" s="43">
        <f>VLOOKUP($D1199,PORTE!$A$3:$Z$45,11,0)*$C1199+VLOOKUP($E$2,PORTE!$A$3:$Z$45,11,0)*$E1199</f>
        <v>1108.5660800000001</v>
      </c>
      <c r="P1199" s="43">
        <f>VLOOKUP($D1199,PORTE!$A$3:$Z$45,12,0)*$C1199+VLOOKUP($E$2,PORTE!$A$3:$Z$45,12,0)*$E1199</f>
        <v>1152.4956399999999</v>
      </c>
      <c r="Q1199" s="43">
        <f>VLOOKUP($D1199,PORTE!$A$3:$Z$45,13,0)*$C1199+VLOOKUP($E$2,PORTE!$A$3:$Z$45,13,0)*$E1199</f>
        <v>1186.3070400000001</v>
      </c>
      <c r="R1199" s="43">
        <f>VLOOKUP($D1199,PORTE!$A$3:$Z$45,14,0)*$C1199+VLOOKUP($E$2,PORTE!$A$3:$Z$45,14,0)*$E1199</f>
        <v>1232.47558</v>
      </c>
    </row>
    <row r="1200" spans="1:18" s="1" customFormat="1" ht="13.5" customHeight="1" x14ac:dyDescent="0.25">
      <c r="A1200" s="2" t="s">
        <v>2469</v>
      </c>
      <c r="B1200" s="3" t="s">
        <v>2470</v>
      </c>
      <c r="C1200" s="24">
        <v>0.04</v>
      </c>
      <c r="D1200" s="4" t="s">
        <v>5</v>
      </c>
      <c r="E1200" s="5" t="s">
        <v>99</v>
      </c>
      <c r="F1200" s="43">
        <f>VLOOKUP($D1200,PORTE!$A$3:$Z$45,2,0)*$C1200+VLOOKUP($E$2,PORTE!$A$3:$Z$45,2,0)*$E1200</f>
        <v>8.6</v>
      </c>
      <c r="G1200" s="43">
        <f>VLOOKUP($D1200,PORTE!$A$3:$Z$45,3,0)*$C1200+VLOOKUP($E$2,PORTE!$A$3:$Z$45,3,0)*$E1200</f>
        <v>9.06</v>
      </c>
      <c r="H1200" s="43">
        <f>VLOOKUP($D1200,PORTE!$A$3:$Z$45,4,0)*$C1200+VLOOKUP($E$2,PORTE!$A$3:$Z$45,4,0)*$E1200</f>
        <v>9.5623999999999985</v>
      </c>
      <c r="I1200" s="43">
        <f>VLOOKUP($D1200,PORTE!$A$3:$Z$45,5,0)*$C1200+VLOOKUP($E$2,PORTE!$A$3:$Z$45,5,0)*$E1200</f>
        <v>10.2416</v>
      </c>
      <c r="J1200" s="43">
        <f>VLOOKUP($D1200,PORTE!$A$3:$Z$45,6,0)*$C1200+VLOOKUP($E$2,PORTE!$A$3:$Z$45,6,0)*$E1200</f>
        <v>10.832000000000001</v>
      </c>
      <c r="K1200" s="43">
        <f>VLOOKUP($D1200,PORTE!$A$3:$Z$45,7,0)*$C1200+VLOOKUP($E$2,PORTE!$A$3:$Z$45,7,0)*$E1200</f>
        <v>11.451599999999999</v>
      </c>
      <c r="L1200" s="43">
        <f>VLOOKUP($D1200,PORTE!$A$3:$Z$45,8,0)*$C1200+VLOOKUP($E$2,PORTE!$A$3:$Z$45,8,0)*$E1200</f>
        <v>12.207599999999998</v>
      </c>
      <c r="M1200" s="43">
        <f>VLOOKUP($D1200,PORTE!$A$3:$Z$45,9,0)*$C1200+VLOOKUP($E$2,PORTE!$A$3:$Z$45,9,0)*$E1200</f>
        <v>13.409599999999998</v>
      </c>
      <c r="N1200" s="43">
        <f>VLOOKUP($D1200,PORTE!$A$3:$Z$45,10,0)*$C1200+VLOOKUP($E$2,PORTE!$A$3:$Z$45,10,0)*$E1200</f>
        <v>14.634399999999999</v>
      </c>
      <c r="O1200" s="43">
        <f>VLOOKUP($D1200,PORTE!$A$3:$Z$45,11,0)*$C1200+VLOOKUP($E$2,PORTE!$A$3:$Z$45,11,0)*$E1200</f>
        <v>14.8832</v>
      </c>
      <c r="P1200" s="43">
        <f>VLOOKUP($D1200,PORTE!$A$3:$Z$45,12,0)*$C1200+VLOOKUP($E$2,PORTE!$A$3:$Z$45,12,0)*$E1200</f>
        <v>15.531999999999998</v>
      </c>
      <c r="Q1200" s="43">
        <f>VLOOKUP($D1200,PORTE!$A$3:$Z$45,13,0)*$C1200+VLOOKUP($E$2,PORTE!$A$3:$Z$45,13,0)*$E1200</f>
        <v>16.108799999999999</v>
      </c>
      <c r="R1200" s="43">
        <f>VLOOKUP($D1200,PORTE!$A$3:$Z$45,14,0)*$C1200+VLOOKUP($E$2,PORTE!$A$3:$Z$45,14,0)*$E1200</f>
        <v>16.735599999999998</v>
      </c>
    </row>
    <row r="1201" spans="1:18" s="1" customFormat="1" ht="13.5" customHeight="1" x14ac:dyDescent="0.25">
      <c r="A1201" s="2" t="s">
        <v>2471</v>
      </c>
      <c r="B1201" s="3" t="s">
        <v>2472</v>
      </c>
      <c r="C1201" s="24">
        <v>0.04</v>
      </c>
      <c r="D1201" s="4" t="s">
        <v>5</v>
      </c>
      <c r="E1201" s="5" t="s">
        <v>99</v>
      </c>
      <c r="F1201" s="43">
        <f>VLOOKUP($D1201,PORTE!$A$3:$Z$45,2,0)*$C1201+VLOOKUP($E$2,PORTE!$A$3:$Z$45,2,0)*$E1201</f>
        <v>8.6</v>
      </c>
      <c r="G1201" s="43">
        <f>VLOOKUP($D1201,PORTE!$A$3:$Z$45,3,0)*$C1201+VLOOKUP($E$2,PORTE!$A$3:$Z$45,3,0)*$E1201</f>
        <v>9.06</v>
      </c>
      <c r="H1201" s="43">
        <f>VLOOKUP($D1201,PORTE!$A$3:$Z$45,4,0)*$C1201+VLOOKUP($E$2,PORTE!$A$3:$Z$45,4,0)*$E1201</f>
        <v>9.5623999999999985</v>
      </c>
      <c r="I1201" s="43">
        <f>VLOOKUP($D1201,PORTE!$A$3:$Z$45,5,0)*$C1201+VLOOKUP($E$2,PORTE!$A$3:$Z$45,5,0)*$E1201</f>
        <v>10.2416</v>
      </c>
      <c r="J1201" s="43">
        <f>VLOOKUP($D1201,PORTE!$A$3:$Z$45,6,0)*$C1201+VLOOKUP($E$2,PORTE!$A$3:$Z$45,6,0)*$E1201</f>
        <v>10.832000000000001</v>
      </c>
      <c r="K1201" s="43">
        <f>VLOOKUP($D1201,PORTE!$A$3:$Z$45,7,0)*$C1201+VLOOKUP($E$2,PORTE!$A$3:$Z$45,7,0)*$E1201</f>
        <v>11.451599999999999</v>
      </c>
      <c r="L1201" s="43">
        <f>VLOOKUP($D1201,PORTE!$A$3:$Z$45,8,0)*$C1201+VLOOKUP($E$2,PORTE!$A$3:$Z$45,8,0)*$E1201</f>
        <v>12.207599999999998</v>
      </c>
      <c r="M1201" s="43">
        <f>VLOOKUP($D1201,PORTE!$A$3:$Z$45,9,0)*$C1201+VLOOKUP($E$2,PORTE!$A$3:$Z$45,9,0)*$E1201</f>
        <v>13.409599999999998</v>
      </c>
      <c r="N1201" s="43">
        <f>VLOOKUP($D1201,PORTE!$A$3:$Z$45,10,0)*$C1201+VLOOKUP($E$2,PORTE!$A$3:$Z$45,10,0)*$E1201</f>
        <v>14.634399999999999</v>
      </c>
      <c r="O1201" s="43">
        <f>VLOOKUP($D1201,PORTE!$A$3:$Z$45,11,0)*$C1201+VLOOKUP($E$2,PORTE!$A$3:$Z$45,11,0)*$E1201</f>
        <v>14.8832</v>
      </c>
      <c r="P1201" s="43">
        <f>VLOOKUP($D1201,PORTE!$A$3:$Z$45,12,0)*$C1201+VLOOKUP($E$2,PORTE!$A$3:$Z$45,12,0)*$E1201</f>
        <v>15.531999999999998</v>
      </c>
      <c r="Q1201" s="43">
        <f>VLOOKUP($D1201,PORTE!$A$3:$Z$45,13,0)*$C1201+VLOOKUP($E$2,PORTE!$A$3:$Z$45,13,0)*$E1201</f>
        <v>16.108799999999999</v>
      </c>
      <c r="R1201" s="43">
        <f>VLOOKUP($D1201,PORTE!$A$3:$Z$45,14,0)*$C1201+VLOOKUP($E$2,PORTE!$A$3:$Z$45,14,0)*$E1201</f>
        <v>16.735599999999998</v>
      </c>
    </row>
    <row r="1202" spans="1:18" s="1" customFormat="1" ht="13.5" customHeight="1" x14ac:dyDescent="0.25">
      <c r="A1202" s="2" t="s">
        <v>2473</v>
      </c>
      <c r="B1202" s="3" t="s">
        <v>2474</v>
      </c>
      <c r="C1202" s="24">
        <v>0.5</v>
      </c>
      <c r="D1202" s="4" t="s">
        <v>5</v>
      </c>
      <c r="E1202" s="5" t="s">
        <v>2210</v>
      </c>
      <c r="F1202" s="43">
        <f>VLOOKUP($D1202,PORTE!$A$3:$Z$45,2,0)*$C1202+VLOOKUP($E$2,PORTE!$A$3:$Z$45,2,0)*$E1202</f>
        <v>183.262</v>
      </c>
      <c r="G1202" s="43">
        <f>VLOOKUP($D1202,PORTE!$A$3:$Z$45,3,0)*$C1202+VLOOKUP($E$2,PORTE!$A$3:$Z$45,3,0)*$E1202</f>
        <v>192.30599999999998</v>
      </c>
      <c r="H1202" s="43">
        <f>VLOOKUP($D1202,PORTE!$A$3:$Z$45,4,0)*$C1202+VLOOKUP($E$2,PORTE!$A$3:$Z$45,4,0)*$E1202</f>
        <v>202.99995999999999</v>
      </c>
      <c r="I1202" s="43">
        <f>VLOOKUP($D1202,PORTE!$A$3:$Z$45,5,0)*$C1202+VLOOKUP($E$2,PORTE!$A$3:$Z$45,5,0)*$E1202</f>
        <v>217.41915999999998</v>
      </c>
      <c r="J1202" s="43">
        <f>VLOOKUP($D1202,PORTE!$A$3:$Z$45,6,0)*$C1202+VLOOKUP($E$2,PORTE!$A$3:$Z$45,6,0)*$E1202</f>
        <v>229.80604</v>
      </c>
      <c r="K1202" s="43">
        <f>VLOOKUP($D1202,PORTE!$A$3:$Z$45,7,0)*$C1202+VLOOKUP($E$2,PORTE!$A$3:$Z$45,7,0)*$E1202</f>
        <v>242.95319999999998</v>
      </c>
      <c r="L1202" s="43">
        <f>VLOOKUP($D1202,PORTE!$A$3:$Z$45,8,0)*$C1202+VLOOKUP($E$2,PORTE!$A$3:$Z$45,8,0)*$E1202</f>
        <v>258.99119999999994</v>
      </c>
      <c r="M1202" s="43">
        <f>VLOOKUP($D1202,PORTE!$A$3:$Z$45,9,0)*$C1202+VLOOKUP($E$2,PORTE!$A$3:$Z$45,9,0)*$E1202</f>
        <v>284.49111999999997</v>
      </c>
      <c r="N1202" s="43">
        <f>VLOOKUP($D1202,PORTE!$A$3:$Z$45,10,0)*$C1202+VLOOKUP($E$2,PORTE!$A$3:$Z$45,10,0)*$E1202</f>
        <v>310.47367999999994</v>
      </c>
      <c r="O1202" s="43">
        <f>VLOOKUP($D1202,PORTE!$A$3:$Z$45,11,0)*$C1202+VLOOKUP($E$2,PORTE!$A$3:$Z$45,11,0)*$E1202</f>
        <v>315.75772000000001</v>
      </c>
      <c r="P1202" s="43">
        <f>VLOOKUP($D1202,PORTE!$A$3:$Z$45,12,0)*$C1202+VLOOKUP($E$2,PORTE!$A$3:$Z$45,12,0)*$E1202</f>
        <v>329.00635999999997</v>
      </c>
      <c r="Q1202" s="43">
        <f>VLOOKUP($D1202,PORTE!$A$3:$Z$45,13,0)*$C1202+VLOOKUP($E$2,PORTE!$A$3:$Z$45,13,0)*$E1202</f>
        <v>340.16916000000003</v>
      </c>
      <c r="R1202" s="43">
        <f>VLOOKUP($D1202,PORTE!$A$3:$Z$45,14,0)*$C1202+VLOOKUP($E$2,PORTE!$A$3:$Z$45,14,0)*$E1202</f>
        <v>353.40631999999999</v>
      </c>
    </row>
    <row r="1203" spans="1:18" s="1" customFormat="1" ht="13.5" customHeight="1" x14ac:dyDescent="0.25">
      <c r="A1203" s="2" t="s">
        <v>2475</v>
      </c>
      <c r="B1203" s="3" t="s">
        <v>2476</v>
      </c>
      <c r="C1203" s="24">
        <v>0.5</v>
      </c>
      <c r="D1203" s="4" t="s">
        <v>5</v>
      </c>
      <c r="E1203" s="5" t="s">
        <v>2210</v>
      </c>
      <c r="F1203" s="43">
        <f>VLOOKUP($D1203,PORTE!$A$3:$Z$45,2,0)*$C1203+VLOOKUP($E$2,PORTE!$A$3:$Z$45,2,0)*$E1203</f>
        <v>183.262</v>
      </c>
      <c r="G1203" s="43">
        <f>VLOOKUP($D1203,PORTE!$A$3:$Z$45,3,0)*$C1203+VLOOKUP($E$2,PORTE!$A$3:$Z$45,3,0)*$E1203</f>
        <v>192.30599999999998</v>
      </c>
      <c r="H1203" s="43">
        <f>VLOOKUP($D1203,PORTE!$A$3:$Z$45,4,0)*$C1203+VLOOKUP($E$2,PORTE!$A$3:$Z$45,4,0)*$E1203</f>
        <v>202.99995999999999</v>
      </c>
      <c r="I1203" s="43">
        <f>VLOOKUP($D1203,PORTE!$A$3:$Z$45,5,0)*$C1203+VLOOKUP($E$2,PORTE!$A$3:$Z$45,5,0)*$E1203</f>
        <v>217.41915999999998</v>
      </c>
      <c r="J1203" s="43">
        <f>VLOOKUP($D1203,PORTE!$A$3:$Z$45,6,0)*$C1203+VLOOKUP($E$2,PORTE!$A$3:$Z$45,6,0)*$E1203</f>
        <v>229.80604</v>
      </c>
      <c r="K1203" s="43">
        <f>VLOOKUP($D1203,PORTE!$A$3:$Z$45,7,0)*$C1203+VLOOKUP($E$2,PORTE!$A$3:$Z$45,7,0)*$E1203</f>
        <v>242.95319999999998</v>
      </c>
      <c r="L1203" s="43">
        <f>VLOOKUP($D1203,PORTE!$A$3:$Z$45,8,0)*$C1203+VLOOKUP($E$2,PORTE!$A$3:$Z$45,8,0)*$E1203</f>
        <v>258.99119999999994</v>
      </c>
      <c r="M1203" s="43">
        <f>VLOOKUP($D1203,PORTE!$A$3:$Z$45,9,0)*$C1203+VLOOKUP($E$2,PORTE!$A$3:$Z$45,9,0)*$E1203</f>
        <v>284.49111999999997</v>
      </c>
      <c r="N1203" s="43">
        <f>VLOOKUP($D1203,PORTE!$A$3:$Z$45,10,0)*$C1203+VLOOKUP($E$2,PORTE!$A$3:$Z$45,10,0)*$E1203</f>
        <v>310.47367999999994</v>
      </c>
      <c r="O1203" s="43">
        <f>VLOOKUP($D1203,PORTE!$A$3:$Z$45,11,0)*$C1203+VLOOKUP($E$2,PORTE!$A$3:$Z$45,11,0)*$E1203</f>
        <v>315.75772000000001</v>
      </c>
      <c r="P1203" s="43">
        <f>VLOOKUP($D1203,PORTE!$A$3:$Z$45,12,0)*$C1203+VLOOKUP($E$2,PORTE!$A$3:$Z$45,12,0)*$E1203</f>
        <v>329.00635999999997</v>
      </c>
      <c r="Q1203" s="43">
        <f>VLOOKUP($D1203,PORTE!$A$3:$Z$45,13,0)*$C1203+VLOOKUP($E$2,PORTE!$A$3:$Z$45,13,0)*$E1203</f>
        <v>340.16916000000003</v>
      </c>
      <c r="R1203" s="43">
        <f>VLOOKUP($D1203,PORTE!$A$3:$Z$45,14,0)*$C1203+VLOOKUP($E$2,PORTE!$A$3:$Z$45,14,0)*$E1203</f>
        <v>353.40631999999999</v>
      </c>
    </row>
    <row r="1204" spans="1:18" s="1" customFormat="1" ht="13.5" customHeight="1" x14ac:dyDescent="0.25">
      <c r="A1204" s="2" t="s">
        <v>2477</v>
      </c>
      <c r="B1204" s="3" t="s">
        <v>2478</v>
      </c>
      <c r="C1204" s="24">
        <v>0.04</v>
      </c>
      <c r="D1204" s="4" t="s">
        <v>5</v>
      </c>
      <c r="E1204" s="5" t="s">
        <v>99</v>
      </c>
      <c r="F1204" s="43">
        <f>VLOOKUP($D1204,PORTE!$A$3:$Z$45,2,0)*$C1204+VLOOKUP($E$2,PORTE!$A$3:$Z$45,2,0)*$E1204</f>
        <v>8.6</v>
      </c>
      <c r="G1204" s="43">
        <f>VLOOKUP($D1204,PORTE!$A$3:$Z$45,3,0)*$C1204+VLOOKUP($E$2,PORTE!$A$3:$Z$45,3,0)*$E1204</f>
        <v>9.06</v>
      </c>
      <c r="H1204" s="43">
        <f>VLOOKUP($D1204,PORTE!$A$3:$Z$45,4,0)*$C1204+VLOOKUP($E$2,PORTE!$A$3:$Z$45,4,0)*$E1204</f>
        <v>9.5623999999999985</v>
      </c>
      <c r="I1204" s="43">
        <f>VLOOKUP($D1204,PORTE!$A$3:$Z$45,5,0)*$C1204+VLOOKUP($E$2,PORTE!$A$3:$Z$45,5,0)*$E1204</f>
        <v>10.2416</v>
      </c>
      <c r="J1204" s="43">
        <f>VLOOKUP($D1204,PORTE!$A$3:$Z$45,6,0)*$C1204+VLOOKUP($E$2,PORTE!$A$3:$Z$45,6,0)*$E1204</f>
        <v>10.832000000000001</v>
      </c>
      <c r="K1204" s="43">
        <f>VLOOKUP($D1204,PORTE!$A$3:$Z$45,7,0)*$C1204+VLOOKUP($E$2,PORTE!$A$3:$Z$45,7,0)*$E1204</f>
        <v>11.451599999999999</v>
      </c>
      <c r="L1204" s="43">
        <f>VLOOKUP($D1204,PORTE!$A$3:$Z$45,8,0)*$C1204+VLOOKUP($E$2,PORTE!$A$3:$Z$45,8,0)*$E1204</f>
        <v>12.207599999999998</v>
      </c>
      <c r="M1204" s="43">
        <f>VLOOKUP($D1204,PORTE!$A$3:$Z$45,9,0)*$C1204+VLOOKUP($E$2,PORTE!$A$3:$Z$45,9,0)*$E1204</f>
        <v>13.409599999999998</v>
      </c>
      <c r="N1204" s="43">
        <f>VLOOKUP($D1204,PORTE!$A$3:$Z$45,10,0)*$C1204+VLOOKUP($E$2,PORTE!$A$3:$Z$45,10,0)*$E1204</f>
        <v>14.634399999999999</v>
      </c>
      <c r="O1204" s="43">
        <f>VLOOKUP($D1204,PORTE!$A$3:$Z$45,11,0)*$C1204+VLOOKUP($E$2,PORTE!$A$3:$Z$45,11,0)*$E1204</f>
        <v>14.8832</v>
      </c>
      <c r="P1204" s="43">
        <f>VLOOKUP($D1204,PORTE!$A$3:$Z$45,12,0)*$C1204+VLOOKUP($E$2,PORTE!$A$3:$Z$45,12,0)*$E1204</f>
        <v>15.531999999999998</v>
      </c>
      <c r="Q1204" s="43">
        <f>VLOOKUP($D1204,PORTE!$A$3:$Z$45,13,0)*$C1204+VLOOKUP($E$2,PORTE!$A$3:$Z$45,13,0)*$E1204</f>
        <v>16.108799999999999</v>
      </c>
      <c r="R1204" s="43">
        <f>VLOOKUP($D1204,PORTE!$A$3:$Z$45,14,0)*$C1204+VLOOKUP($E$2,PORTE!$A$3:$Z$45,14,0)*$E1204</f>
        <v>16.735599999999998</v>
      </c>
    </row>
    <row r="1205" spans="1:18" s="1" customFormat="1" ht="13.5" customHeight="1" x14ac:dyDescent="0.25">
      <c r="A1205" s="2" t="s">
        <v>2479</v>
      </c>
      <c r="B1205" s="3" t="s">
        <v>2480</v>
      </c>
      <c r="C1205" s="24">
        <v>0.5</v>
      </c>
      <c r="D1205" s="4" t="s">
        <v>5</v>
      </c>
      <c r="E1205" s="5" t="s">
        <v>307</v>
      </c>
      <c r="F1205" s="43">
        <f>VLOOKUP($D1205,PORTE!$A$3:$Z$45,2,0)*$C1205+VLOOKUP($E$2,PORTE!$A$3:$Z$45,2,0)*$E1205</f>
        <v>363.14499999999998</v>
      </c>
      <c r="G1205" s="43">
        <f>VLOOKUP($D1205,PORTE!$A$3:$Z$45,3,0)*$C1205+VLOOKUP($E$2,PORTE!$A$3:$Z$45,3,0)*$E1205</f>
        <v>380.01</v>
      </c>
      <c r="H1205" s="43">
        <f>VLOOKUP($D1205,PORTE!$A$3:$Z$45,4,0)*$C1205+VLOOKUP($E$2,PORTE!$A$3:$Z$45,4,0)*$E1205</f>
        <v>401.1841</v>
      </c>
      <c r="I1205" s="43">
        <f>VLOOKUP($D1205,PORTE!$A$3:$Z$45,5,0)*$C1205+VLOOKUP($E$2,PORTE!$A$3:$Z$45,5,0)*$E1205</f>
        <v>429.68110000000001</v>
      </c>
      <c r="J1205" s="43">
        <f>VLOOKUP($D1205,PORTE!$A$3:$Z$45,6,0)*$C1205+VLOOKUP($E$2,PORTE!$A$3:$Z$45,6,0)*$E1205</f>
        <v>453.95590000000004</v>
      </c>
      <c r="K1205" s="43">
        <f>VLOOKUP($D1205,PORTE!$A$3:$Z$45,7,0)*$C1205+VLOOKUP($E$2,PORTE!$A$3:$Z$45,7,0)*$E1205</f>
        <v>479.92950000000002</v>
      </c>
      <c r="L1205" s="43">
        <f>VLOOKUP($D1205,PORTE!$A$3:$Z$45,8,0)*$C1205+VLOOKUP($E$2,PORTE!$A$3:$Z$45,8,0)*$E1205</f>
        <v>511.60949999999997</v>
      </c>
      <c r="M1205" s="43">
        <f>VLOOKUP($D1205,PORTE!$A$3:$Z$45,9,0)*$C1205+VLOOKUP($E$2,PORTE!$A$3:$Z$45,9,0)*$E1205</f>
        <v>561.98019999999997</v>
      </c>
      <c r="N1205" s="43">
        <f>VLOOKUP($D1205,PORTE!$A$3:$Z$45,10,0)*$C1205+VLOOKUP($E$2,PORTE!$A$3:$Z$45,10,0)*$E1205</f>
        <v>613.30280000000005</v>
      </c>
      <c r="O1205" s="43">
        <f>VLOOKUP($D1205,PORTE!$A$3:$Z$45,11,0)*$C1205+VLOOKUP($E$2,PORTE!$A$3:$Z$45,11,0)*$E1205</f>
        <v>623.7487000000001</v>
      </c>
      <c r="P1205" s="43">
        <f>VLOOKUP($D1205,PORTE!$A$3:$Z$45,12,0)*$C1205+VLOOKUP($E$2,PORTE!$A$3:$Z$45,12,0)*$E1205</f>
        <v>649.19809999999995</v>
      </c>
      <c r="Q1205" s="43">
        <f>VLOOKUP($D1205,PORTE!$A$3:$Z$45,13,0)*$C1205+VLOOKUP($E$2,PORTE!$A$3:$Z$45,13,0)*$E1205</f>
        <v>669.74610000000007</v>
      </c>
      <c r="R1205" s="43">
        <f>VLOOKUP($D1205,PORTE!$A$3:$Z$45,14,0)*$C1205+VLOOKUP($E$2,PORTE!$A$3:$Z$45,14,0)*$E1205</f>
        <v>695.80970000000002</v>
      </c>
    </row>
    <row r="1206" spans="1:18" s="1" customFormat="1" ht="13.5" customHeight="1" x14ac:dyDescent="0.25">
      <c r="A1206" s="2" t="s">
        <v>2481</v>
      </c>
      <c r="B1206" s="3" t="s">
        <v>2482</v>
      </c>
      <c r="C1206" s="24">
        <v>0.1</v>
      </c>
      <c r="D1206" s="4" t="s">
        <v>5</v>
      </c>
      <c r="E1206" s="5" t="s">
        <v>33</v>
      </c>
      <c r="F1206" s="43">
        <f>VLOOKUP($D1206,PORTE!$A$3:$Z$45,2,0)*$C1206+VLOOKUP($E$2,PORTE!$A$3:$Z$45,2,0)*$E1206</f>
        <v>24.915500000000002</v>
      </c>
      <c r="G1206" s="43">
        <f>VLOOKUP($D1206,PORTE!$A$3:$Z$45,3,0)*$C1206+VLOOKUP($E$2,PORTE!$A$3:$Z$45,3,0)*$E1206</f>
        <v>26.214000000000002</v>
      </c>
      <c r="H1206" s="43">
        <f>VLOOKUP($D1206,PORTE!$A$3:$Z$45,4,0)*$C1206+VLOOKUP($E$2,PORTE!$A$3:$Z$45,4,0)*$E1206</f>
        <v>27.668990000000001</v>
      </c>
      <c r="I1206" s="43">
        <f>VLOOKUP($D1206,PORTE!$A$3:$Z$45,5,0)*$C1206+VLOOKUP($E$2,PORTE!$A$3:$Z$45,5,0)*$E1206</f>
        <v>29.63429</v>
      </c>
      <c r="J1206" s="43">
        <f>VLOOKUP($D1206,PORTE!$A$3:$Z$45,6,0)*$C1206+VLOOKUP($E$2,PORTE!$A$3:$Z$45,6,0)*$E1206</f>
        <v>31.336010000000002</v>
      </c>
      <c r="K1206" s="43">
        <f>VLOOKUP($D1206,PORTE!$A$3:$Z$45,7,0)*$C1206+VLOOKUP($E$2,PORTE!$A$3:$Z$45,7,0)*$E1206</f>
        <v>33.128549999999997</v>
      </c>
      <c r="L1206" s="43">
        <f>VLOOKUP($D1206,PORTE!$A$3:$Z$45,8,0)*$C1206+VLOOKUP($E$2,PORTE!$A$3:$Z$45,8,0)*$E1206</f>
        <v>35.315549999999995</v>
      </c>
      <c r="M1206" s="43">
        <f>VLOOKUP($D1206,PORTE!$A$3:$Z$45,9,0)*$C1206+VLOOKUP($E$2,PORTE!$A$3:$Z$45,9,0)*$E1206</f>
        <v>38.792779999999993</v>
      </c>
      <c r="N1206" s="43">
        <f>VLOOKUP($D1206,PORTE!$A$3:$Z$45,10,0)*$C1206+VLOOKUP($E$2,PORTE!$A$3:$Z$45,10,0)*$E1206</f>
        <v>42.335919999999994</v>
      </c>
      <c r="O1206" s="43">
        <f>VLOOKUP($D1206,PORTE!$A$3:$Z$45,11,0)*$C1206+VLOOKUP($E$2,PORTE!$A$3:$Z$45,11,0)*$E1206</f>
        <v>43.055930000000004</v>
      </c>
      <c r="P1206" s="43">
        <f>VLOOKUP($D1206,PORTE!$A$3:$Z$45,12,0)*$C1206+VLOOKUP($E$2,PORTE!$A$3:$Z$45,12,0)*$E1206</f>
        <v>44.909590000000001</v>
      </c>
      <c r="Q1206" s="43">
        <f>VLOOKUP($D1206,PORTE!$A$3:$Z$45,13,0)*$C1206+VLOOKUP($E$2,PORTE!$A$3:$Z$45,13,0)*$E1206</f>
        <v>46.529790000000006</v>
      </c>
      <c r="R1206" s="43">
        <f>VLOOKUP($D1206,PORTE!$A$3:$Z$45,14,0)*$C1206+VLOOKUP($E$2,PORTE!$A$3:$Z$45,14,0)*$E1206</f>
        <v>48.340330000000002</v>
      </c>
    </row>
    <row r="1207" spans="1:18" s="1" customFormat="1" ht="13.5" customHeight="1" x14ac:dyDescent="0.25">
      <c r="A1207" s="2">
        <v>40323889</v>
      </c>
      <c r="B1207" s="9" t="s">
        <v>2483</v>
      </c>
      <c r="C1207" s="27">
        <v>0.5</v>
      </c>
      <c r="D1207" s="2" t="s">
        <v>5</v>
      </c>
      <c r="E1207" s="5">
        <v>45.777999999999999</v>
      </c>
      <c r="F1207" s="43">
        <f>VLOOKUP($D1207,PORTE!$A$3:$Z$45,2,0)*$C1207+VLOOKUP($E$2,PORTE!$A$3:$Z$45,2,0)*$E1207</f>
        <v>530.447</v>
      </c>
      <c r="G1207" s="43">
        <f>VLOOKUP($D1207,PORTE!$A$3:$Z$45,3,0)*$C1207+VLOOKUP($E$2,PORTE!$A$3:$Z$45,3,0)*$E1207</f>
        <v>554.58600000000001</v>
      </c>
      <c r="H1207" s="43">
        <f>VLOOKUP($D1207,PORTE!$A$3:$Z$45,4,0)*$C1207+VLOOKUP($E$2,PORTE!$A$3:$Z$45,4,0)*$E1207</f>
        <v>585.50725999999997</v>
      </c>
      <c r="I1207" s="43">
        <f>VLOOKUP($D1207,PORTE!$A$3:$Z$45,5,0)*$C1207+VLOOKUP($E$2,PORTE!$A$3:$Z$45,5,0)*$E1207</f>
        <v>627.09745999999996</v>
      </c>
      <c r="J1207" s="43">
        <f>VLOOKUP($D1207,PORTE!$A$3:$Z$45,6,0)*$C1207+VLOOKUP($E$2,PORTE!$A$3:$Z$45,6,0)*$E1207</f>
        <v>662.42873999999995</v>
      </c>
      <c r="K1207" s="43">
        <f>VLOOKUP($D1207,PORTE!$A$3:$Z$45,7,0)*$C1207+VLOOKUP($E$2,PORTE!$A$3:$Z$45,7,0)*$E1207</f>
        <v>700.33169999999996</v>
      </c>
      <c r="L1207" s="43">
        <f>VLOOKUP($D1207,PORTE!$A$3:$Z$45,8,0)*$C1207+VLOOKUP($E$2,PORTE!$A$3:$Z$45,8,0)*$E1207</f>
        <v>746.55969999999991</v>
      </c>
      <c r="M1207" s="43">
        <f>VLOOKUP($D1207,PORTE!$A$3:$Z$45,9,0)*$C1207+VLOOKUP($E$2,PORTE!$A$3:$Z$45,9,0)*$E1207</f>
        <v>820.06171999999992</v>
      </c>
      <c r="N1207" s="43">
        <f>VLOOKUP($D1207,PORTE!$A$3:$Z$45,10,0)*$C1207+VLOOKUP($E$2,PORTE!$A$3:$Z$45,10,0)*$E1207</f>
        <v>894.95208000000002</v>
      </c>
      <c r="O1207" s="43">
        <f>VLOOKUP($D1207,PORTE!$A$3:$Z$45,11,0)*$C1207+VLOOKUP($E$2,PORTE!$A$3:$Z$45,11,0)*$E1207</f>
        <v>910.19882000000007</v>
      </c>
      <c r="P1207" s="43">
        <f>VLOOKUP($D1207,PORTE!$A$3:$Z$45,12,0)*$C1207+VLOOKUP($E$2,PORTE!$A$3:$Z$45,12,0)*$E1207</f>
        <v>946.99565999999993</v>
      </c>
      <c r="Q1207" s="43">
        <f>VLOOKUP($D1207,PORTE!$A$3:$Z$45,13,0)*$C1207+VLOOKUP($E$2,PORTE!$A$3:$Z$45,13,0)*$E1207</f>
        <v>976.27246000000002</v>
      </c>
      <c r="R1207" s="43">
        <f>VLOOKUP($D1207,PORTE!$A$3:$Z$45,14,0)*$C1207+VLOOKUP($E$2,PORTE!$A$3:$Z$45,14,0)*$E1207</f>
        <v>1014.2654199999999</v>
      </c>
    </row>
    <row r="1208" spans="1:18" s="1" customFormat="1" ht="13.5" customHeight="1" x14ac:dyDescent="0.25">
      <c r="A1208" s="2">
        <v>40322505</v>
      </c>
      <c r="B1208" s="9" t="s">
        <v>2484</v>
      </c>
      <c r="C1208" s="24">
        <v>0.04</v>
      </c>
      <c r="D1208" s="4" t="s">
        <v>5</v>
      </c>
      <c r="E1208" s="5">
        <v>4.46</v>
      </c>
      <c r="F1208" s="43">
        <f>VLOOKUP($D1208,PORTE!$A$3:$Z$45,2,0)*$C1208+VLOOKUP($E$2,PORTE!$A$3:$Z$45,2,0)*$E1208</f>
        <v>51.61</v>
      </c>
      <c r="G1208" s="43">
        <f>VLOOKUP($D1208,PORTE!$A$3:$Z$45,3,0)*$C1208+VLOOKUP($E$2,PORTE!$A$3:$Z$45,3,0)*$E1208</f>
        <v>53.94</v>
      </c>
      <c r="H1208" s="43">
        <f>VLOOKUP($D1208,PORTE!$A$3:$Z$45,4,0)*$C1208+VLOOKUP($E$2,PORTE!$A$3:$Z$45,4,0)*$E1208</f>
        <v>56.9482</v>
      </c>
      <c r="I1208" s="43">
        <f>VLOOKUP($D1208,PORTE!$A$3:$Z$45,5,0)*$C1208+VLOOKUP($E$2,PORTE!$A$3:$Z$45,5,0)*$E1208</f>
        <v>60.993400000000001</v>
      </c>
      <c r="J1208" s="43">
        <f>VLOOKUP($D1208,PORTE!$A$3:$Z$45,6,0)*$C1208+VLOOKUP($E$2,PORTE!$A$3:$Z$45,6,0)*$E1208</f>
        <v>64.426199999999994</v>
      </c>
      <c r="K1208" s="43">
        <f>VLOOKUP($D1208,PORTE!$A$3:$Z$45,7,0)*$C1208+VLOOKUP($E$2,PORTE!$A$3:$Z$45,7,0)*$E1208</f>
        <v>68.1126</v>
      </c>
      <c r="L1208" s="43">
        <f>VLOOKUP($D1208,PORTE!$A$3:$Z$45,8,0)*$C1208+VLOOKUP($E$2,PORTE!$A$3:$Z$45,8,0)*$E1208</f>
        <v>72.608599999999996</v>
      </c>
      <c r="M1208" s="43">
        <f>VLOOKUP($D1208,PORTE!$A$3:$Z$45,9,0)*$C1208+VLOOKUP($E$2,PORTE!$A$3:$Z$45,9,0)*$E1208</f>
        <v>79.757199999999983</v>
      </c>
      <c r="N1208" s="43">
        <f>VLOOKUP($D1208,PORTE!$A$3:$Z$45,10,0)*$C1208+VLOOKUP($E$2,PORTE!$A$3:$Z$45,10,0)*$E1208</f>
        <v>87.04079999999999</v>
      </c>
      <c r="O1208" s="43">
        <f>VLOOKUP($D1208,PORTE!$A$3:$Z$45,11,0)*$C1208+VLOOKUP($E$2,PORTE!$A$3:$Z$45,11,0)*$E1208</f>
        <v>88.523800000000008</v>
      </c>
      <c r="P1208" s="43">
        <f>VLOOKUP($D1208,PORTE!$A$3:$Z$45,12,0)*$C1208+VLOOKUP($E$2,PORTE!$A$3:$Z$45,12,0)*$E1208</f>
        <v>92.089799999999997</v>
      </c>
      <c r="Q1208" s="43">
        <f>VLOOKUP($D1208,PORTE!$A$3:$Z$45,13,0)*$C1208+VLOOKUP($E$2,PORTE!$A$3:$Z$45,13,0)*$E1208</f>
        <v>94.910600000000002</v>
      </c>
      <c r="R1208" s="43">
        <f>VLOOKUP($D1208,PORTE!$A$3:$Z$45,14,0)*$C1208+VLOOKUP($E$2,PORTE!$A$3:$Z$45,14,0)*$E1208</f>
        <v>98.604200000000006</v>
      </c>
    </row>
    <row r="1209" spans="1:18" s="1" customFormat="1" ht="13.5" customHeight="1" x14ac:dyDescent="0.25">
      <c r="A1209" s="2" t="s">
        <v>2485</v>
      </c>
      <c r="B1209" s="3" t="s">
        <v>2486</v>
      </c>
      <c r="C1209" s="24">
        <v>0.1</v>
      </c>
      <c r="D1209" s="4" t="s">
        <v>5</v>
      </c>
      <c r="E1209" s="5" t="s">
        <v>39</v>
      </c>
      <c r="F1209" s="43">
        <f>VLOOKUP($D1209,PORTE!$A$3:$Z$45,2,0)*$C1209+VLOOKUP($E$2,PORTE!$A$3:$Z$45,2,0)*$E1209</f>
        <v>38.370499999999993</v>
      </c>
      <c r="G1209" s="43">
        <f>VLOOKUP($D1209,PORTE!$A$3:$Z$45,3,0)*$C1209+VLOOKUP($E$2,PORTE!$A$3:$Z$45,3,0)*$E1209</f>
        <v>40.253999999999998</v>
      </c>
      <c r="H1209" s="43">
        <f>VLOOKUP($D1209,PORTE!$A$3:$Z$45,4,0)*$C1209+VLOOKUP($E$2,PORTE!$A$3:$Z$45,4,0)*$E1209</f>
        <v>42.492890000000003</v>
      </c>
      <c r="I1209" s="43">
        <f>VLOOKUP($D1209,PORTE!$A$3:$Z$45,5,0)*$C1209+VLOOKUP($E$2,PORTE!$A$3:$Z$45,5,0)*$E1209</f>
        <v>45.511189999999999</v>
      </c>
      <c r="J1209" s="43">
        <f>VLOOKUP($D1209,PORTE!$A$3:$Z$45,6,0)*$C1209+VLOOKUP($E$2,PORTE!$A$3:$Z$45,6,0)*$E1209</f>
        <v>48.102110000000003</v>
      </c>
      <c r="K1209" s="43">
        <f>VLOOKUP($D1209,PORTE!$A$3:$Z$45,7,0)*$C1209+VLOOKUP($E$2,PORTE!$A$3:$Z$45,7,0)*$E1209</f>
        <v>50.854050000000001</v>
      </c>
      <c r="L1209" s="43">
        <f>VLOOKUP($D1209,PORTE!$A$3:$Z$45,8,0)*$C1209+VLOOKUP($E$2,PORTE!$A$3:$Z$45,8,0)*$E1209</f>
        <v>54.211049999999993</v>
      </c>
      <c r="M1209" s="43">
        <f>VLOOKUP($D1209,PORTE!$A$3:$Z$45,9,0)*$C1209+VLOOKUP($E$2,PORTE!$A$3:$Z$45,9,0)*$E1209</f>
        <v>59.548579999999994</v>
      </c>
      <c r="N1209" s="43">
        <f>VLOOKUP($D1209,PORTE!$A$3:$Z$45,10,0)*$C1209+VLOOKUP($E$2,PORTE!$A$3:$Z$45,10,0)*$E1209</f>
        <v>64.987120000000004</v>
      </c>
      <c r="O1209" s="43">
        <f>VLOOKUP($D1209,PORTE!$A$3:$Z$45,11,0)*$C1209+VLOOKUP($E$2,PORTE!$A$3:$Z$45,11,0)*$E1209</f>
        <v>66.093230000000005</v>
      </c>
      <c r="P1209" s="43">
        <f>VLOOKUP($D1209,PORTE!$A$3:$Z$45,12,0)*$C1209+VLOOKUP($E$2,PORTE!$A$3:$Z$45,12,0)*$E1209</f>
        <v>68.859489999999994</v>
      </c>
      <c r="Q1209" s="43">
        <f>VLOOKUP($D1209,PORTE!$A$3:$Z$45,13,0)*$C1209+VLOOKUP($E$2,PORTE!$A$3:$Z$45,13,0)*$E1209</f>
        <v>71.181690000000003</v>
      </c>
      <c r="R1209" s="43">
        <f>VLOOKUP($D1209,PORTE!$A$3:$Z$45,14,0)*$C1209+VLOOKUP($E$2,PORTE!$A$3:$Z$45,14,0)*$E1209</f>
        <v>73.951629999999994</v>
      </c>
    </row>
  </sheetData>
  <phoneticPr fontId="10" type="noConversion"/>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A7480-9589-4B33-811A-0544848C780F}">
  <dimension ref="A1:T1218"/>
  <sheetViews>
    <sheetView tabSelected="1" topLeftCell="A2" zoomScaleNormal="100" workbookViewId="0">
      <selection activeCell="C2" sqref="C1:S1048576"/>
    </sheetView>
  </sheetViews>
  <sheetFormatPr defaultRowHeight="12.75" x14ac:dyDescent="0.2"/>
  <cols>
    <col min="1" max="1" width="12.140625" style="54" bestFit="1" customWidth="1"/>
    <col min="2" max="2" width="55.5703125" style="29" customWidth="1"/>
    <col min="3" max="3" width="9.140625" style="55" hidden="1" customWidth="1"/>
    <col min="4" max="5" width="9.140625" style="54" hidden="1" customWidth="1"/>
    <col min="6" max="18" width="9.5703125" style="32" hidden="1" customWidth="1"/>
    <col min="19" max="19" width="9.140625" style="29" hidden="1" customWidth="1"/>
    <col min="20" max="20" width="12.42578125" style="29" bestFit="1" customWidth="1"/>
    <col min="21" max="16384" width="9.140625" style="29"/>
  </cols>
  <sheetData>
    <row r="1" spans="1:20" ht="28.5" customHeight="1" x14ac:dyDescent="0.2">
      <c r="A1" s="68" t="s">
        <v>2533</v>
      </c>
      <c r="B1" s="68"/>
      <c r="C1" s="68"/>
      <c r="D1" s="68"/>
      <c r="E1" s="68"/>
      <c r="F1" s="68"/>
      <c r="G1" s="68"/>
      <c r="H1" s="68"/>
      <c r="I1" s="68"/>
      <c r="J1" s="68"/>
      <c r="K1" s="68"/>
      <c r="L1" s="68"/>
      <c r="M1" s="68"/>
      <c r="N1" s="68"/>
      <c r="O1" s="68"/>
      <c r="P1" s="68"/>
      <c r="Q1" s="68"/>
      <c r="R1" s="68"/>
      <c r="S1" s="68"/>
      <c r="T1" s="68"/>
    </row>
    <row r="2" spans="1:20" s="56" customFormat="1" ht="25.5" x14ac:dyDescent="0.25">
      <c r="A2" s="49" t="s">
        <v>0</v>
      </c>
      <c r="B2" s="49" t="s">
        <v>1</v>
      </c>
      <c r="C2" s="50" t="s">
        <v>2487</v>
      </c>
      <c r="D2" s="49" t="s">
        <v>2</v>
      </c>
      <c r="E2" s="49" t="s">
        <v>2518</v>
      </c>
      <c r="F2" s="50" t="s">
        <v>2519</v>
      </c>
      <c r="G2" s="50" t="s">
        <v>2520</v>
      </c>
      <c r="H2" s="50" t="s">
        <v>2521</v>
      </c>
      <c r="I2" s="50" t="s">
        <v>2522</v>
      </c>
      <c r="J2" s="50" t="s">
        <v>2523</v>
      </c>
      <c r="K2" s="50" t="s">
        <v>2524</v>
      </c>
      <c r="L2" s="50" t="s">
        <v>2525</v>
      </c>
      <c r="M2" s="50" t="s">
        <v>2526</v>
      </c>
      <c r="N2" s="50" t="s">
        <v>2527</v>
      </c>
      <c r="O2" s="50" t="s">
        <v>2528</v>
      </c>
      <c r="P2" s="50" t="s">
        <v>2529</v>
      </c>
      <c r="Q2" s="50" t="s">
        <v>2530</v>
      </c>
      <c r="R2" s="50" t="s">
        <v>2531</v>
      </c>
      <c r="S2" s="50" t="s">
        <v>2534</v>
      </c>
      <c r="T2" s="63" t="s">
        <v>2537</v>
      </c>
    </row>
    <row r="3" spans="1:20" x14ac:dyDescent="0.2">
      <c r="A3" s="51" t="s">
        <v>3</v>
      </c>
      <c r="B3" s="57" t="s">
        <v>4</v>
      </c>
      <c r="C3" s="53">
        <v>0.1</v>
      </c>
      <c r="D3" s="51" t="s">
        <v>5</v>
      </c>
      <c r="E3" s="51" t="s">
        <v>6</v>
      </c>
      <c r="F3" s="31">
        <v>62.094999999999999</v>
      </c>
      <c r="G3" s="31">
        <v>65.010000000000005</v>
      </c>
      <c r="H3" s="31">
        <v>68.631099999999989</v>
      </c>
      <c r="I3" s="31">
        <v>73.506100000000004</v>
      </c>
      <c r="J3" s="31">
        <v>77.664900000000003</v>
      </c>
      <c r="K3" s="31">
        <v>82.108499999999992</v>
      </c>
      <c r="L3" s="31">
        <v>87.528499999999994</v>
      </c>
      <c r="M3" s="31">
        <v>96.146199999999993</v>
      </c>
      <c r="N3" s="31">
        <v>104.9268</v>
      </c>
      <c r="O3" s="31">
        <v>106.71370000000002</v>
      </c>
      <c r="P3" s="31">
        <v>111.08909999999999</v>
      </c>
      <c r="Q3" s="31">
        <v>114.6491</v>
      </c>
      <c r="R3" s="31">
        <v>119.11070000000001</v>
      </c>
      <c r="S3" s="29">
        <v>60</v>
      </c>
      <c r="T3" s="62">
        <v>60</v>
      </c>
    </row>
    <row r="4" spans="1:20" x14ac:dyDescent="0.2">
      <c r="A4" s="51">
        <v>40322351</v>
      </c>
      <c r="B4" s="52" t="s">
        <v>7</v>
      </c>
      <c r="C4" s="53">
        <v>0.04</v>
      </c>
      <c r="D4" s="51" t="s">
        <v>5</v>
      </c>
      <c r="E4" s="51">
        <v>6.9420000000000002</v>
      </c>
      <c r="F4" s="31">
        <v>80.152999999999992</v>
      </c>
      <c r="G4" s="31">
        <v>83.724000000000004</v>
      </c>
      <c r="H4" s="31">
        <v>88.395139999999998</v>
      </c>
      <c r="I4" s="31">
        <v>94.674139999999994</v>
      </c>
      <c r="J4" s="31">
        <v>99.993259999999992</v>
      </c>
      <c r="K4" s="31">
        <v>105.7149</v>
      </c>
      <c r="L4" s="31">
        <v>112.69289999999999</v>
      </c>
      <c r="M4" s="31">
        <v>123.78787999999999</v>
      </c>
      <c r="N4" s="31">
        <v>135.09232</v>
      </c>
      <c r="O4" s="31">
        <v>137.39438000000001</v>
      </c>
      <c r="P4" s="31">
        <v>142.89633999999998</v>
      </c>
      <c r="Q4" s="31">
        <v>147.20634000000001</v>
      </c>
      <c r="R4" s="31">
        <v>152.93518</v>
      </c>
      <c r="T4" s="62">
        <f t="shared" ref="T4:T67" si="0">M4</f>
        <v>123.78787999999999</v>
      </c>
    </row>
    <row r="5" spans="1:20" x14ac:dyDescent="0.2">
      <c r="A5" s="51" t="s">
        <v>8</v>
      </c>
      <c r="B5" s="57" t="s">
        <v>9</v>
      </c>
      <c r="C5" s="53">
        <v>0.25</v>
      </c>
      <c r="D5" s="51" t="s">
        <v>5</v>
      </c>
      <c r="E5" s="51" t="s">
        <v>10</v>
      </c>
      <c r="F5" s="31">
        <v>70.930999999999997</v>
      </c>
      <c r="G5" s="31">
        <v>74.552999999999997</v>
      </c>
      <c r="H5" s="31">
        <v>78.693979999999996</v>
      </c>
      <c r="I5" s="31">
        <v>84.283579999999986</v>
      </c>
      <c r="J5" s="31">
        <v>89.109020000000001</v>
      </c>
      <c r="K5" s="31">
        <v>94.206599999999995</v>
      </c>
      <c r="L5" s="31">
        <v>100.42559999999999</v>
      </c>
      <c r="M5" s="31">
        <v>110.31356</v>
      </c>
      <c r="N5" s="31">
        <v>120.38883999999999</v>
      </c>
      <c r="O5" s="31">
        <v>122.43686000000001</v>
      </c>
      <c r="P5" s="31">
        <v>127.65717999999998</v>
      </c>
      <c r="Q5" s="31">
        <v>132.15858</v>
      </c>
      <c r="R5" s="31">
        <v>137.30116000000001</v>
      </c>
      <c r="S5" s="29">
        <v>358</v>
      </c>
      <c r="T5" s="62">
        <v>350</v>
      </c>
    </row>
    <row r="6" spans="1:20" x14ac:dyDescent="0.2">
      <c r="A6" s="51" t="s">
        <v>11</v>
      </c>
      <c r="B6" s="57" t="s">
        <v>12</v>
      </c>
      <c r="C6" s="53">
        <v>0.01</v>
      </c>
      <c r="D6" s="51" t="s">
        <v>5</v>
      </c>
      <c r="E6" s="51" t="s">
        <v>13</v>
      </c>
      <c r="F6" s="31">
        <v>34.58</v>
      </c>
      <c r="G6" s="31">
        <v>36.104999999999997</v>
      </c>
      <c r="H6" s="31">
        <v>38.119999999999997</v>
      </c>
      <c r="I6" s="31">
        <v>40.827800000000003</v>
      </c>
      <c r="J6" s="31">
        <v>43.118600000000001</v>
      </c>
      <c r="K6" s="31">
        <v>45.585900000000002</v>
      </c>
      <c r="L6" s="31">
        <v>48.594899999999996</v>
      </c>
      <c r="M6" s="31">
        <v>53.379199999999997</v>
      </c>
      <c r="N6" s="31">
        <v>58.253799999999998</v>
      </c>
      <c r="O6" s="31">
        <v>59.246600000000008</v>
      </c>
      <c r="P6" s="31">
        <v>61.608399999999996</v>
      </c>
      <c r="Q6" s="31">
        <v>63.444600000000001</v>
      </c>
      <c r="R6" s="31">
        <v>65.913700000000006</v>
      </c>
      <c r="T6" s="62">
        <f t="shared" si="0"/>
        <v>53.379199999999997</v>
      </c>
    </row>
    <row r="7" spans="1:20" x14ac:dyDescent="0.2">
      <c r="A7" s="51" t="s">
        <v>14</v>
      </c>
      <c r="B7" s="52" t="s">
        <v>15</v>
      </c>
      <c r="C7" s="53">
        <v>0.04</v>
      </c>
      <c r="D7" s="51" t="s">
        <v>5</v>
      </c>
      <c r="E7" s="51" t="s">
        <v>16</v>
      </c>
      <c r="F7" s="31">
        <v>19.524999999999999</v>
      </c>
      <c r="G7" s="31">
        <v>20.46</v>
      </c>
      <c r="H7" s="31">
        <v>21.5989</v>
      </c>
      <c r="I7" s="31">
        <v>23.133099999999999</v>
      </c>
      <c r="J7" s="31">
        <v>24.445499999999999</v>
      </c>
      <c r="K7" s="31">
        <v>25.844100000000001</v>
      </c>
      <c r="L7" s="31">
        <v>27.550099999999997</v>
      </c>
      <c r="M7" s="31">
        <v>30.262599999999996</v>
      </c>
      <c r="N7" s="31">
        <v>33.026399999999995</v>
      </c>
      <c r="O7" s="31">
        <v>33.588700000000003</v>
      </c>
      <c r="P7" s="31">
        <v>34.978499999999997</v>
      </c>
      <c r="Q7" s="31">
        <v>36.125300000000003</v>
      </c>
      <c r="R7" s="31">
        <v>37.531100000000002</v>
      </c>
      <c r="T7" s="62">
        <f t="shared" si="0"/>
        <v>30.262599999999996</v>
      </c>
    </row>
    <row r="8" spans="1:20" x14ac:dyDescent="0.2">
      <c r="A8" s="51" t="s">
        <v>17</v>
      </c>
      <c r="B8" s="57" t="s">
        <v>18</v>
      </c>
      <c r="C8" s="53">
        <v>0.04</v>
      </c>
      <c r="D8" s="51" t="s">
        <v>5</v>
      </c>
      <c r="E8" s="51" t="s">
        <v>19</v>
      </c>
      <c r="F8" s="31">
        <v>27.115000000000002</v>
      </c>
      <c r="G8" s="31">
        <v>28.380000000000003</v>
      </c>
      <c r="H8" s="31">
        <v>29.961100000000002</v>
      </c>
      <c r="I8" s="31">
        <v>32.089300000000001</v>
      </c>
      <c r="J8" s="31">
        <v>33.903300000000002</v>
      </c>
      <c r="K8" s="31">
        <v>35.8431</v>
      </c>
      <c r="L8" s="31">
        <v>38.209099999999999</v>
      </c>
      <c r="M8" s="31">
        <v>41.970999999999997</v>
      </c>
      <c r="N8" s="31">
        <v>45.804000000000002</v>
      </c>
      <c r="O8" s="31">
        <v>46.584100000000007</v>
      </c>
      <c r="P8" s="31">
        <v>48.488699999999994</v>
      </c>
      <c r="Q8" s="31">
        <v>50.031500000000001</v>
      </c>
      <c r="R8" s="31">
        <v>51.978500000000004</v>
      </c>
      <c r="T8" s="62">
        <f t="shared" si="0"/>
        <v>41.970999999999997</v>
      </c>
    </row>
    <row r="9" spans="1:20" x14ac:dyDescent="0.2">
      <c r="A9" s="51" t="s">
        <v>20</v>
      </c>
      <c r="B9" s="52" t="s">
        <v>21</v>
      </c>
      <c r="C9" s="53">
        <v>0.04</v>
      </c>
      <c r="D9" s="51" t="s">
        <v>5</v>
      </c>
      <c r="E9" s="51" t="s">
        <v>19</v>
      </c>
      <c r="F9" s="31">
        <v>27.115000000000002</v>
      </c>
      <c r="G9" s="31">
        <v>28.380000000000003</v>
      </c>
      <c r="H9" s="31">
        <v>29.961100000000002</v>
      </c>
      <c r="I9" s="31">
        <v>32.089300000000001</v>
      </c>
      <c r="J9" s="31">
        <v>33.903300000000002</v>
      </c>
      <c r="K9" s="31">
        <v>35.8431</v>
      </c>
      <c r="L9" s="31">
        <v>38.209099999999999</v>
      </c>
      <c r="M9" s="31">
        <v>41.970999999999997</v>
      </c>
      <c r="N9" s="31">
        <v>45.804000000000002</v>
      </c>
      <c r="O9" s="31">
        <v>46.584100000000007</v>
      </c>
      <c r="P9" s="31">
        <v>48.488699999999994</v>
      </c>
      <c r="Q9" s="31">
        <v>50.031500000000001</v>
      </c>
      <c r="R9" s="31">
        <v>51.978500000000004</v>
      </c>
      <c r="T9" s="62">
        <f t="shared" si="0"/>
        <v>41.970999999999997</v>
      </c>
    </row>
    <row r="10" spans="1:20" x14ac:dyDescent="0.2">
      <c r="A10" s="51" t="s">
        <v>22</v>
      </c>
      <c r="B10" s="52" t="s">
        <v>23</v>
      </c>
      <c r="C10" s="53">
        <v>0.04</v>
      </c>
      <c r="D10" s="51" t="s">
        <v>5</v>
      </c>
      <c r="E10" s="51" t="s">
        <v>16</v>
      </c>
      <c r="F10" s="31">
        <v>19.524999999999999</v>
      </c>
      <c r="G10" s="31">
        <v>20.46</v>
      </c>
      <c r="H10" s="31">
        <v>21.5989</v>
      </c>
      <c r="I10" s="31">
        <v>23.133099999999999</v>
      </c>
      <c r="J10" s="31">
        <v>24.445499999999999</v>
      </c>
      <c r="K10" s="31">
        <v>25.844100000000001</v>
      </c>
      <c r="L10" s="31">
        <v>27.550099999999997</v>
      </c>
      <c r="M10" s="31">
        <v>30.262599999999996</v>
      </c>
      <c r="N10" s="31">
        <v>33.026399999999995</v>
      </c>
      <c r="O10" s="31">
        <v>33.588700000000003</v>
      </c>
      <c r="P10" s="31">
        <v>34.978499999999997</v>
      </c>
      <c r="Q10" s="31">
        <v>36.125300000000003</v>
      </c>
      <c r="R10" s="31">
        <v>37.531100000000002</v>
      </c>
      <c r="T10" s="62">
        <f t="shared" si="0"/>
        <v>30.262599999999996</v>
      </c>
    </row>
    <row r="11" spans="1:20" x14ac:dyDescent="0.2">
      <c r="A11" s="51" t="s">
        <v>24</v>
      </c>
      <c r="B11" s="52" t="s">
        <v>25</v>
      </c>
      <c r="C11" s="53">
        <v>0.04</v>
      </c>
      <c r="D11" s="51" t="s">
        <v>5</v>
      </c>
      <c r="E11" s="51" t="s">
        <v>16</v>
      </c>
      <c r="F11" s="31">
        <v>19.524999999999999</v>
      </c>
      <c r="G11" s="31">
        <v>20.46</v>
      </c>
      <c r="H11" s="31">
        <v>21.5989</v>
      </c>
      <c r="I11" s="31">
        <v>23.133099999999999</v>
      </c>
      <c r="J11" s="31">
        <v>24.445499999999999</v>
      </c>
      <c r="K11" s="31">
        <v>25.844100000000001</v>
      </c>
      <c r="L11" s="31">
        <v>27.550099999999997</v>
      </c>
      <c r="M11" s="31">
        <v>30.262599999999996</v>
      </c>
      <c r="N11" s="31">
        <v>33.026399999999995</v>
      </c>
      <c r="O11" s="31">
        <v>33.588700000000003</v>
      </c>
      <c r="P11" s="31">
        <v>34.978499999999997</v>
      </c>
      <c r="Q11" s="31">
        <v>36.125300000000003</v>
      </c>
      <c r="R11" s="31">
        <v>37.531100000000002</v>
      </c>
      <c r="T11" s="62">
        <f t="shared" si="0"/>
        <v>30.262599999999996</v>
      </c>
    </row>
    <row r="12" spans="1:20" x14ac:dyDescent="0.2">
      <c r="A12" s="51" t="s">
        <v>26</v>
      </c>
      <c r="B12" s="57" t="s">
        <v>27</v>
      </c>
      <c r="C12" s="53">
        <v>0.25</v>
      </c>
      <c r="D12" s="51" t="s">
        <v>5</v>
      </c>
      <c r="E12" s="51" t="s">
        <v>10</v>
      </c>
      <c r="F12" s="31">
        <v>70.930999999999997</v>
      </c>
      <c r="G12" s="31">
        <v>74.552999999999997</v>
      </c>
      <c r="H12" s="31">
        <v>78.693979999999996</v>
      </c>
      <c r="I12" s="31">
        <v>84.283579999999986</v>
      </c>
      <c r="J12" s="31">
        <v>89.109020000000001</v>
      </c>
      <c r="K12" s="31">
        <v>94.206599999999995</v>
      </c>
      <c r="L12" s="31">
        <v>100.42559999999999</v>
      </c>
      <c r="M12" s="31">
        <v>110.31356</v>
      </c>
      <c r="N12" s="31">
        <v>120.38883999999999</v>
      </c>
      <c r="O12" s="31">
        <v>122.43686000000001</v>
      </c>
      <c r="P12" s="31">
        <v>127.65717999999998</v>
      </c>
      <c r="Q12" s="31">
        <v>132.15858</v>
      </c>
      <c r="R12" s="31">
        <v>137.30116000000001</v>
      </c>
      <c r="T12" s="62">
        <f t="shared" si="0"/>
        <v>110.31356</v>
      </c>
    </row>
    <row r="13" spans="1:20" x14ac:dyDescent="0.2">
      <c r="A13" s="51" t="s">
        <v>28</v>
      </c>
      <c r="B13" s="52" t="s">
        <v>29</v>
      </c>
      <c r="C13" s="53">
        <v>0.1</v>
      </c>
      <c r="D13" s="51" t="s">
        <v>5</v>
      </c>
      <c r="E13" s="51" t="s">
        <v>30</v>
      </c>
      <c r="F13" s="31">
        <v>127.185</v>
      </c>
      <c r="G13" s="31">
        <v>132.93</v>
      </c>
      <c r="H13" s="31">
        <v>140.3433</v>
      </c>
      <c r="I13" s="31">
        <v>150.31229999999999</v>
      </c>
      <c r="J13" s="31">
        <v>158.77270000000001</v>
      </c>
      <c r="K13" s="31">
        <v>167.85750000000002</v>
      </c>
      <c r="L13" s="31">
        <v>178.9375</v>
      </c>
      <c r="M13" s="31">
        <v>196.55459999999999</v>
      </c>
      <c r="N13" s="31">
        <v>214.5044</v>
      </c>
      <c r="O13" s="31">
        <v>218.15910000000002</v>
      </c>
      <c r="P13" s="31">
        <v>226.94929999999999</v>
      </c>
      <c r="Q13" s="31">
        <v>233.90530000000001</v>
      </c>
      <c r="R13" s="31">
        <v>243.00810000000001</v>
      </c>
      <c r="T13" s="62">
        <f t="shared" si="0"/>
        <v>196.55459999999999</v>
      </c>
    </row>
    <row r="14" spans="1:20" x14ac:dyDescent="0.2">
      <c r="A14" s="51" t="s">
        <v>31</v>
      </c>
      <c r="B14" s="52" t="s">
        <v>32</v>
      </c>
      <c r="C14" s="53">
        <v>0.1</v>
      </c>
      <c r="D14" s="51" t="s">
        <v>5</v>
      </c>
      <c r="E14" s="51" t="s">
        <v>33</v>
      </c>
      <c r="F14" s="31">
        <v>24.915500000000002</v>
      </c>
      <c r="G14" s="31">
        <v>26.214000000000002</v>
      </c>
      <c r="H14" s="31">
        <v>27.668990000000001</v>
      </c>
      <c r="I14" s="31">
        <v>29.63429</v>
      </c>
      <c r="J14" s="31">
        <v>31.336010000000002</v>
      </c>
      <c r="K14" s="31">
        <v>33.128549999999997</v>
      </c>
      <c r="L14" s="31">
        <v>35.315549999999995</v>
      </c>
      <c r="M14" s="31">
        <v>38.792779999999993</v>
      </c>
      <c r="N14" s="31">
        <v>42.335919999999994</v>
      </c>
      <c r="O14" s="31">
        <v>43.055930000000004</v>
      </c>
      <c r="P14" s="31">
        <v>44.909590000000001</v>
      </c>
      <c r="Q14" s="31">
        <v>46.529790000000006</v>
      </c>
      <c r="R14" s="31">
        <v>48.340330000000002</v>
      </c>
      <c r="T14" s="62">
        <f t="shared" si="0"/>
        <v>38.792779999999993</v>
      </c>
    </row>
    <row r="15" spans="1:20" x14ac:dyDescent="0.2">
      <c r="A15" s="51" t="s">
        <v>34</v>
      </c>
      <c r="B15" s="52" t="s">
        <v>35</v>
      </c>
      <c r="C15" s="53">
        <v>0.1</v>
      </c>
      <c r="D15" s="51" t="s">
        <v>5</v>
      </c>
      <c r="E15" s="51" t="s">
        <v>36</v>
      </c>
      <c r="F15" s="31">
        <v>46.8</v>
      </c>
      <c r="G15" s="31">
        <v>49.05</v>
      </c>
      <c r="H15" s="31">
        <v>51.78</v>
      </c>
      <c r="I15" s="31">
        <v>55.457999999999998</v>
      </c>
      <c r="J15" s="31">
        <v>58.606000000000002</v>
      </c>
      <c r="K15" s="31">
        <v>61.959000000000003</v>
      </c>
      <c r="L15" s="31">
        <v>66.048999999999992</v>
      </c>
      <c r="M15" s="31">
        <v>72.551999999999992</v>
      </c>
      <c r="N15" s="31">
        <v>79.177999999999997</v>
      </c>
      <c r="O15" s="31">
        <v>80.52600000000001</v>
      </c>
      <c r="P15" s="31">
        <v>83.86399999999999</v>
      </c>
      <c r="Q15" s="31">
        <v>86.626000000000005</v>
      </c>
      <c r="R15" s="31">
        <v>89.997</v>
      </c>
      <c r="T15" s="62">
        <f t="shared" si="0"/>
        <v>72.551999999999992</v>
      </c>
    </row>
    <row r="16" spans="1:20" x14ac:dyDescent="0.2">
      <c r="A16" s="51" t="s">
        <v>37</v>
      </c>
      <c r="B16" s="52" t="s">
        <v>38</v>
      </c>
      <c r="C16" s="53">
        <v>0.1</v>
      </c>
      <c r="D16" s="51" t="s">
        <v>5</v>
      </c>
      <c r="E16" s="51" t="s">
        <v>39</v>
      </c>
      <c r="F16" s="31">
        <v>38.370499999999993</v>
      </c>
      <c r="G16" s="31">
        <v>40.253999999999998</v>
      </c>
      <c r="H16" s="31">
        <v>42.492890000000003</v>
      </c>
      <c r="I16" s="31">
        <v>45.511189999999999</v>
      </c>
      <c r="J16" s="31">
        <v>48.102110000000003</v>
      </c>
      <c r="K16" s="31">
        <v>50.854050000000001</v>
      </c>
      <c r="L16" s="31">
        <v>54.211049999999993</v>
      </c>
      <c r="M16" s="31">
        <v>59.548579999999994</v>
      </c>
      <c r="N16" s="31">
        <v>64.987120000000004</v>
      </c>
      <c r="O16" s="31">
        <v>66.093230000000005</v>
      </c>
      <c r="P16" s="31">
        <v>68.859489999999994</v>
      </c>
      <c r="Q16" s="31">
        <v>71.181690000000003</v>
      </c>
      <c r="R16" s="31">
        <v>73.951629999999994</v>
      </c>
      <c r="T16" s="62">
        <f t="shared" si="0"/>
        <v>59.548579999999994</v>
      </c>
    </row>
    <row r="17" spans="1:20" x14ac:dyDescent="0.2">
      <c r="A17" s="51" t="s">
        <v>40</v>
      </c>
      <c r="B17" s="52" t="s">
        <v>41</v>
      </c>
      <c r="C17" s="53">
        <v>0.1</v>
      </c>
      <c r="D17" s="51" t="s">
        <v>5</v>
      </c>
      <c r="E17" s="51" t="s">
        <v>42</v>
      </c>
      <c r="F17" s="31">
        <v>21.086000000000002</v>
      </c>
      <c r="G17" s="31">
        <v>22.218</v>
      </c>
      <c r="H17" s="31">
        <v>23.44988</v>
      </c>
      <c r="I17" s="31">
        <v>25.115480000000002</v>
      </c>
      <c r="J17" s="31">
        <v>26.564120000000003</v>
      </c>
      <c r="K17" s="31">
        <v>28.083600000000004</v>
      </c>
      <c r="L17" s="31">
        <v>29.9376</v>
      </c>
      <c r="M17" s="31">
        <v>32.885359999999999</v>
      </c>
      <c r="N17" s="31">
        <v>35.889040000000001</v>
      </c>
      <c r="O17" s="31">
        <v>36.499160000000003</v>
      </c>
      <c r="P17" s="31">
        <v>38.09308</v>
      </c>
      <c r="Q17" s="31">
        <v>39.513480000000001</v>
      </c>
      <c r="R17" s="31">
        <v>41.050959999999996</v>
      </c>
      <c r="T17" s="62">
        <f t="shared" si="0"/>
        <v>32.885359999999999</v>
      </c>
    </row>
    <row r="18" spans="1:20" x14ac:dyDescent="0.2">
      <c r="A18" s="51" t="s">
        <v>43</v>
      </c>
      <c r="B18" s="52" t="s">
        <v>44</v>
      </c>
      <c r="C18" s="53">
        <v>0.04</v>
      </c>
      <c r="D18" s="51" t="s">
        <v>5</v>
      </c>
      <c r="E18" s="51" t="s">
        <v>45</v>
      </c>
      <c r="F18" s="31">
        <v>8.2894999999999985</v>
      </c>
      <c r="G18" s="31">
        <v>8.7359999999999989</v>
      </c>
      <c r="H18" s="31">
        <v>9.2203099999999996</v>
      </c>
      <c r="I18" s="31">
        <v>9.8752099999999992</v>
      </c>
      <c r="J18" s="31">
        <v>10.445089999999999</v>
      </c>
      <c r="K18" s="31">
        <v>11.042549999999999</v>
      </c>
      <c r="L18" s="31">
        <v>11.771549999999998</v>
      </c>
      <c r="M18" s="31">
        <v>12.930619999999998</v>
      </c>
      <c r="N18" s="31">
        <v>14.111679999999998</v>
      </c>
      <c r="O18" s="31">
        <v>14.351570000000001</v>
      </c>
      <c r="P18" s="31">
        <v>14.979309999999998</v>
      </c>
      <c r="Q18" s="31">
        <v>15.539909999999999</v>
      </c>
      <c r="R18" s="31">
        <v>16.144570000000002</v>
      </c>
      <c r="T18" s="62">
        <f t="shared" si="0"/>
        <v>12.930619999999998</v>
      </c>
    </row>
    <row r="19" spans="1:20" x14ac:dyDescent="0.2">
      <c r="A19" s="51" t="s">
        <v>46</v>
      </c>
      <c r="B19" s="52" t="s">
        <v>47</v>
      </c>
      <c r="C19" s="53">
        <v>0.1</v>
      </c>
      <c r="D19" s="51" t="s">
        <v>5</v>
      </c>
      <c r="E19" s="51" t="s">
        <v>39</v>
      </c>
      <c r="F19" s="31">
        <v>38.370499999999993</v>
      </c>
      <c r="G19" s="31">
        <v>40.253999999999998</v>
      </c>
      <c r="H19" s="31">
        <v>42.492890000000003</v>
      </c>
      <c r="I19" s="31">
        <v>45.511189999999999</v>
      </c>
      <c r="J19" s="31">
        <v>48.102110000000003</v>
      </c>
      <c r="K19" s="31">
        <v>50.854050000000001</v>
      </c>
      <c r="L19" s="31">
        <v>54.211049999999993</v>
      </c>
      <c r="M19" s="31">
        <v>59.548579999999994</v>
      </c>
      <c r="N19" s="31">
        <v>64.987120000000004</v>
      </c>
      <c r="O19" s="31">
        <v>66.093230000000005</v>
      </c>
      <c r="P19" s="31">
        <v>68.859489999999994</v>
      </c>
      <c r="Q19" s="31">
        <v>71.181690000000003</v>
      </c>
      <c r="R19" s="31">
        <v>73.951629999999994</v>
      </c>
      <c r="T19" s="62">
        <f t="shared" si="0"/>
        <v>59.548579999999994</v>
      </c>
    </row>
    <row r="20" spans="1:20" x14ac:dyDescent="0.2">
      <c r="A20" s="51" t="s">
        <v>48</v>
      </c>
      <c r="B20" s="57" t="s">
        <v>49</v>
      </c>
      <c r="C20" s="53">
        <v>1</v>
      </c>
      <c r="D20" s="51" t="s">
        <v>5</v>
      </c>
      <c r="E20" s="51" t="s">
        <v>50</v>
      </c>
      <c r="F20" s="31">
        <v>419.56199999999995</v>
      </c>
      <c r="G20" s="31">
        <v>439.95599999999996</v>
      </c>
      <c r="H20" s="31">
        <v>464.43395999999996</v>
      </c>
      <c r="I20" s="31">
        <v>497.42315999999994</v>
      </c>
      <c r="J20" s="31">
        <v>525.70204000000001</v>
      </c>
      <c r="K20" s="31">
        <v>555.77819999999997</v>
      </c>
      <c r="L20" s="31">
        <v>592.46619999999996</v>
      </c>
      <c r="M20" s="31">
        <v>650.79911999999979</v>
      </c>
      <c r="N20" s="31">
        <v>710.23567999999989</v>
      </c>
      <c r="O20" s="31">
        <v>722.32571999999993</v>
      </c>
      <c r="P20" s="31">
        <v>752.42035999999996</v>
      </c>
      <c r="Q20" s="31">
        <v>777.51315999999997</v>
      </c>
      <c r="R20" s="31">
        <v>807.76931999999999</v>
      </c>
      <c r="T20" s="62">
        <f t="shared" si="0"/>
        <v>650.79911999999979</v>
      </c>
    </row>
    <row r="21" spans="1:20" x14ac:dyDescent="0.2">
      <c r="A21" s="51" t="s">
        <v>51</v>
      </c>
      <c r="B21" s="57" t="s">
        <v>52</v>
      </c>
      <c r="C21" s="53">
        <v>1</v>
      </c>
      <c r="D21" s="51" t="s">
        <v>5</v>
      </c>
      <c r="E21" s="51" t="s">
        <v>50</v>
      </c>
      <c r="F21" s="31">
        <v>419.56199999999995</v>
      </c>
      <c r="G21" s="31">
        <v>439.95599999999996</v>
      </c>
      <c r="H21" s="31">
        <v>464.43395999999996</v>
      </c>
      <c r="I21" s="31">
        <v>497.42315999999994</v>
      </c>
      <c r="J21" s="31">
        <v>525.70204000000001</v>
      </c>
      <c r="K21" s="31">
        <v>555.77819999999997</v>
      </c>
      <c r="L21" s="31">
        <v>592.46619999999996</v>
      </c>
      <c r="M21" s="31">
        <v>650.79911999999979</v>
      </c>
      <c r="N21" s="31">
        <v>710.23567999999989</v>
      </c>
      <c r="O21" s="31">
        <v>722.32571999999993</v>
      </c>
      <c r="P21" s="31">
        <v>752.42035999999996</v>
      </c>
      <c r="Q21" s="31">
        <v>777.51315999999997</v>
      </c>
      <c r="R21" s="31">
        <v>807.76931999999999</v>
      </c>
      <c r="T21" s="62">
        <f t="shared" si="0"/>
        <v>650.79911999999979</v>
      </c>
    </row>
    <row r="22" spans="1:20" x14ac:dyDescent="0.2">
      <c r="A22" s="51" t="s">
        <v>53</v>
      </c>
      <c r="B22" s="57" t="s">
        <v>54</v>
      </c>
      <c r="C22" s="53">
        <v>1</v>
      </c>
      <c r="D22" s="51" t="s">
        <v>5</v>
      </c>
      <c r="E22" s="51" t="s">
        <v>55</v>
      </c>
      <c r="F22" s="31">
        <v>515.15000000000009</v>
      </c>
      <c r="G22" s="31">
        <v>539.70000000000005</v>
      </c>
      <c r="H22" s="31">
        <v>569.74700000000007</v>
      </c>
      <c r="I22" s="31">
        <v>610.21699999999998</v>
      </c>
      <c r="J22" s="31">
        <v>644.81299999999999</v>
      </c>
      <c r="K22" s="31">
        <v>681.70500000000004</v>
      </c>
      <c r="L22" s="31">
        <v>726.70499999999993</v>
      </c>
      <c r="M22" s="31">
        <v>798.25399999999991</v>
      </c>
      <c r="N22" s="31">
        <v>871.15599999999995</v>
      </c>
      <c r="O22" s="31">
        <v>885.98900000000003</v>
      </c>
      <c r="P22" s="31">
        <v>922.56700000000001</v>
      </c>
      <c r="Q22" s="31">
        <v>952.64700000000005</v>
      </c>
      <c r="R22" s="31">
        <v>989.71900000000005</v>
      </c>
      <c r="T22" s="62">
        <f t="shared" si="0"/>
        <v>798.25399999999991</v>
      </c>
    </row>
    <row r="23" spans="1:20" x14ac:dyDescent="0.2">
      <c r="A23" s="51" t="s">
        <v>56</v>
      </c>
      <c r="B23" s="52" t="s">
        <v>57</v>
      </c>
      <c r="C23" s="53">
        <v>0.1</v>
      </c>
      <c r="D23" s="51" t="s">
        <v>5</v>
      </c>
      <c r="E23" s="51" t="s">
        <v>42</v>
      </c>
      <c r="F23" s="31">
        <v>21.086000000000002</v>
      </c>
      <c r="G23" s="31">
        <v>22.218</v>
      </c>
      <c r="H23" s="31">
        <v>23.44988</v>
      </c>
      <c r="I23" s="31">
        <v>25.115480000000002</v>
      </c>
      <c r="J23" s="31">
        <v>26.564120000000003</v>
      </c>
      <c r="K23" s="31">
        <v>28.083600000000004</v>
      </c>
      <c r="L23" s="31">
        <v>29.9376</v>
      </c>
      <c r="M23" s="31">
        <v>32.885359999999999</v>
      </c>
      <c r="N23" s="31">
        <v>35.889040000000001</v>
      </c>
      <c r="O23" s="31">
        <v>36.499160000000003</v>
      </c>
      <c r="P23" s="31">
        <v>38.09308</v>
      </c>
      <c r="Q23" s="31">
        <v>39.513480000000001</v>
      </c>
      <c r="R23" s="31">
        <v>41.050959999999996</v>
      </c>
      <c r="T23" s="62">
        <f t="shared" si="0"/>
        <v>32.885359999999999</v>
      </c>
    </row>
    <row r="24" spans="1:20" x14ac:dyDescent="0.2">
      <c r="A24" s="51" t="s">
        <v>58</v>
      </c>
      <c r="B24" s="52" t="s">
        <v>59</v>
      </c>
      <c r="C24" s="53">
        <v>0.1</v>
      </c>
      <c r="D24" s="51" t="s">
        <v>5</v>
      </c>
      <c r="E24" s="51" t="s">
        <v>33</v>
      </c>
      <c r="F24" s="31">
        <v>24.915500000000002</v>
      </c>
      <c r="G24" s="31">
        <v>26.214000000000002</v>
      </c>
      <c r="H24" s="31">
        <v>27.668990000000001</v>
      </c>
      <c r="I24" s="31">
        <v>29.63429</v>
      </c>
      <c r="J24" s="31">
        <v>31.336010000000002</v>
      </c>
      <c r="K24" s="31">
        <v>33.128549999999997</v>
      </c>
      <c r="L24" s="31">
        <v>35.315549999999995</v>
      </c>
      <c r="M24" s="31">
        <v>38.792779999999993</v>
      </c>
      <c r="N24" s="31">
        <v>42.335919999999994</v>
      </c>
      <c r="O24" s="31">
        <v>43.055930000000004</v>
      </c>
      <c r="P24" s="31">
        <v>44.909590000000001</v>
      </c>
      <c r="Q24" s="31">
        <v>46.529790000000006</v>
      </c>
      <c r="R24" s="31">
        <v>48.340330000000002</v>
      </c>
      <c r="T24" s="62">
        <f t="shared" si="0"/>
        <v>38.792779999999993</v>
      </c>
    </row>
    <row r="25" spans="1:20" x14ac:dyDescent="0.2">
      <c r="A25" s="51" t="s">
        <v>60</v>
      </c>
      <c r="B25" s="52" t="s">
        <v>61</v>
      </c>
      <c r="C25" s="53">
        <v>0.1</v>
      </c>
      <c r="D25" s="51" t="s">
        <v>5</v>
      </c>
      <c r="E25" s="51" t="s">
        <v>62</v>
      </c>
      <c r="F25" s="31">
        <v>5.7909999999999995</v>
      </c>
      <c r="G25" s="31">
        <v>6.258</v>
      </c>
      <c r="H25" s="31">
        <v>6.5987799999999996</v>
      </c>
      <c r="I25" s="31">
        <v>7.06738</v>
      </c>
      <c r="J25" s="31">
        <v>7.5052199999999996</v>
      </c>
      <c r="K25" s="31">
        <v>7.9340999999999999</v>
      </c>
      <c r="L25" s="31">
        <v>8.4581</v>
      </c>
      <c r="M25" s="31">
        <v>9.2911599999999996</v>
      </c>
      <c r="N25" s="31">
        <v>10.140239999999999</v>
      </c>
      <c r="O25" s="31">
        <v>10.31146</v>
      </c>
      <c r="P25" s="31">
        <v>10.867979999999999</v>
      </c>
      <c r="Q25" s="31">
        <v>11.49038</v>
      </c>
      <c r="R25" s="31">
        <v>11.937260000000002</v>
      </c>
      <c r="T25" s="62">
        <f t="shared" si="0"/>
        <v>9.2911599999999996</v>
      </c>
    </row>
    <row r="26" spans="1:20" x14ac:dyDescent="0.2">
      <c r="A26" s="51" t="s">
        <v>63</v>
      </c>
      <c r="B26" s="57" t="s">
        <v>64</v>
      </c>
      <c r="C26" s="53">
        <v>0.04</v>
      </c>
      <c r="D26" s="51" t="s">
        <v>5</v>
      </c>
      <c r="E26" s="51" t="s">
        <v>19</v>
      </c>
      <c r="F26" s="31">
        <v>27.115000000000002</v>
      </c>
      <c r="G26" s="31">
        <v>28.380000000000003</v>
      </c>
      <c r="H26" s="31">
        <v>29.961100000000002</v>
      </c>
      <c r="I26" s="31">
        <v>32.089300000000001</v>
      </c>
      <c r="J26" s="31">
        <v>33.903300000000002</v>
      </c>
      <c r="K26" s="31">
        <v>35.8431</v>
      </c>
      <c r="L26" s="31">
        <v>38.209099999999999</v>
      </c>
      <c r="M26" s="31">
        <v>41.970999999999997</v>
      </c>
      <c r="N26" s="31">
        <v>45.804000000000002</v>
      </c>
      <c r="O26" s="31">
        <v>46.584100000000007</v>
      </c>
      <c r="P26" s="31">
        <v>48.488699999999994</v>
      </c>
      <c r="Q26" s="31">
        <v>50.031500000000001</v>
      </c>
      <c r="R26" s="31">
        <v>51.978500000000004</v>
      </c>
      <c r="T26" s="62">
        <f t="shared" si="0"/>
        <v>41.970999999999997</v>
      </c>
    </row>
    <row r="27" spans="1:20" x14ac:dyDescent="0.2">
      <c r="A27" s="51" t="s">
        <v>65</v>
      </c>
      <c r="B27" s="57" t="s">
        <v>66</v>
      </c>
      <c r="C27" s="53">
        <v>0.1</v>
      </c>
      <c r="D27" s="51" t="s">
        <v>5</v>
      </c>
      <c r="E27" s="51" t="s">
        <v>33</v>
      </c>
      <c r="F27" s="31">
        <v>24.915500000000002</v>
      </c>
      <c r="G27" s="31">
        <v>26.214000000000002</v>
      </c>
      <c r="H27" s="31">
        <v>27.668990000000001</v>
      </c>
      <c r="I27" s="31">
        <v>29.63429</v>
      </c>
      <c r="J27" s="31">
        <v>31.336010000000002</v>
      </c>
      <c r="K27" s="31">
        <v>33.128549999999997</v>
      </c>
      <c r="L27" s="31">
        <v>35.315549999999995</v>
      </c>
      <c r="M27" s="31">
        <v>38.792779999999993</v>
      </c>
      <c r="N27" s="31">
        <v>42.335919999999994</v>
      </c>
      <c r="O27" s="31">
        <v>43.055930000000004</v>
      </c>
      <c r="P27" s="31">
        <v>44.909590000000001</v>
      </c>
      <c r="Q27" s="31">
        <v>46.529790000000006</v>
      </c>
      <c r="R27" s="31">
        <v>48.340330000000002</v>
      </c>
      <c r="T27" s="62">
        <f t="shared" si="0"/>
        <v>38.792779999999993</v>
      </c>
    </row>
    <row r="28" spans="1:20" x14ac:dyDescent="0.2">
      <c r="A28" s="51" t="s">
        <v>67</v>
      </c>
      <c r="B28" s="57" t="s">
        <v>68</v>
      </c>
      <c r="C28" s="53">
        <v>0.1</v>
      </c>
      <c r="D28" s="51" t="s">
        <v>5</v>
      </c>
      <c r="E28" s="51" t="s">
        <v>33</v>
      </c>
      <c r="F28" s="31">
        <v>24.915500000000002</v>
      </c>
      <c r="G28" s="31">
        <v>26.214000000000002</v>
      </c>
      <c r="H28" s="31">
        <v>27.668990000000001</v>
      </c>
      <c r="I28" s="31">
        <v>29.63429</v>
      </c>
      <c r="J28" s="31">
        <v>31.336010000000002</v>
      </c>
      <c r="K28" s="31">
        <v>33.128549999999997</v>
      </c>
      <c r="L28" s="31">
        <v>35.315549999999995</v>
      </c>
      <c r="M28" s="31">
        <v>38.792779999999993</v>
      </c>
      <c r="N28" s="31">
        <v>42.335919999999994</v>
      </c>
      <c r="O28" s="31">
        <v>43.055930000000004</v>
      </c>
      <c r="P28" s="31">
        <v>44.909590000000001</v>
      </c>
      <c r="Q28" s="31">
        <v>46.529790000000006</v>
      </c>
      <c r="R28" s="31">
        <v>48.340330000000002</v>
      </c>
      <c r="T28" s="62">
        <f t="shared" si="0"/>
        <v>38.792779999999993</v>
      </c>
    </row>
    <row r="29" spans="1:20" x14ac:dyDescent="0.2">
      <c r="A29" s="51" t="s">
        <v>69</v>
      </c>
      <c r="B29" s="52" t="s">
        <v>70</v>
      </c>
      <c r="C29" s="53">
        <v>0.1</v>
      </c>
      <c r="D29" s="51" t="s">
        <v>5</v>
      </c>
      <c r="E29" s="51" t="s">
        <v>42</v>
      </c>
      <c r="F29" s="31">
        <v>21.086000000000002</v>
      </c>
      <c r="G29" s="31">
        <v>22.218</v>
      </c>
      <c r="H29" s="31">
        <v>23.44988</v>
      </c>
      <c r="I29" s="31">
        <v>25.115480000000002</v>
      </c>
      <c r="J29" s="31">
        <v>26.564120000000003</v>
      </c>
      <c r="K29" s="31">
        <v>28.083600000000004</v>
      </c>
      <c r="L29" s="31">
        <v>29.9376</v>
      </c>
      <c r="M29" s="31">
        <v>32.885359999999999</v>
      </c>
      <c r="N29" s="31">
        <v>35.889040000000001</v>
      </c>
      <c r="O29" s="31">
        <v>36.499160000000003</v>
      </c>
      <c r="P29" s="31">
        <v>38.09308</v>
      </c>
      <c r="Q29" s="31">
        <v>39.513480000000001</v>
      </c>
      <c r="R29" s="31">
        <v>41.050959999999996</v>
      </c>
      <c r="T29" s="62">
        <f t="shared" si="0"/>
        <v>32.885359999999999</v>
      </c>
    </row>
    <row r="30" spans="1:20" x14ac:dyDescent="0.2">
      <c r="A30" s="51">
        <v>40322289</v>
      </c>
      <c r="B30" s="52" t="s">
        <v>71</v>
      </c>
      <c r="C30" s="53">
        <v>0.01</v>
      </c>
      <c r="D30" s="51" t="s">
        <v>5</v>
      </c>
      <c r="E30" s="51">
        <v>1.448</v>
      </c>
      <c r="F30" s="31">
        <v>16.731999999999999</v>
      </c>
      <c r="G30" s="31">
        <v>17.480999999999998</v>
      </c>
      <c r="H30" s="31">
        <v>18.456159999999997</v>
      </c>
      <c r="I30" s="31">
        <v>19.767160000000001</v>
      </c>
      <c r="J30" s="31">
        <v>20.878439999999998</v>
      </c>
      <c r="K30" s="31">
        <v>22.0731</v>
      </c>
      <c r="L30" s="31">
        <v>23.530099999999997</v>
      </c>
      <c r="M30" s="31">
        <v>25.846719999999994</v>
      </c>
      <c r="N30" s="31">
        <v>28.207079999999998</v>
      </c>
      <c r="O30" s="31">
        <v>28.687720000000002</v>
      </c>
      <c r="P30" s="31">
        <v>29.838959999999997</v>
      </c>
      <c r="Q30" s="31">
        <v>30.743960000000001</v>
      </c>
      <c r="R30" s="31">
        <v>31.94042</v>
      </c>
      <c r="T30" s="62">
        <f t="shared" si="0"/>
        <v>25.846719999999994</v>
      </c>
    </row>
    <row r="31" spans="1:20" x14ac:dyDescent="0.2">
      <c r="A31" s="51">
        <v>40322270</v>
      </c>
      <c r="B31" s="57" t="s">
        <v>72</v>
      </c>
      <c r="C31" s="53">
        <v>0.04</v>
      </c>
      <c r="D31" s="51" t="s">
        <v>5</v>
      </c>
      <c r="E31" s="51">
        <v>6.6630000000000003</v>
      </c>
      <c r="F31" s="31">
        <v>76.944499999999991</v>
      </c>
      <c r="G31" s="31">
        <v>80.376000000000005</v>
      </c>
      <c r="H31" s="31">
        <v>84.860209999999995</v>
      </c>
      <c r="I31" s="31">
        <v>90.888109999999998</v>
      </c>
      <c r="J31" s="31">
        <v>95.995189999999994</v>
      </c>
      <c r="K31" s="31">
        <v>101.48805</v>
      </c>
      <c r="L31" s="31">
        <v>108.18705</v>
      </c>
      <c r="M31" s="31">
        <v>118.83841999999999</v>
      </c>
      <c r="N31" s="31">
        <v>129.69087999999999</v>
      </c>
      <c r="O31" s="31">
        <v>131.90087000000003</v>
      </c>
      <c r="P31" s="31">
        <v>137.18520999999998</v>
      </c>
      <c r="Q31" s="31">
        <v>141.32781</v>
      </c>
      <c r="R31" s="31">
        <v>146.82786999999999</v>
      </c>
      <c r="T31" s="62">
        <f t="shared" si="0"/>
        <v>118.83841999999999</v>
      </c>
    </row>
    <row r="32" spans="1:20" x14ac:dyDescent="0.2">
      <c r="A32" s="51" t="s">
        <v>73</v>
      </c>
      <c r="B32" s="52" t="s">
        <v>74</v>
      </c>
      <c r="C32" s="53">
        <v>0.1</v>
      </c>
      <c r="D32" s="51" t="s">
        <v>5</v>
      </c>
      <c r="E32" s="51" t="s">
        <v>33</v>
      </c>
      <c r="F32" s="31">
        <v>24.915500000000002</v>
      </c>
      <c r="G32" s="31">
        <v>26.214000000000002</v>
      </c>
      <c r="H32" s="31">
        <v>27.668990000000001</v>
      </c>
      <c r="I32" s="31">
        <v>29.63429</v>
      </c>
      <c r="J32" s="31">
        <v>31.336010000000002</v>
      </c>
      <c r="K32" s="31">
        <v>33.128549999999997</v>
      </c>
      <c r="L32" s="31">
        <v>35.315549999999995</v>
      </c>
      <c r="M32" s="31">
        <v>38.792779999999993</v>
      </c>
      <c r="N32" s="31">
        <v>42.335919999999994</v>
      </c>
      <c r="O32" s="31">
        <v>43.055930000000004</v>
      </c>
      <c r="P32" s="31">
        <v>44.909590000000001</v>
      </c>
      <c r="Q32" s="31">
        <v>46.529790000000006</v>
      </c>
      <c r="R32" s="31">
        <v>48.340330000000002</v>
      </c>
      <c r="T32" s="62">
        <f t="shared" si="0"/>
        <v>38.792779999999993</v>
      </c>
    </row>
    <row r="33" spans="1:20" x14ac:dyDescent="0.2">
      <c r="A33" s="51" t="s">
        <v>75</v>
      </c>
      <c r="B33" s="52" t="s">
        <v>76</v>
      </c>
      <c r="C33" s="53">
        <v>0.04</v>
      </c>
      <c r="D33" s="51" t="s">
        <v>5</v>
      </c>
      <c r="E33" s="51" t="s">
        <v>77</v>
      </c>
      <c r="F33" s="31">
        <v>12.429499999999999</v>
      </c>
      <c r="G33" s="31">
        <v>13.055999999999999</v>
      </c>
      <c r="H33" s="31">
        <v>13.781509999999999</v>
      </c>
      <c r="I33" s="31">
        <v>14.760409999999998</v>
      </c>
      <c r="J33" s="31">
        <v>15.60389</v>
      </c>
      <c r="K33" s="31">
        <v>16.496549999999999</v>
      </c>
      <c r="L33" s="31">
        <v>17.585549999999998</v>
      </c>
      <c r="M33" s="31">
        <v>19.317019999999999</v>
      </c>
      <c r="N33" s="31">
        <v>21.08128</v>
      </c>
      <c r="O33" s="31">
        <v>21.439969999999999</v>
      </c>
      <c r="P33" s="31">
        <v>22.348509999999997</v>
      </c>
      <c r="Q33" s="31">
        <v>23.125109999999999</v>
      </c>
      <c r="R33" s="31">
        <v>24.024969999999996</v>
      </c>
      <c r="T33" s="62">
        <f t="shared" si="0"/>
        <v>19.317019999999999</v>
      </c>
    </row>
    <row r="34" spans="1:20" x14ac:dyDescent="0.2">
      <c r="A34" s="51" t="s">
        <v>78</v>
      </c>
      <c r="B34" s="52" t="s">
        <v>79</v>
      </c>
      <c r="C34" s="53">
        <v>0.1</v>
      </c>
      <c r="D34" s="51" t="s">
        <v>5</v>
      </c>
      <c r="E34" s="51" t="s">
        <v>80</v>
      </c>
      <c r="F34" s="31">
        <v>19.740500000000001</v>
      </c>
      <c r="G34" s="31">
        <v>20.814</v>
      </c>
      <c r="H34" s="31">
        <v>21.967490000000002</v>
      </c>
      <c r="I34" s="31">
        <v>23.527790000000003</v>
      </c>
      <c r="J34" s="31">
        <v>24.887510000000002</v>
      </c>
      <c r="K34" s="31">
        <v>26.311050000000002</v>
      </c>
      <c r="L34" s="31">
        <v>28.04805</v>
      </c>
      <c r="M34" s="31">
        <v>30.809779999999996</v>
      </c>
      <c r="N34" s="31">
        <v>33.623919999999998</v>
      </c>
      <c r="O34" s="31">
        <v>34.195430000000002</v>
      </c>
      <c r="P34" s="31">
        <v>35.698090000000001</v>
      </c>
      <c r="Q34" s="31">
        <v>37.048289999999994</v>
      </c>
      <c r="R34" s="31">
        <v>38.489829999999998</v>
      </c>
      <c r="T34" s="62">
        <f t="shared" si="0"/>
        <v>30.809779999999996</v>
      </c>
    </row>
    <row r="35" spans="1:20" x14ac:dyDescent="0.2">
      <c r="A35" s="51" t="s">
        <v>81</v>
      </c>
      <c r="B35" s="52" t="s">
        <v>82</v>
      </c>
      <c r="C35" s="53">
        <v>0.1</v>
      </c>
      <c r="D35" s="51" t="s">
        <v>5</v>
      </c>
      <c r="E35" s="51" t="s">
        <v>80</v>
      </c>
      <c r="F35" s="31">
        <v>19.740500000000001</v>
      </c>
      <c r="G35" s="31">
        <v>20.814</v>
      </c>
      <c r="H35" s="31">
        <v>21.967490000000002</v>
      </c>
      <c r="I35" s="31">
        <v>23.527790000000003</v>
      </c>
      <c r="J35" s="31">
        <v>24.887510000000002</v>
      </c>
      <c r="K35" s="31">
        <v>26.311050000000002</v>
      </c>
      <c r="L35" s="31">
        <v>28.04805</v>
      </c>
      <c r="M35" s="31">
        <v>30.809779999999996</v>
      </c>
      <c r="N35" s="31">
        <v>33.623919999999998</v>
      </c>
      <c r="O35" s="31">
        <v>34.195430000000002</v>
      </c>
      <c r="P35" s="31">
        <v>35.698090000000001</v>
      </c>
      <c r="Q35" s="31">
        <v>37.048289999999994</v>
      </c>
      <c r="R35" s="31">
        <v>38.489829999999998</v>
      </c>
      <c r="T35" s="62">
        <f t="shared" si="0"/>
        <v>30.809779999999996</v>
      </c>
    </row>
    <row r="36" spans="1:20" x14ac:dyDescent="0.2">
      <c r="A36" s="51">
        <v>40322157</v>
      </c>
      <c r="B36" s="52" t="s">
        <v>83</v>
      </c>
      <c r="C36" s="53">
        <v>1</v>
      </c>
      <c r="D36" s="51" t="s">
        <v>84</v>
      </c>
      <c r="E36" s="51">
        <v>105.134</v>
      </c>
      <c r="F36" s="31">
        <v>1357.0409999999999</v>
      </c>
      <c r="G36" s="31">
        <v>1459.1079999999999</v>
      </c>
      <c r="H36" s="31">
        <v>1541.0477800000001</v>
      </c>
      <c r="I36" s="31">
        <v>1650.44838</v>
      </c>
      <c r="J36" s="31">
        <v>1742.8302200000001</v>
      </c>
      <c r="K36" s="31">
        <v>1842.4801</v>
      </c>
      <c r="L36" s="31">
        <v>1964.0741</v>
      </c>
      <c r="M36" s="31">
        <v>2157.5771599999998</v>
      </c>
      <c r="N36" s="31">
        <v>2354.6642400000001</v>
      </c>
      <c r="O36" s="31">
        <v>2394.56846</v>
      </c>
      <c r="P36" s="31">
        <v>2623.8829799999999</v>
      </c>
      <c r="Q36" s="31">
        <v>2977.4233800000002</v>
      </c>
      <c r="R36" s="31">
        <v>3404.0132600000002</v>
      </c>
      <c r="T36" s="62">
        <f t="shared" si="0"/>
        <v>2157.5771599999998</v>
      </c>
    </row>
    <row r="37" spans="1:20" x14ac:dyDescent="0.2">
      <c r="A37" s="51" t="s">
        <v>85</v>
      </c>
      <c r="B37" s="52" t="s">
        <v>86</v>
      </c>
      <c r="C37" s="53">
        <v>0.1</v>
      </c>
      <c r="D37" s="51" t="s">
        <v>5</v>
      </c>
      <c r="E37" s="51" t="s">
        <v>42</v>
      </c>
      <c r="F37" s="31">
        <v>21.086000000000002</v>
      </c>
      <c r="G37" s="31">
        <v>22.218</v>
      </c>
      <c r="H37" s="31">
        <v>23.44988</v>
      </c>
      <c r="I37" s="31">
        <v>25.115480000000002</v>
      </c>
      <c r="J37" s="31">
        <v>26.564120000000003</v>
      </c>
      <c r="K37" s="31">
        <v>28.083600000000004</v>
      </c>
      <c r="L37" s="31">
        <v>29.9376</v>
      </c>
      <c r="M37" s="31">
        <v>32.885359999999999</v>
      </c>
      <c r="N37" s="31">
        <v>35.889040000000001</v>
      </c>
      <c r="O37" s="31">
        <v>36.499160000000003</v>
      </c>
      <c r="P37" s="31">
        <v>38.09308</v>
      </c>
      <c r="Q37" s="31">
        <v>39.513480000000001</v>
      </c>
      <c r="R37" s="31">
        <v>41.050959999999996</v>
      </c>
      <c r="S37" s="59">
        <v>25</v>
      </c>
      <c r="T37" s="62">
        <f t="shared" si="0"/>
        <v>32.885359999999999</v>
      </c>
    </row>
    <row r="38" spans="1:20" x14ac:dyDescent="0.2">
      <c r="A38" s="51" t="s">
        <v>87</v>
      </c>
      <c r="B38" s="52" t="s">
        <v>88</v>
      </c>
      <c r="C38" s="53">
        <v>0.1</v>
      </c>
      <c r="D38" s="51" t="s">
        <v>5</v>
      </c>
      <c r="E38" s="51" t="s">
        <v>33</v>
      </c>
      <c r="F38" s="31">
        <v>24.915500000000002</v>
      </c>
      <c r="G38" s="31">
        <v>26.214000000000002</v>
      </c>
      <c r="H38" s="31">
        <v>27.668990000000001</v>
      </c>
      <c r="I38" s="31">
        <v>29.63429</v>
      </c>
      <c r="J38" s="31">
        <v>31.336010000000002</v>
      </c>
      <c r="K38" s="31">
        <v>33.128549999999997</v>
      </c>
      <c r="L38" s="31">
        <v>35.315549999999995</v>
      </c>
      <c r="M38" s="31">
        <v>38.792779999999993</v>
      </c>
      <c r="N38" s="31">
        <v>42.335919999999994</v>
      </c>
      <c r="O38" s="31">
        <v>43.055930000000004</v>
      </c>
      <c r="P38" s="31">
        <v>44.909590000000001</v>
      </c>
      <c r="Q38" s="31">
        <v>46.529790000000006</v>
      </c>
      <c r="R38" s="31">
        <v>48.340330000000002</v>
      </c>
      <c r="T38" s="62">
        <f t="shared" si="0"/>
        <v>38.792779999999993</v>
      </c>
    </row>
    <row r="39" spans="1:20" x14ac:dyDescent="0.2">
      <c r="A39" s="51">
        <v>40322165</v>
      </c>
      <c r="B39" s="52" t="s">
        <v>89</v>
      </c>
      <c r="C39" s="53">
        <v>0.25</v>
      </c>
      <c r="D39" s="51" t="s">
        <v>5</v>
      </c>
      <c r="E39" s="51">
        <v>17.898</v>
      </c>
      <c r="F39" s="31">
        <v>207.827</v>
      </c>
      <c r="G39" s="31">
        <v>217.40100000000001</v>
      </c>
      <c r="H39" s="31">
        <v>229.51766000000001</v>
      </c>
      <c r="I39" s="31">
        <v>245.82085999999998</v>
      </c>
      <c r="J39" s="31">
        <v>259.69333999999998</v>
      </c>
      <c r="K39" s="31">
        <v>274.55219999999997</v>
      </c>
      <c r="L39" s="31">
        <v>292.67519999999996</v>
      </c>
      <c r="M39" s="31">
        <v>321.49052</v>
      </c>
      <c r="N39" s="31">
        <v>350.85028</v>
      </c>
      <c r="O39" s="31">
        <v>356.82662000000005</v>
      </c>
      <c r="P39" s="31">
        <v>371.33205999999996</v>
      </c>
      <c r="Q39" s="31">
        <v>382.97586000000001</v>
      </c>
      <c r="R39" s="31">
        <v>397.87971999999996</v>
      </c>
      <c r="T39" s="62">
        <f t="shared" si="0"/>
        <v>321.49052</v>
      </c>
    </row>
    <row r="40" spans="1:20" x14ac:dyDescent="0.2">
      <c r="A40" s="51" t="s">
        <v>90</v>
      </c>
      <c r="B40" s="52" t="s">
        <v>91</v>
      </c>
      <c r="C40" s="53">
        <v>0.04</v>
      </c>
      <c r="D40" s="51" t="s">
        <v>5</v>
      </c>
      <c r="E40" s="51" t="s">
        <v>92</v>
      </c>
      <c r="F40" s="31">
        <v>16.88</v>
      </c>
      <c r="G40" s="31">
        <v>17.700000000000003</v>
      </c>
      <c r="H40" s="31">
        <v>18.684799999999999</v>
      </c>
      <c r="I40" s="31">
        <v>20.012</v>
      </c>
      <c r="J40" s="31">
        <v>21.1496</v>
      </c>
      <c r="K40" s="31">
        <v>22.3596</v>
      </c>
      <c r="L40" s="31">
        <v>23.835599999999996</v>
      </c>
      <c r="M40" s="31">
        <v>26.182399999999998</v>
      </c>
      <c r="N40" s="31">
        <v>28.573599999999999</v>
      </c>
      <c r="O40" s="31">
        <v>29.06</v>
      </c>
      <c r="P40" s="31">
        <v>30.270399999999999</v>
      </c>
      <c r="Q40" s="31">
        <v>31.279199999999999</v>
      </c>
      <c r="R40" s="31">
        <v>32.496400000000001</v>
      </c>
      <c r="T40" s="62">
        <f t="shared" si="0"/>
        <v>26.182399999999998</v>
      </c>
    </row>
    <row r="41" spans="1:20" x14ac:dyDescent="0.2">
      <c r="A41" s="51" t="s">
        <v>93</v>
      </c>
      <c r="B41" s="52" t="s">
        <v>94</v>
      </c>
      <c r="C41" s="53">
        <v>0.04</v>
      </c>
      <c r="D41" s="51" t="s">
        <v>5</v>
      </c>
      <c r="E41" s="51" t="s">
        <v>19</v>
      </c>
      <c r="F41" s="31">
        <v>27.115000000000002</v>
      </c>
      <c r="G41" s="31">
        <v>28.380000000000003</v>
      </c>
      <c r="H41" s="31">
        <v>29.961100000000002</v>
      </c>
      <c r="I41" s="31">
        <v>32.089300000000001</v>
      </c>
      <c r="J41" s="31">
        <v>33.903300000000002</v>
      </c>
      <c r="K41" s="31">
        <v>35.8431</v>
      </c>
      <c r="L41" s="31">
        <v>38.209099999999999</v>
      </c>
      <c r="M41" s="31">
        <v>41.970999999999997</v>
      </c>
      <c r="N41" s="31">
        <v>45.804000000000002</v>
      </c>
      <c r="O41" s="31">
        <v>46.584100000000007</v>
      </c>
      <c r="P41" s="31">
        <v>48.488699999999994</v>
      </c>
      <c r="Q41" s="31">
        <v>50.031500000000001</v>
      </c>
      <c r="R41" s="31">
        <v>51.978500000000004</v>
      </c>
      <c r="T41" s="62">
        <f t="shared" si="0"/>
        <v>41.970999999999997</v>
      </c>
    </row>
    <row r="42" spans="1:20" x14ac:dyDescent="0.2">
      <c r="A42" s="51" t="s">
        <v>95</v>
      </c>
      <c r="B42" s="52" t="s">
        <v>96</v>
      </c>
      <c r="C42" s="53">
        <v>0.04</v>
      </c>
      <c r="D42" s="51" t="s">
        <v>5</v>
      </c>
      <c r="E42" s="51" t="s">
        <v>77</v>
      </c>
      <c r="F42" s="31">
        <v>12.429499999999999</v>
      </c>
      <c r="G42" s="31">
        <v>13.055999999999999</v>
      </c>
      <c r="H42" s="31">
        <v>13.781509999999999</v>
      </c>
      <c r="I42" s="31">
        <v>14.760409999999998</v>
      </c>
      <c r="J42" s="31">
        <v>15.60389</v>
      </c>
      <c r="K42" s="31">
        <v>16.496549999999999</v>
      </c>
      <c r="L42" s="31">
        <v>17.585549999999998</v>
      </c>
      <c r="M42" s="31">
        <v>19.317019999999999</v>
      </c>
      <c r="N42" s="31">
        <v>21.08128</v>
      </c>
      <c r="O42" s="31">
        <v>21.439969999999999</v>
      </c>
      <c r="P42" s="31">
        <v>22.348509999999997</v>
      </c>
      <c r="Q42" s="31">
        <v>23.125109999999999</v>
      </c>
      <c r="R42" s="31">
        <v>24.024969999999996</v>
      </c>
      <c r="T42" s="62">
        <f t="shared" si="0"/>
        <v>19.317019999999999</v>
      </c>
    </row>
    <row r="43" spans="1:20" x14ac:dyDescent="0.2">
      <c r="A43" s="51" t="s">
        <v>97</v>
      </c>
      <c r="B43" s="58" t="s">
        <v>98</v>
      </c>
      <c r="C43" s="53">
        <v>0.01</v>
      </c>
      <c r="D43" s="51" t="s">
        <v>5</v>
      </c>
      <c r="E43" s="51" t="s">
        <v>99</v>
      </c>
      <c r="F43" s="31">
        <v>8.36</v>
      </c>
      <c r="G43" s="31">
        <v>8.745000000000001</v>
      </c>
      <c r="H43" s="31">
        <v>9.2323999999999984</v>
      </c>
      <c r="I43" s="31">
        <v>9.8882000000000012</v>
      </c>
      <c r="J43" s="31">
        <v>10.446200000000001</v>
      </c>
      <c r="K43" s="31">
        <v>11.043899999999999</v>
      </c>
      <c r="L43" s="31">
        <v>11.772899999999998</v>
      </c>
      <c r="M43" s="31">
        <v>12.931999999999999</v>
      </c>
      <c r="N43" s="31">
        <v>14.113</v>
      </c>
      <c r="O43" s="31">
        <v>14.353400000000001</v>
      </c>
      <c r="P43" s="31">
        <v>14.936799999999998</v>
      </c>
      <c r="Q43" s="31">
        <v>15.404999999999999</v>
      </c>
      <c r="R43" s="31">
        <v>16.0045</v>
      </c>
      <c r="T43" s="62">
        <f t="shared" si="0"/>
        <v>12.931999999999999</v>
      </c>
    </row>
    <row r="44" spans="1:20" x14ac:dyDescent="0.2">
      <c r="A44" s="51" t="s">
        <v>100</v>
      </c>
      <c r="B44" s="52" t="s">
        <v>101</v>
      </c>
      <c r="C44" s="53">
        <v>0.04</v>
      </c>
      <c r="D44" s="51" t="s">
        <v>5</v>
      </c>
      <c r="E44" s="51" t="s">
        <v>92</v>
      </c>
      <c r="F44" s="31">
        <v>16.88</v>
      </c>
      <c r="G44" s="31">
        <v>17.700000000000003</v>
      </c>
      <c r="H44" s="31">
        <v>18.684799999999999</v>
      </c>
      <c r="I44" s="31">
        <v>20.012</v>
      </c>
      <c r="J44" s="31">
        <v>21.1496</v>
      </c>
      <c r="K44" s="31">
        <v>22.3596</v>
      </c>
      <c r="L44" s="31">
        <v>23.835599999999996</v>
      </c>
      <c r="M44" s="31">
        <v>26.182399999999998</v>
      </c>
      <c r="N44" s="31">
        <v>28.573599999999999</v>
      </c>
      <c r="O44" s="31">
        <v>29.06</v>
      </c>
      <c r="P44" s="31">
        <v>30.270399999999999</v>
      </c>
      <c r="Q44" s="31">
        <v>31.279199999999999</v>
      </c>
      <c r="R44" s="31">
        <v>32.496400000000001</v>
      </c>
      <c r="T44" s="62">
        <f t="shared" si="0"/>
        <v>26.182399999999998</v>
      </c>
    </row>
    <row r="45" spans="1:20" x14ac:dyDescent="0.2">
      <c r="A45" s="51" t="s">
        <v>102</v>
      </c>
      <c r="B45" s="52" t="s">
        <v>103</v>
      </c>
      <c r="C45" s="53">
        <v>0.75</v>
      </c>
      <c r="D45" s="51" t="s">
        <v>5</v>
      </c>
      <c r="E45" s="51" t="s">
        <v>104</v>
      </c>
      <c r="F45" s="31">
        <v>348.58499999999998</v>
      </c>
      <c r="G45" s="31">
        <v>365.35500000000002</v>
      </c>
      <c r="H45" s="31">
        <v>385.6893</v>
      </c>
      <c r="I45" s="31">
        <v>413.08529999999996</v>
      </c>
      <c r="J45" s="31">
        <v>436.53569999999996</v>
      </c>
      <c r="K45" s="31">
        <v>461.51099999999997</v>
      </c>
      <c r="L45" s="31">
        <v>491.97599999999994</v>
      </c>
      <c r="M45" s="31">
        <v>540.41459999999995</v>
      </c>
      <c r="N45" s="31">
        <v>589.76939999999991</v>
      </c>
      <c r="O45" s="31">
        <v>599.81010000000003</v>
      </c>
      <c r="P45" s="31">
        <v>624.68129999999996</v>
      </c>
      <c r="Q45" s="31">
        <v>645.27030000000002</v>
      </c>
      <c r="R45" s="31">
        <v>670.38060000000007</v>
      </c>
      <c r="T45" s="62">
        <f t="shared" si="0"/>
        <v>540.41459999999995</v>
      </c>
    </row>
    <row r="46" spans="1:20" x14ac:dyDescent="0.2">
      <c r="A46" s="51" t="s">
        <v>105</v>
      </c>
      <c r="B46" s="52" t="s">
        <v>106</v>
      </c>
      <c r="C46" s="53">
        <v>0.1</v>
      </c>
      <c r="D46" s="51" t="s">
        <v>5</v>
      </c>
      <c r="E46" s="51" t="s">
        <v>80</v>
      </c>
      <c r="F46" s="31">
        <v>19.740500000000001</v>
      </c>
      <c r="G46" s="31">
        <v>20.814</v>
      </c>
      <c r="H46" s="31">
        <v>21.967490000000002</v>
      </c>
      <c r="I46" s="31">
        <v>23.527790000000003</v>
      </c>
      <c r="J46" s="31">
        <v>24.887510000000002</v>
      </c>
      <c r="K46" s="31">
        <v>26.311050000000002</v>
      </c>
      <c r="L46" s="31">
        <v>28.04805</v>
      </c>
      <c r="M46" s="31">
        <v>30.809779999999996</v>
      </c>
      <c r="N46" s="31">
        <v>33.623919999999998</v>
      </c>
      <c r="O46" s="31">
        <v>34.195430000000002</v>
      </c>
      <c r="P46" s="31">
        <v>35.698090000000001</v>
      </c>
      <c r="Q46" s="31">
        <v>37.048289999999994</v>
      </c>
      <c r="R46" s="31">
        <v>38.489829999999998</v>
      </c>
      <c r="T46" s="62">
        <f t="shared" si="0"/>
        <v>30.809779999999996</v>
      </c>
    </row>
    <row r="47" spans="1:20" x14ac:dyDescent="0.2">
      <c r="A47" s="51">
        <v>40302881</v>
      </c>
      <c r="B47" s="52" t="s">
        <v>107</v>
      </c>
      <c r="C47" s="53">
        <v>0.5</v>
      </c>
      <c r="D47" s="51" t="s">
        <v>5</v>
      </c>
      <c r="E47" s="51">
        <v>35.475999999999999</v>
      </c>
      <c r="F47" s="31">
        <v>411.97399999999999</v>
      </c>
      <c r="G47" s="31">
        <v>430.96199999999999</v>
      </c>
      <c r="H47" s="31">
        <v>454.98091999999997</v>
      </c>
      <c r="I47" s="31">
        <v>487.29931999999997</v>
      </c>
      <c r="J47" s="31">
        <v>514.80107999999996</v>
      </c>
      <c r="K47" s="31">
        <v>544.25639999999999</v>
      </c>
      <c r="L47" s="31">
        <v>580.18239999999992</v>
      </c>
      <c r="M47" s="31">
        <v>637.30423999999994</v>
      </c>
      <c r="N47" s="31">
        <v>695.50536</v>
      </c>
      <c r="O47" s="31">
        <v>707.35244000000012</v>
      </c>
      <c r="P47" s="31">
        <v>736.11371999999994</v>
      </c>
      <c r="Q47" s="31">
        <v>759.20932000000005</v>
      </c>
      <c r="R47" s="31">
        <v>788.75463999999999</v>
      </c>
      <c r="T47" s="62">
        <f t="shared" si="0"/>
        <v>637.30423999999994</v>
      </c>
    </row>
    <row r="48" spans="1:20" x14ac:dyDescent="0.2">
      <c r="A48" s="51" t="s">
        <v>108</v>
      </c>
      <c r="B48" s="52" t="s">
        <v>109</v>
      </c>
      <c r="C48" s="53">
        <v>0.75</v>
      </c>
      <c r="D48" s="51" t="s">
        <v>5</v>
      </c>
      <c r="E48" s="51" t="s">
        <v>110</v>
      </c>
      <c r="F48" s="31">
        <v>526.19100000000003</v>
      </c>
      <c r="G48" s="31">
        <v>550.68299999999999</v>
      </c>
      <c r="H48" s="31">
        <v>581.36478</v>
      </c>
      <c r="I48" s="31">
        <v>622.66038000000003</v>
      </c>
      <c r="J48" s="31">
        <v>657.84821999999997</v>
      </c>
      <c r="K48" s="31">
        <v>695.48760000000004</v>
      </c>
      <c r="L48" s="31">
        <v>741.39659999999992</v>
      </c>
      <c r="M48" s="31">
        <v>814.39116000000001</v>
      </c>
      <c r="N48" s="31">
        <v>888.76523999999995</v>
      </c>
      <c r="O48" s="31">
        <v>903.90246000000013</v>
      </c>
      <c r="P48" s="31">
        <v>940.81997999999999</v>
      </c>
      <c r="Q48" s="31">
        <v>970.67538000000013</v>
      </c>
      <c r="R48" s="31">
        <v>1008.4497600000001</v>
      </c>
      <c r="T48" s="62">
        <f t="shared" si="0"/>
        <v>814.39116000000001</v>
      </c>
    </row>
    <row r="49" spans="1:20" x14ac:dyDescent="0.2">
      <c r="A49" s="51" t="s">
        <v>111</v>
      </c>
      <c r="B49" s="52" t="s">
        <v>112</v>
      </c>
      <c r="C49" s="53">
        <v>0.1</v>
      </c>
      <c r="D49" s="51" t="s">
        <v>5</v>
      </c>
      <c r="E49" s="51" t="s">
        <v>33</v>
      </c>
      <c r="F49" s="31">
        <v>24.915500000000002</v>
      </c>
      <c r="G49" s="31">
        <v>26.214000000000002</v>
      </c>
      <c r="H49" s="31">
        <v>27.668990000000001</v>
      </c>
      <c r="I49" s="31">
        <v>29.63429</v>
      </c>
      <c r="J49" s="31">
        <v>31.336010000000002</v>
      </c>
      <c r="K49" s="31">
        <v>33.128549999999997</v>
      </c>
      <c r="L49" s="31">
        <v>35.315549999999995</v>
      </c>
      <c r="M49" s="31">
        <v>38.792779999999993</v>
      </c>
      <c r="N49" s="31">
        <v>42.335919999999994</v>
      </c>
      <c r="O49" s="31">
        <v>43.055930000000004</v>
      </c>
      <c r="P49" s="31">
        <v>44.909590000000001</v>
      </c>
      <c r="Q49" s="31">
        <v>46.529790000000006</v>
      </c>
      <c r="R49" s="31">
        <v>48.340330000000002</v>
      </c>
      <c r="T49" s="62">
        <f t="shared" si="0"/>
        <v>38.792779999999993</v>
      </c>
    </row>
    <row r="50" spans="1:20" x14ac:dyDescent="0.2">
      <c r="A50" s="51" t="s">
        <v>113</v>
      </c>
      <c r="B50" s="57" t="s">
        <v>114</v>
      </c>
      <c r="C50" s="53">
        <v>0.25</v>
      </c>
      <c r="D50" s="51" t="s">
        <v>5</v>
      </c>
      <c r="E50" s="51" t="s">
        <v>115</v>
      </c>
      <c r="F50" s="31">
        <v>53.75</v>
      </c>
      <c r="G50" s="31">
        <v>56.625</v>
      </c>
      <c r="H50" s="31">
        <v>59.765000000000001</v>
      </c>
      <c r="I50" s="31">
        <v>64.009999999999991</v>
      </c>
      <c r="J50" s="31">
        <v>67.7</v>
      </c>
      <c r="K50" s="31">
        <v>71.572499999999991</v>
      </c>
      <c r="L50" s="31">
        <v>76.297499999999999</v>
      </c>
      <c r="M50" s="31">
        <v>83.81</v>
      </c>
      <c r="N50" s="31">
        <v>91.465000000000003</v>
      </c>
      <c r="O50" s="31">
        <v>93.02000000000001</v>
      </c>
      <c r="P50" s="31">
        <v>97.074999999999989</v>
      </c>
      <c r="Q50" s="31">
        <v>100.67999999999999</v>
      </c>
      <c r="R50" s="31">
        <v>104.5975</v>
      </c>
      <c r="T50" s="62">
        <f t="shared" si="0"/>
        <v>83.81</v>
      </c>
    </row>
    <row r="51" spans="1:20" x14ac:dyDescent="0.2">
      <c r="A51" s="51" t="s">
        <v>116</v>
      </c>
      <c r="B51" s="57" t="s">
        <v>117</v>
      </c>
      <c r="C51" s="53">
        <v>0.1</v>
      </c>
      <c r="D51" s="51" t="s">
        <v>5</v>
      </c>
      <c r="E51" s="51" t="s">
        <v>33</v>
      </c>
      <c r="F51" s="31">
        <v>24.915500000000002</v>
      </c>
      <c r="G51" s="31">
        <v>26.214000000000002</v>
      </c>
      <c r="H51" s="31">
        <v>27.668990000000001</v>
      </c>
      <c r="I51" s="31">
        <v>29.63429</v>
      </c>
      <c r="J51" s="31">
        <v>31.336010000000002</v>
      </c>
      <c r="K51" s="31">
        <v>33.128549999999997</v>
      </c>
      <c r="L51" s="31">
        <v>35.315549999999995</v>
      </c>
      <c r="M51" s="31">
        <v>38.792779999999993</v>
      </c>
      <c r="N51" s="31">
        <v>42.335919999999994</v>
      </c>
      <c r="O51" s="31">
        <v>43.055930000000004</v>
      </c>
      <c r="P51" s="31">
        <v>44.909590000000001</v>
      </c>
      <c r="Q51" s="31">
        <v>46.529790000000006</v>
      </c>
      <c r="R51" s="31">
        <v>48.340330000000002</v>
      </c>
      <c r="T51" s="62">
        <f t="shared" si="0"/>
        <v>38.792779999999993</v>
      </c>
    </row>
    <row r="52" spans="1:20" x14ac:dyDescent="0.2">
      <c r="A52" s="51" t="s">
        <v>118</v>
      </c>
      <c r="B52" s="52" t="s">
        <v>119</v>
      </c>
      <c r="C52" s="53">
        <v>0.04</v>
      </c>
      <c r="D52" s="51" t="s">
        <v>5</v>
      </c>
      <c r="E52" s="51" t="s">
        <v>77</v>
      </c>
      <c r="F52" s="31">
        <v>12.429499999999999</v>
      </c>
      <c r="G52" s="31">
        <v>13.055999999999999</v>
      </c>
      <c r="H52" s="31">
        <v>13.781509999999999</v>
      </c>
      <c r="I52" s="31">
        <v>14.760409999999998</v>
      </c>
      <c r="J52" s="31">
        <v>15.60389</v>
      </c>
      <c r="K52" s="31">
        <v>16.496549999999999</v>
      </c>
      <c r="L52" s="31">
        <v>17.585549999999998</v>
      </c>
      <c r="M52" s="31">
        <v>19.317019999999999</v>
      </c>
      <c r="N52" s="31">
        <v>21.08128</v>
      </c>
      <c r="O52" s="31">
        <v>21.439969999999999</v>
      </c>
      <c r="P52" s="31">
        <v>22.348509999999997</v>
      </c>
      <c r="Q52" s="31">
        <v>23.125109999999999</v>
      </c>
      <c r="R52" s="31">
        <v>24.024969999999996</v>
      </c>
      <c r="T52" s="62">
        <f t="shared" si="0"/>
        <v>19.317019999999999</v>
      </c>
    </row>
    <row r="53" spans="1:20" x14ac:dyDescent="0.2">
      <c r="A53" s="51" t="s">
        <v>120</v>
      </c>
      <c r="B53" s="58" t="s">
        <v>121</v>
      </c>
      <c r="C53" s="53">
        <v>0.01</v>
      </c>
      <c r="D53" s="51" t="s">
        <v>5</v>
      </c>
      <c r="E53" s="51" t="s">
        <v>122</v>
      </c>
      <c r="F53" s="31">
        <v>4.5305</v>
      </c>
      <c r="G53" s="31">
        <v>4.7490000000000006</v>
      </c>
      <c r="H53" s="31">
        <v>5.0132900000000005</v>
      </c>
      <c r="I53" s="31">
        <v>5.3693900000000001</v>
      </c>
      <c r="J53" s="31">
        <v>5.6743100000000002</v>
      </c>
      <c r="K53" s="31">
        <v>5.9989500000000007</v>
      </c>
      <c r="L53" s="31">
        <v>6.3949499999999997</v>
      </c>
      <c r="M53" s="31">
        <v>7.0245799999999994</v>
      </c>
      <c r="N53" s="31">
        <v>7.6661200000000003</v>
      </c>
      <c r="O53" s="31">
        <v>7.7966300000000004</v>
      </c>
      <c r="P53" s="31">
        <v>8.1202899999999989</v>
      </c>
      <c r="Q53" s="31">
        <v>8.3886900000000004</v>
      </c>
      <c r="R53" s="31">
        <v>8.7151300000000003</v>
      </c>
      <c r="S53" s="29">
        <f>VLOOKUP(B53,[1]TABELA!$B$53:$T$1211,19,FALSE)</f>
        <v>11</v>
      </c>
      <c r="T53" s="62">
        <v>11</v>
      </c>
    </row>
    <row r="54" spans="1:20" x14ac:dyDescent="0.2">
      <c r="A54" s="51" t="s">
        <v>123</v>
      </c>
      <c r="B54" s="52" t="s">
        <v>124</v>
      </c>
      <c r="C54" s="53">
        <v>0.1</v>
      </c>
      <c r="D54" s="51" t="s">
        <v>5</v>
      </c>
      <c r="E54" s="51" t="s">
        <v>39</v>
      </c>
      <c r="F54" s="31">
        <v>38.370499999999993</v>
      </c>
      <c r="G54" s="31">
        <v>40.253999999999998</v>
      </c>
      <c r="H54" s="31">
        <v>42.492890000000003</v>
      </c>
      <c r="I54" s="31">
        <v>45.511189999999999</v>
      </c>
      <c r="J54" s="31">
        <v>48.102110000000003</v>
      </c>
      <c r="K54" s="31">
        <v>50.854050000000001</v>
      </c>
      <c r="L54" s="31">
        <v>54.211049999999993</v>
      </c>
      <c r="M54" s="31">
        <v>59.548579999999994</v>
      </c>
      <c r="N54" s="31">
        <v>64.987120000000004</v>
      </c>
      <c r="O54" s="31">
        <v>66.093230000000005</v>
      </c>
      <c r="P54" s="31">
        <v>68.859489999999994</v>
      </c>
      <c r="Q54" s="31">
        <v>71.181690000000003</v>
      </c>
      <c r="R54" s="31">
        <v>73.951629999999994</v>
      </c>
      <c r="T54" s="62">
        <f t="shared" si="0"/>
        <v>59.548579999999994</v>
      </c>
    </row>
    <row r="55" spans="1:20" x14ac:dyDescent="0.2">
      <c r="A55" s="51" t="s">
        <v>125</v>
      </c>
      <c r="B55" s="52" t="s">
        <v>126</v>
      </c>
      <c r="C55" s="53">
        <v>0.1</v>
      </c>
      <c r="D55" s="51" t="s">
        <v>5</v>
      </c>
      <c r="E55" s="51" t="s">
        <v>19</v>
      </c>
      <c r="F55" s="31">
        <v>27.595000000000002</v>
      </c>
      <c r="G55" s="31">
        <v>29.01</v>
      </c>
      <c r="H55" s="31">
        <v>30.621100000000002</v>
      </c>
      <c r="I55" s="31">
        <v>32.796100000000003</v>
      </c>
      <c r="J55" s="31">
        <v>34.674900000000001</v>
      </c>
      <c r="K55" s="31">
        <v>36.658500000000004</v>
      </c>
      <c r="L55" s="31">
        <v>39.078499999999998</v>
      </c>
      <c r="M55" s="31">
        <v>42.926199999999994</v>
      </c>
      <c r="N55" s="31">
        <v>46.846800000000002</v>
      </c>
      <c r="O55" s="31">
        <v>47.643700000000003</v>
      </c>
      <c r="P55" s="31">
        <v>49.679099999999998</v>
      </c>
      <c r="Q55" s="31">
        <v>51.439099999999996</v>
      </c>
      <c r="R55" s="31">
        <v>53.4407</v>
      </c>
      <c r="T55" s="62">
        <f t="shared" si="0"/>
        <v>42.926199999999994</v>
      </c>
    </row>
    <row r="56" spans="1:20" x14ac:dyDescent="0.2">
      <c r="A56" s="51" t="s">
        <v>127</v>
      </c>
      <c r="B56" s="52" t="s">
        <v>128</v>
      </c>
      <c r="C56" s="53">
        <v>0.25</v>
      </c>
      <c r="D56" s="51" t="s">
        <v>5</v>
      </c>
      <c r="E56" s="51" t="s">
        <v>115</v>
      </c>
      <c r="F56" s="31">
        <v>53.75</v>
      </c>
      <c r="G56" s="31">
        <v>56.625</v>
      </c>
      <c r="H56" s="31">
        <v>59.765000000000001</v>
      </c>
      <c r="I56" s="31">
        <v>64.009999999999991</v>
      </c>
      <c r="J56" s="31">
        <v>67.7</v>
      </c>
      <c r="K56" s="31">
        <v>71.572499999999991</v>
      </c>
      <c r="L56" s="31">
        <v>76.297499999999999</v>
      </c>
      <c r="M56" s="31">
        <v>83.81</v>
      </c>
      <c r="N56" s="31">
        <v>91.465000000000003</v>
      </c>
      <c r="O56" s="31">
        <v>93.02000000000001</v>
      </c>
      <c r="P56" s="31">
        <v>97.074999999999989</v>
      </c>
      <c r="Q56" s="31">
        <v>100.67999999999999</v>
      </c>
      <c r="R56" s="31">
        <v>104.5975</v>
      </c>
      <c r="T56" s="62">
        <f t="shared" si="0"/>
        <v>83.81</v>
      </c>
    </row>
    <row r="57" spans="1:20" x14ac:dyDescent="0.2">
      <c r="A57" s="51">
        <v>40302890</v>
      </c>
      <c r="B57" s="52" t="s">
        <v>129</v>
      </c>
      <c r="C57" s="53">
        <v>1</v>
      </c>
      <c r="D57" s="51" t="s">
        <v>84</v>
      </c>
      <c r="E57" s="51">
        <v>105.578</v>
      </c>
      <c r="F57" s="31">
        <v>1362.1469999999999</v>
      </c>
      <c r="G57" s="31">
        <v>1464.4360000000001</v>
      </c>
      <c r="H57" s="31">
        <v>1546.67326</v>
      </c>
      <c r="I57" s="31">
        <v>1656.4734599999999</v>
      </c>
      <c r="J57" s="31">
        <v>1749.19274</v>
      </c>
      <c r="K57" s="31">
        <v>1849.2067000000002</v>
      </c>
      <c r="L57" s="31">
        <v>1971.2447</v>
      </c>
      <c r="M57" s="31">
        <v>2165.45372</v>
      </c>
      <c r="N57" s="31">
        <v>2363.26008</v>
      </c>
      <c r="O57" s="31">
        <v>2403.3108200000001</v>
      </c>
      <c r="P57" s="31">
        <v>2632.9716599999997</v>
      </c>
      <c r="Q57" s="31">
        <v>2986.77846</v>
      </c>
      <c r="R57" s="31">
        <v>3413.7324200000003</v>
      </c>
      <c r="T57" s="62">
        <f t="shared" si="0"/>
        <v>2165.45372</v>
      </c>
    </row>
    <row r="58" spans="1:20" x14ac:dyDescent="0.2">
      <c r="A58" s="51">
        <v>40302903</v>
      </c>
      <c r="B58" s="52" t="s">
        <v>130</v>
      </c>
      <c r="C58" s="53">
        <v>1</v>
      </c>
      <c r="D58" s="51" t="s">
        <v>84</v>
      </c>
      <c r="E58" s="51">
        <v>107.742</v>
      </c>
      <c r="F58" s="31">
        <v>1387.0330000000001</v>
      </c>
      <c r="G58" s="31">
        <v>1490.404</v>
      </c>
      <c r="H58" s="31">
        <v>1574.09114</v>
      </c>
      <c r="I58" s="31">
        <v>1685.8389400000001</v>
      </c>
      <c r="J58" s="31">
        <v>1780.2028600000001</v>
      </c>
      <c r="K58" s="31">
        <v>1881.9913000000001</v>
      </c>
      <c r="L58" s="31">
        <v>2006.1932999999999</v>
      </c>
      <c r="M58" s="31">
        <v>2203.8430799999996</v>
      </c>
      <c r="N58" s="31">
        <v>2405.1551199999999</v>
      </c>
      <c r="O58" s="31">
        <v>2445.9199800000001</v>
      </c>
      <c r="P58" s="31">
        <v>2677.26874</v>
      </c>
      <c r="Q58" s="31">
        <v>3032.3739399999999</v>
      </c>
      <c r="R58" s="31">
        <v>3461.1023800000003</v>
      </c>
      <c r="T58" s="62">
        <f t="shared" si="0"/>
        <v>2203.8430799999996</v>
      </c>
    </row>
    <row r="59" spans="1:20" x14ac:dyDescent="0.2">
      <c r="A59" s="51" t="s">
        <v>131</v>
      </c>
      <c r="B59" s="52" t="s">
        <v>132</v>
      </c>
      <c r="C59" s="53">
        <v>0.1</v>
      </c>
      <c r="D59" s="51" t="s">
        <v>5</v>
      </c>
      <c r="E59" s="51" t="s">
        <v>39</v>
      </c>
      <c r="F59" s="31">
        <v>38.370499999999993</v>
      </c>
      <c r="G59" s="31">
        <v>40.253999999999998</v>
      </c>
      <c r="H59" s="31">
        <v>42.492890000000003</v>
      </c>
      <c r="I59" s="31">
        <v>45.511189999999999</v>
      </c>
      <c r="J59" s="31">
        <v>48.102110000000003</v>
      </c>
      <c r="K59" s="31">
        <v>50.854050000000001</v>
      </c>
      <c r="L59" s="31">
        <v>54.211049999999993</v>
      </c>
      <c r="M59" s="31">
        <v>59.548579999999994</v>
      </c>
      <c r="N59" s="31">
        <v>64.987120000000004</v>
      </c>
      <c r="O59" s="31">
        <v>66.093230000000005</v>
      </c>
      <c r="P59" s="31">
        <v>68.859489999999994</v>
      </c>
      <c r="Q59" s="31">
        <v>71.181690000000003</v>
      </c>
      <c r="R59" s="31">
        <v>73.951629999999994</v>
      </c>
      <c r="T59" s="62">
        <f t="shared" si="0"/>
        <v>59.548579999999994</v>
      </c>
    </row>
    <row r="60" spans="1:20" x14ac:dyDescent="0.2">
      <c r="A60" s="51" t="s">
        <v>133</v>
      </c>
      <c r="B60" s="52" t="s">
        <v>134</v>
      </c>
      <c r="C60" s="53">
        <v>0.75</v>
      </c>
      <c r="D60" s="51" t="s">
        <v>5</v>
      </c>
      <c r="E60" s="51" t="s">
        <v>135</v>
      </c>
      <c r="F60" s="31">
        <v>408.5</v>
      </c>
      <c r="G60" s="31">
        <v>427.875</v>
      </c>
      <c r="H60" s="31">
        <v>451.7</v>
      </c>
      <c r="I60" s="31">
        <v>483.78499999999997</v>
      </c>
      <c r="J60" s="31">
        <v>511.19499999999999</v>
      </c>
      <c r="K60" s="31">
        <v>540.4425</v>
      </c>
      <c r="L60" s="31">
        <v>576.11749999999995</v>
      </c>
      <c r="M60" s="31">
        <v>632.84</v>
      </c>
      <c r="N60" s="31">
        <v>690.63499999999999</v>
      </c>
      <c r="O60" s="31">
        <v>702.3950000000001</v>
      </c>
      <c r="P60" s="31">
        <v>731.32999999999993</v>
      </c>
      <c r="Q60" s="31">
        <v>755.04500000000007</v>
      </c>
      <c r="R60" s="31">
        <v>784.42750000000001</v>
      </c>
      <c r="T60" s="62">
        <f t="shared" si="0"/>
        <v>632.84</v>
      </c>
    </row>
    <row r="61" spans="1:20" x14ac:dyDescent="0.2">
      <c r="A61" s="51" t="s">
        <v>136</v>
      </c>
      <c r="B61" s="52" t="s">
        <v>137</v>
      </c>
      <c r="C61" s="53">
        <v>0.75</v>
      </c>
      <c r="D61" s="51" t="s">
        <v>5</v>
      </c>
      <c r="E61" s="51" t="s">
        <v>138</v>
      </c>
      <c r="F61" s="31">
        <v>350.65499999999997</v>
      </c>
      <c r="G61" s="31">
        <v>367.51499999999999</v>
      </c>
      <c r="H61" s="31">
        <v>387.9699</v>
      </c>
      <c r="I61" s="31">
        <v>415.52789999999999</v>
      </c>
      <c r="J61" s="31">
        <v>439.11509999999998</v>
      </c>
      <c r="K61" s="31">
        <v>464.238</v>
      </c>
      <c r="L61" s="31">
        <v>494.88299999999992</v>
      </c>
      <c r="M61" s="31">
        <v>543.6078</v>
      </c>
      <c r="N61" s="31">
        <v>593.25419999999997</v>
      </c>
      <c r="O61" s="31">
        <v>603.35429999999997</v>
      </c>
      <c r="P61" s="31">
        <v>628.3658999999999</v>
      </c>
      <c r="Q61" s="31">
        <v>649.06290000000001</v>
      </c>
      <c r="R61" s="31">
        <v>674.32080000000008</v>
      </c>
      <c r="T61" s="62">
        <f t="shared" si="0"/>
        <v>543.6078</v>
      </c>
    </row>
    <row r="62" spans="1:20" x14ac:dyDescent="0.2">
      <c r="A62" s="51" t="s">
        <v>139</v>
      </c>
      <c r="B62" s="52" t="s">
        <v>140</v>
      </c>
      <c r="C62" s="53">
        <v>0.75</v>
      </c>
      <c r="D62" s="51" t="s">
        <v>5</v>
      </c>
      <c r="E62" s="51" t="s">
        <v>141</v>
      </c>
      <c r="F62" s="31">
        <v>522.98249999999996</v>
      </c>
      <c r="G62" s="31">
        <v>547.33500000000004</v>
      </c>
      <c r="H62" s="31">
        <v>577.82984999999996</v>
      </c>
      <c r="I62" s="31">
        <v>618.87435000000005</v>
      </c>
      <c r="J62" s="31">
        <v>653.85014999999999</v>
      </c>
      <c r="K62" s="31">
        <v>691.26075000000003</v>
      </c>
      <c r="L62" s="31">
        <v>736.89074999999991</v>
      </c>
      <c r="M62" s="31">
        <v>809.44169999999997</v>
      </c>
      <c r="N62" s="31">
        <v>883.36379999999986</v>
      </c>
      <c r="O62" s="31">
        <v>898.40895</v>
      </c>
      <c r="P62" s="31">
        <v>935.10884999999996</v>
      </c>
      <c r="Q62" s="31">
        <v>964.79684999999995</v>
      </c>
      <c r="R62" s="31">
        <v>1002.34245</v>
      </c>
      <c r="T62" s="62">
        <f t="shared" si="0"/>
        <v>809.44169999999997</v>
      </c>
    </row>
    <row r="63" spans="1:20" x14ac:dyDescent="0.2">
      <c r="A63" s="51" t="s">
        <v>142</v>
      </c>
      <c r="B63" s="52" t="s">
        <v>143</v>
      </c>
      <c r="C63" s="53">
        <v>1</v>
      </c>
      <c r="D63" s="51" t="s">
        <v>144</v>
      </c>
      <c r="E63" s="51"/>
      <c r="F63" s="31">
        <v>120</v>
      </c>
      <c r="G63" s="31">
        <v>160</v>
      </c>
      <c r="H63" s="31">
        <v>169</v>
      </c>
      <c r="I63" s="31">
        <v>180.95</v>
      </c>
      <c r="J63" s="31">
        <v>191.04</v>
      </c>
      <c r="K63" s="31">
        <v>201.91</v>
      </c>
      <c r="L63" s="31">
        <v>215.22</v>
      </c>
      <c r="M63" s="31">
        <v>236.52</v>
      </c>
      <c r="N63" s="31">
        <v>258.16000000000003</v>
      </c>
      <c r="O63" s="31">
        <v>262.37</v>
      </c>
      <c r="P63" s="31">
        <v>370.21</v>
      </c>
      <c r="Q63" s="31">
        <v>581.52</v>
      </c>
      <c r="R63" s="31">
        <v>837.29</v>
      </c>
      <c r="T63" s="62">
        <f t="shared" si="0"/>
        <v>236.52</v>
      </c>
    </row>
    <row r="64" spans="1:20" x14ac:dyDescent="0.2">
      <c r="A64" s="51" t="s">
        <v>145</v>
      </c>
      <c r="B64" s="52" t="s">
        <v>146</v>
      </c>
      <c r="C64" s="53">
        <v>0.25</v>
      </c>
      <c r="D64" s="51" t="s">
        <v>5</v>
      </c>
      <c r="E64" s="51" t="s">
        <v>115</v>
      </c>
      <c r="F64" s="31">
        <v>53.75</v>
      </c>
      <c r="G64" s="31">
        <v>56.625</v>
      </c>
      <c r="H64" s="31">
        <v>59.765000000000001</v>
      </c>
      <c r="I64" s="31">
        <v>64.009999999999991</v>
      </c>
      <c r="J64" s="31">
        <v>67.7</v>
      </c>
      <c r="K64" s="31">
        <v>71.572499999999991</v>
      </c>
      <c r="L64" s="31">
        <v>76.297499999999999</v>
      </c>
      <c r="M64" s="31">
        <v>83.81</v>
      </c>
      <c r="N64" s="31">
        <v>91.465000000000003</v>
      </c>
      <c r="O64" s="31">
        <v>93.02000000000001</v>
      </c>
      <c r="P64" s="31">
        <v>97.074999999999989</v>
      </c>
      <c r="Q64" s="31">
        <v>100.67999999999999</v>
      </c>
      <c r="R64" s="31">
        <v>104.5975</v>
      </c>
      <c r="T64" s="62">
        <f t="shared" si="0"/>
        <v>83.81</v>
      </c>
    </row>
    <row r="65" spans="1:20" x14ac:dyDescent="0.2">
      <c r="A65" s="51" t="s">
        <v>147</v>
      </c>
      <c r="B65" s="57" t="s">
        <v>148</v>
      </c>
      <c r="C65" s="53">
        <v>0.04</v>
      </c>
      <c r="D65" s="51" t="s">
        <v>5</v>
      </c>
      <c r="E65" s="51" t="s">
        <v>149</v>
      </c>
      <c r="F65" s="31">
        <v>21.02</v>
      </c>
      <c r="G65" s="31">
        <v>22.020000000000003</v>
      </c>
      <c r="H65" s="31">
        <v>23.246000000000002</v>
      </c>
      <c r="I65" s="31">
        <v>24.897200000000002</v>
      </c>
      <c r="J65" s="31">
        <v>26.308399999999999</v>
      </c>
      <c r="K65" s="31">
        <v>27.813600000000001</v>
      </c>
      <c r="L65" s="31">
        <v>29.649599999999996</v>
      </c>
      <c r="M65" s="31">
        <v>32.568799999999996</v>
      </c>
      <c r="N65" s="31">
        <v>35.543199999999999</v>
      </c>
      <c r="O65" s="31">
        <v>36.148400000000002</v>
      </c>
      <c r="P65" s="31">
        <v>37.639599999999994</v>
      </c>
      <c r="Q65" s="31">
        <v>38.864400000000003</v>
      </c>
      <c r="R65" s="31">
        <v>40.376800000000003</v>
      </c>
      <c r="T65" s="62">
        <f t="shared" si="0"/>
        <v>32.568799999999996</v>
      </c>
    </row>
    <row r="66" spans="1:20" x14ac:dyDescent="0.2">
      <c r="A66" s="51" t="s">
        <v>150</v>
      </c>
      <c r="B66" s="57" t="s">
        <v>151</v>
      </c>
      <c r="C66" s="53">
        <v>0.04</v>
      </c>
      <c r="D66" s="51" t="s">
        <v>5</v>
      </c>
      <c r="E66" s="51" t="s">
        <v>152</v>
      </c>
      <c r="F66" s="31">
        <v>28.885999999999999</v>
      </c>
      <c r="G66" s="31">
        <v>30.228000000000002</v>
      </c>
      <c r="H66" s="31">
        <v>31.912280000000003</v>
      </c>
      <c r="I66" s="31">
        <v>34.179080000000006</v>
      </c>
      <c r="J66" s="31">
        <v>36.110120000000002</v>
      </c>
      <c r="K66" s="31">
        <v>38.176200000000001</v>
      </c>
      <c r="L66" s="31">
        <v>40.696199999999997</v>
      </c>
      <c r="M66" s="31">
        <v>44.702959999999997</v>
      </c>
      <c r="N66" s="31">
        <v>48.785440000000001</v>
      </c>
      <c r="O66" s="31">
        <v>49.616360000000007</v>
      </c>
      <c r="P66" s="31">
        <v>51.641079999999995</v>
      </c>
      <c r="Q66" s="31">
        <v>53.27628</v>
      </c>
      <c r="R66" s="31">
        <v>55.349560000000004</v>
      </c>
      <c r="T66" s="62">
        <f t="shared" si="0"/>
        <v>44.702959999999997</v>
      </c>
    </row>
    <row r="67" spans="1:20" x14ac:dyDescent="0.2">
      <c r="A67" s="51">
        <v>40319393</v>
      </c>
      <c r="B67" s="52" t="s">
        <v>153</v>
      </c>
      <c r="C67" s="53">
        <v>0.1</v>
      </c>
      <c r="D67" s="51" t="s">
        <v>5</v>
      </c>
      <c r="E67" s="51">
        <v>13.369</v>
      </c>
      <c r="F67" s="31">
        <v>154.54349999999999</v>
      </c>
      <c r="G67" s="31">
        <v>161.47800000000001</v>
      </c>
      <c r="H67" s="31">
        <v>170.48523</v>
      </c>
      <c r="I67" s="31">
        <v>182.59532999999999</v>
      </c>
      <c r="J67" s="31">
        <v>192.86376999999999</v>
      </c>
      <c r="K67" s="31">
        <v>203.89935</v>
      </c>
      <c r="L67" s="31">
        <v>217.35835</v>
      </c>
      <c r="M67" s="31">
        <v>238.75806</v>
      </c>
      <c r="N67" s="31">
        <v>260.56183999999996</v>
      </c>
      <c r="O67" s="31">
        <v>265.00161000000003</v>
      </c>
      <c r="P67" s="31">
        <v>275.64742999999999</v>
      </c>
      <c r="Q67" s="31">
        <v>284.03082999999998</v>
      </c>
      <c r="R67" s="31">
        <v>295.08440999999999</v>
      </c>
      <c r="T67" s="62">
        <f t="shared" si="0"/>
        <v>238.75806</v>
      </c>
    </row>
    <row r="68" spans="1:20" x14ac:dyDescent="0.2">
      <c r="A68" s="51" t="s">
        <v>154</v>
      </c>
      <c r="B68" s="52" t="s">
        <v>155</v>
      </c>
      <c r="C68" s="53">
        <v>0.04</v>
      </c>
      <c r="D68" s="51" t="s">
        <v>5</v>
      </c>
      <c r="E68" s="51" t="s">
        <v>156</v>
      </c>
      <c r="F68" s="31">
        <v>69.319999999999993</v>
      </c>
      <c r="G68" s="31">
        <v>72.42</v>
      </c>
      <c r="H68" s="31">
        <v>76.459999999999994</v>
      </c>
      <c r="I68" s="31">
        <v>81.891199999999998</v>
      </c>
      <c r="J68" s="31">
        <v>86.494399999999999</v>
      </c>
      <c r="K68" s="31">
        <v>91.443600000000004</v>
      </c>
      <c r="L68" s="31">
        <v>97.479599999999991</v>
      </c>
      <c r="M68" s="31">
        <v>107.07679999999999</v>
      </c>
      <c r="N68" s="31">
        <v>116.8552</v>
      </c>
      <c r="O68" s="31">
        <v>118.84640000000002</v>
      </c>
      <c r="P68" s="31">
        <v>123.61359999999999</v>
      </c>
      <c r="Q68" s="31">
        <v>127.3584</v>
      </c>
      <c r="R68" s="31">
        <v>132.31479999999999</v>
      </c>
      <c r="T68" s="62">
        <f t="shared" ref="T68:T131" si="1">M68</f>
        <v>107.07679999999999</v>
      </c>
    </row>
    <row r="69" spans="1:20" x14ac:dyDescent="0.2">
      <c r="A69" s="51">
        <v>40401057</v>
      </c>
      <c r="B69" s="52" t="s">
        <v>157</v>
      </c>
      <c r="C69" s="53">
        <v>1</v>
      </c>
      <c r="D69" s="51" t="s">
        <v>158</v>
      </c>
      <c r="E69" s="51"/>
      <c r="F69" s="31">
        <v>160</v>
      </c>
      <c r="G69" s="31">
        <v>213</v>
      </c>
      <c r="H69" s="31">
        <v>225</v>
      </c>
      <c r="I69" s="31">
        <v>240.91</v>
      </c>
      <c r="J69" s="31">
        <v>254.34</v>
      </c>
      <c r="K69" s="31">
        <v>268.81</v>
      </c>
      <c r="L69" s="31">
        <v>286.52</v>
      </c>
      <c r="M69" s="31">
        <v>314.89</v>
      </c>
      <c r="N69" s="31">
        <v>343.7</v>
      </c>
      <c r="O69" s="31">
        <v>349.31</v>
      </c>
      <c r="P69" s="31">
        <v>517.41</v>
      </c>
      <c r="Q69" s="31">
        <v>849.95</v>
      </c>
      <c r="R69" s="31">
        <v>1235.29</v>
      </c>
      <c r="T69" s="62">
        <f t="shared" si="1"/>
        <v>314.89</v>
      </c>
    </row>
    <row r="70" spans="1:20" x14ac:dyDescent="0.2">
      <c r="A70" s="51" t="s">
        <v>159</v>
      </c>
      <c r="B70" s="58" t="s">
        <v>160</v>
      </c>
      <c r="C70" s="53">
        <v>0.01</v>
      </c>
      <c r="D70" s="51" t="s">
        <v>5</v>
      </c>
      <c r="E70" s="51" t="s">
        <v>122</v>
      </c>
      <c r="F70" s="31">
        <v>4.5305</v>
      </c>
      <c r="G70" s="31">
        <v>4.7490000000000006</v>
      </c>
      <c r="H70" s="31">
        <v>5.0132900000000005</v>
      </c>
      <c r="I70" s="31">
        <v>5.3693900000000001</v>
      </c>
      <c r="J70" s="31">
        <v>5.6743100000000002</v>
      </c>
      <c r="K70" s="31">
        <v>5.9989500000000007</v>
      </c>
      <c r="L70" s="31">
        <v>6.3949499999999997</v>
      </c>
      <c r="M70" s="31">
        <v>7.0245799999999994</v>
      </c>
      <c r="N70" s="31">
        <v>7.6661200000000003</v>
      </c>
      <c r="O70" s="31">
        <v>7.7966300000000004</v>
      </c>
      <c r="P70" s="31">
        <v>8.1202899999999989</v>
      </c>
      <c r="Q70" s="31">
        <v>8.3886900000000004</v>
      </c>
      <c r="R70" s="31">
        <v>8.7151300000000003</v>
      </c>
      <c r="T70" s="62">
        <f t="shared" si="1"/>
        <v>7.0245799999999994</v>
      </c>
    </row>
    <row r="71" spans="1:20" x14ac:dyDescent="0.2">
      <c r="A71" s="51">
        <v>40322378</v>
      </c>
      <c r="B71" s="58" t="s">
        <v>161</v>
      </c>
      <c r="C71" s="53">
        <v>0.01</v>
      </c>
      <c r="D71" s="51" t="s">
        <v>5</v>
      </c>
      <c r="E71" s="51">
        <v>1.5149999999999999</v>
      </c>
      <c r="F71" s="31">
        <v>17.502499999999998</v>
      </c>
      <c r="G71" s="31">
        <v>18.285</v>
      </c>
      <c r="H71" s="31">
        <v>19.305049999999998</v>
      </c>
      <c r="I71" s="31">
        <v>20.676349999999999</v>
      </c>
      <c r="J71" s="31">
        <v>21.838549999999998</v>
      </c>
      <c r="K71" s="31">
        <v>23.088149999999999</v>
      </c>
      <c r="L71" s="31">
        <v>24.612149999999996</v>
      </c>
      <c r="M71" s="31">
        <v>27.035299999999996</v>
      </c>
      <c r="N71" s="31">
        <v>29.504199999999997</v>
      </c>
      <c r="O71" s="31">
        <v>30.00695</v>
      </c>
      <c r="P71" s="31">
        <v>31.210449999999994</v>
      </c>
      <c r="Q71" s="31">
        <v>32.155649999999994</v>
      </c>
      <c r="R71" s="31">
        <v>33.407049999999998</v>
      </c>
      <c r="T71" s="62">
        <f t="shared" si="1"/>
        <v>27.035299999999996</v>
      </c>
    </row>
    <row r="72" spans="1:20" x14ac:dyDescent="0.2">
      <c r="A72" s="51" t="s">
        <v>162</v>
      </c>
      <c r="B72" s="52" t="s">
        <v>163</v>
      </c>
      <c r="C72" s="53">
        <v>0.01</v>
      </c>
      <c r="D72" s="51" t="s">
        <v>5</v>
      </c>
      <c r="E72" s="51" t="s">
        <v>164</v>
      </c>
      <c r="F72" s="31">
        <v>7.0145</v>
      </c>
      <c r="G72" s="31">
        <v>7.3410000000000002</v>
      </c>
      <c r="H72" s="31">
        <v>7.7500099999999996</v>
      </c>
      <c r="I72" s="31">
        <v>8.3005100000000009</v>
      </c>
      <c r="J72" s="31">
        <v>8.7695900000000009</v>
      </c>
      <c r="K72" s="31">
        <v>9.27135</v>
      </c>
      <c r="L72" s="31">
        <v>9.8833499999999983</v>
      </c>
      <c r="M72" s="31">
        <v>10.856419999999998</v>
      </c>
      <c r="N72" s="31">
        <v>11.84788</v>
      </c>
      <c r="O72" s="31">
        <v>12.049670000000001</v>
      </c>
      <c r="P72" s="31">
        <v>12.541809999999998</v>
      </c>
      <c r="Q72" s="31">
        <v>12.93981</v>
      </c>
      <c r="R72" s="31">
        <v>13.44337</v>
      </c>
      <c r="T72" s="62">
        <f t="shared" si="1"/>
        <v>10.856419999999998</v>
      </c>
    </row>
    <row r="73" spans="1:20" x14ac:dyDescent="0.2">
      <c r="A73" s="51" t="s">
        <v>165</v>
      </c>
      <c r="B73" s="52" t="s">
        <v>166</v>
      </c>
      <c r="C73" s="53">
        <v>0.01</v>
      </c>
      <c r="D73" s="51" t="s">
        <v>5</v>
      </c>
      <c r="E73" s="51" t="s">
        <v>99</v>
      </c>
      <c r="F73" s="31">
        <v>8.36</v>
      </c>
      <c r="G73" s="31">
        <v>8.745000000000001</v>
      </c>
      <c r="H73" s="31">
        <v>9.2323999999999984</v>
      </c>
      <c r="I73" s="31">
        <v>9.8882000000000012</v>
      </c>
      <c r="J73" s="31">
        <v>10.446200000000001</v>
      </c>
      <c r="K73" s="31">
        <v>11.043899999999999</v>
      </c>
      <c r="L73" s="31">
        <v>11.772899999999998</v>
      </c>
      <c r="M73" s="31">
        <v>12.931999999999999</v>
      </c>
      <c r="N73" s="31">
        <v>14.113</v>
      </c>
      <c r="O73" s="31">
        <v>14.353400000000001</v>
      </c>
      <c r="P73" s="31">
        <v>14.936799999999998</v>
      </c>
      <c r="Q73" s="31">
        <v>15.404999999999999</v>
      </c>
      <c r="R73" s="31">
        <v>16.0045</v>
      </c>
      <c r="T73" s="62">
        <f t="shared" si="1"/>
        <v>12.931999999999999</v>
      </c>
    </row>
    <row r="74" spans="1:20" x14ac:dyDescent="0.2">
      <c r="A74" s="51" t="s">
        <v>167</v>
      </c>
      <c r="B74" s="57" t="s">
        <v>168</v>
      </c>
      <c r="C74" s="53">
        <v>0.04</v>
      </c>
      <c r="D74" s="51" t="s">
        <v>5</v>
      </c>
      <c r="E74" s="51" t="s">
        <v>169</v>
      </c>
      <c r="F74" s="31">
        <v>45.17</v>
      </c>
      <c r="G74" s="31">
        <v>47.22</v>
      </c>
      <c r="H74" s="31">
        <v>49.852999999999994</v>
      </c>
      <c r="I74" s="31">
        <v>53.394200000000005</v>
      </c>
      <c r="J74" s="31">
        <v>56.401400000000002</v>
      </c>
      <c r="K74" s="31">
        <v>59.628599999999999</v>
      </c>
      <c r="L74" s="31">
        <v>63.564599999999992</v>
      </c>
      <c r="M74" s="31">
        <v>69.822799999999987</v>
      </c>
      <c r="N74" s="31">
        <v>76.19919999999999</v>
      </c>
      <c r="O74" s="31">
        <v>77.497399999999999</v>
      </c>
      <c r="P74" s="31">
        <v>80.626599999999996</v>
      </c>
      <c r="Q74" s="31">
        <v>83.111400000000003</v>
      </c>
      <c r="R74" s="31">
        <v>86.345799999999997</v>
      </c>
      <c r="T74" s="62">
        <f t="shared" si="1"/>
        <v>69.822799999999987</v>
      </c>
    </row>
    <row r="75" spans="1:20" x14ac:dyDescent="0.2">
      <c r="A75" s="51" t="s">
        <v>170</v>
      </c>
      <c r="B75" s="52" t="s">
        <v>171</v>
      </c>
      <c r="C75" s="53">
        <v>0.1</v>
      </c>
      <c r="D75" s="51" t="s">
        <v>5</v>
      </c>
      <c r="E75" s="51" t="s">
        <v>172</v>
      </c>
      <c r="F75" s="31">
        <v>745.99999999999989</v>
      </c>
      <c r="G75" s="31">
        <v>778.64999999999986</v>
      </c>
      <c r="H75" s="31">
        <v>822.11599999999999</v>
      </c>
      <c r="I75" s="31">
        <v>880.51400000000001</v>
      </c>
      <c r="J75" s="31">
        <v>929.86999999999989</v>
      </c>
      <c r="K75" s="31">
        <v>983.07900000000006</v>
      </c>
      <c r="L75" s="31">
        <v>1047.9689999999998</v>
      </c>
      <c r="M75" s="31">
        <v>1151.144</v>
      </c>
      <c r="N75" s="31">
        <v>1256.2660000000001</v>
      </c>
      <c r="O75" s="31">
        <v>1277.6780000000001</v>
      </c>
      <c r="P75" s="31">
        <v>1328.4399999999998</v>
      </c>
      <c r="Q75" s="31">
        <v>1367.682</v>
      </c>
      <c r="R75" s="31">
        <v>1420.9089999999999</v>
      </c>
      <c r="T75" s="62">
        <f t="shared" si="1"/>
        <v>1151.144</v>
      </c>
    </row>
    <row r="76" spans="1:20" x14ac:dyDescent="0.2">
      <c r="A76" s="51">
        <v>40322360</v>
      </c>
      <c r="B76" s="57" t="s">
        <v>173</v>
      </c>
      <c r="C76" s="53">
        <v>0.04</v>
      </c>
      <c r="D76" s="51" t="s">
        <v>5</v>
      </c>
      <c r="E76" s="51">
        <v>2.5329999999999999</v>
      </c>
      <c r="F76" s="31">
        <v>29.4495</v>
      </c>
      <c r="G76" s="31">
        <v>30.816000000000003</v>
      </c>
      <c r="H76" s="31">
        <v>32.533109999999994</v>
      </c>
      <c r="I76" s="31">
        <v>34.844010000000004</v>
      </c>
      <c r="J76" s="31">
        <v>36.812290000000004</v>
      </c>
      <c r="K76" s="31">
        <v>38.918549999999996</v>
      </c>
      <c r="L76" s="31">
        <v>41.487549999999992</v>
      </c>
      <c r="M76" s="31">
        <v>45.572219999999994</v>
      </c>
      <c r="N76" s="31">
        <v>49.734079999999999</v>
      </c>
      <c r="O76" s="31">
        <v>50.581170000000007</v>
      </c>
      <c r="P76" s="31">
        <v>52.644109999999991</v>
      </c>
      <c r="Q76" s="31">
        <v>54.308709999999998</v>
      </c>
      <c r="R76" s="31">
        <v>56.422170000000001</v>
      </c>
      <c r="T76" s="62">
        <f t="shared" si="1"/>
        <v>45.572219999999994</v>
      </c>
    </row>
    <row r="77" spans="1:20" x14ac:dyDescent="0.2">
      <c r="A77" s="51">
        <v>40322394</v>
      </c>
      <c r="B77" s="52" t="s">
        <v>174</v>
      </c>
      <c r="C77" s="53">
        <v>0.25</v>
      </c>
      <c r="D77" s="51" t="s">
        <v>5</v>
      </c>
      <c r="E77" s="51">
        <v>20.710999999999999</v>
      </c>
      <c r="F77" s="31">
        <v>240.17649999999998</v>
      </c>
      <c r="G77" s="31">
        <v>251.15699999999998</v>
      </c>
      <c r="H77" s="31">
        <v>265.15836999999999</v>
      </c>
      <c r="I77" s="31">
        <v>283.99327</v>
      </c>
      <c r="J77" s="31">
        <v>300.00362999999993</v>
      </c>
      <c r="K77" s="31">
        <v>317.16914999999995</v>
      </c>
      <c r="L77" s="31">
        <v>338.10514999999992</v>
      </c>
      <c r="M77" s="31">
        <v>371.39313999999996</v>
      </c>
      <c r="N77" s="31">
        <v>405.30995999999999</v>
      </c>
      <c r="O77" s="31">
        <v>412.21459000000004</v>
      </c>
      <c r="P77" s="31">
        <v>428.9141699999999</v>
      </c>
      <c r="Q77" s="31">
        <v>442.24576999999999</v>
      </c>
      <c r="R77" s="31">
        <v>459.45628999999997</v>
      </c>
      <c r="T77" s="62">
        <f t="shared" si="1"/>
        <v>371.39313999999996</v>
      </c>
    </row>
    <row r="78" spans="1:20" x14ac:dyDescent="0.2">
      <c r="A78" s="51">
        <v>40304973</v>
      </c>
      <c r="B78" s="52" t="s">
        <v>175</v>
      </c>
      <c r="C78" s="53">
        <v>0.25</v>
      </c>
      <c r="D78" s="51" t="s">
        <v>5</v>
      </c>
      <c r="E78" s="51">
        <v>10.188000000000001</v>
      </c>
      <c r="F78" s="31">
        <v>119.16200000000001</v>
      </c>
      <c r="G78" s="31">
        <v>124.881</v>
      </c>
      <c r="H78" s="31">
        <v>131.83196000000001</v>
      </c>
      <c r="I78" s="31">
        <v>141.19615999999999</v>
      </c>
      <c r="J78" s="31">
        <v>149.20904000000002</v>
      </c>
      <c r="K78" s="31">
        <v>157.74570000000003</v>
      </c>
      <c r="L78" s="31">
        <v>168.15870000000001</v>
      </c>
      <c r="M78" s="31">
        <v>184.71511999999998</v>
      </c>
      <c r="N78" s="31">
        <v>201.58467999999999</v>
      </c>
      <c r="O78" s="31">
        <v>205.01672000000002</v>
      </c>
      <c r="P78" s="31">
        <v>213.50836000000001</v>
      </c>
      <c r="Q78" s="31">
        <v>220.52616000000003</v>
      </c>
      <c r="R78" s="31">
        <v>229.10782000000003</v>
      </c>
      <c r="T78" s="62">
        <f t="shared" si="1"/>
        <v>184.71511999999998</v>
      </c>
    </row>
    <row r="79" spans="1:20" x14ac:dyDescent="0.2">
      <c r="A79" s="51" t="s">
        <v>176</v>
      </c>
      <c r="B79" s="52" t="s">
        <v>177</v>
      </c>
      <c r="C79" s="53">
        <v>0.01</v>
      </c>
      <c r="D79" s="51" t="s">
        <v>5</v>
      </c>
      <c r="E79" s="51" t="s">
        <v>178</v>
      </c>
      <c r="F79" s="31">
        <v>16.329499999999999</v>
      </c>
      <c r="G79" s="31">
        <v>17.061</v>
      </c>
      <c r="H79" s="31">
        <v>18.012709999999998</v>
      </c>
      <c r="I79" s="31">
        <v>19.292210000000001</v>
      </c>
      <c r="J79" s="31">
        <v>20.37689</v>
      </c>
      <c r="K79" s="31">
        <v>21.542850000000001</v>
      </c>
      <c r="L79" s="31">
        <v>22.964849999999998</v>
      </c>
      <c r="M79" s="31">
        <v>25.225819999999995</v>
      </c>
      <c r="N79" s="31">
        <v>27.52948</v>
      </c>
      <c r="O79" s="31">
        <v>27.998570000000004</v>
      </c>
      <c r="P79" s="31">
        <v>29.122509999999998</v>
      </c>
      <c r="Q79" s="31">
        <v>30.006510000000002</v>
      </c>
      <c r="R79" s="31">
        <v>31.174270000000003</v>
      </c>
      <c r="T79" s="62">
        <f t="shared" si="1"/>
        <v>25.225819999999995</v>
      </c>
    </row>
    <row r="80" spans="1:20" x14ac:dyDescent="0.2">
      <c r="A80" s="51" t="s">
        <v>179</v>
      </c>
      <c r="B80" s="52" t="s">
        <v>180</v>
      </c>
      <c r="C80" s="53">
        <v>0.01</v>
      </c>
      <c r="D80" s="51" t="s">
        <v>5</v>
      </c>
      <c r="E80" s="51" t="s">
        <v>181</v>
      </c>
      <c r="F80" s="31">
        <v>13.534999999999998</v>
      </c>
      <c r="G80" s="31">
        <v>14.145</v>
      </c>
      <c r="H80" s="31">
        <v>14.933899999999998</v>
      </c>
      <c r="I80" s="31">
        <v>15.9947</v>
      </c>
      <c r="J80" s="31">
        <v>16.894699999999997</v>
      </c>
      <c r="K80" s="31">
        <v>17.8614</v>
      </c>
      <c r="L80" s="31">
        <v>19.040399999999998</v>
      </c>
      <c r="M80" s="31">
        <v>20.914999999999996</v>
      </c>
      <c r="N80" s="31">
        <v>22.824999999999999</v>
      </c>
      <c r="O80" s="31">
        <v>23.213899999999999</v>
      </c>
      <c r="P80" s="31">
        <v>24.148299999999995</v>
      </c>
      <c r="Q80" s="31">
        <v>24.886499999999998</v>
      </c>
      <c r="R80" s="31">
        <v>25.855</v>
      </c>
      <c r="T80" s="62">
        <f t="shared" si="1"/>
        <v>20.914999999999996</v>
      </c>
    </row>
    <row r="81" spans="1:20" x14ac:dyDescent="0.2">
      <c r="A81" s="51" t="s">
        <v>182</v>
      </c>
      <c r="B81" s="52" t="s">
        <v>183</v>
      </c>
      <c r="C81" s="53">
        <v>0.01</v>
      </c>
      <c r="D81" s="51" t="s">
        <v>5</v>
      </c>
      <c r="E81" s="51" t="s">
        <v>181</v>
      </c>
      <c r="F81" s="31">
        <v>13.534999999999998</v>
      </c>
      <c r="G81" s="31">
        <v>14.145</v>
      </c>
      <c r="H81" s="31">
        <v>14.933899999999998</v>
      </c>
      <c r="I81" s="31">
        <v>15.9947</v>
      </c>
      <c r="J81" s="31">
        <v>16.894699999999997</v>
      </c>
      <c r="K81" s="31">
        <v>17.8614</v>
      </c>
      <c r="L81" s="31">
        <v>19.040399999999998</v>
      </c>
      <c r="M81" s="31">
        <v>20.914999999999996</v>
      </c>
      <c r="N81" s="31">
        <v>22.824999999999999</v>
      </c>
      <c r="O81" s="31">
        <v>23.213899999999999</v>
      </c>
      <c r="P81" s="31">
        <v>24.148299999999995</v>
      </c>
      <c r="Q81" s="31">
        <v>24.886499999999998</v>
      </c>
      <c r="R81" s="31">
        <v>25.855</v>
      </c>
      <c r="T81" s="62">
        <f t="shared" si="1"/>
        <v>20.914999999999996</v>
      </c>
    </row>
    <row r="82" spans="1:20" x14ac:dyDescent="0.2">
      <c r="A82" s="51" t="s">
        <v>184</v>
      </c>
      <c r="B82" s="52" t="s">
        <v>185</v>
      </c>
      <c r="C82" s="53">
        <v>0.25</v>
      </c>
      <c r="D82" s="51" t="s">
        <v>5</v>
      </c>
      <c r="E82" s="51" t="s">
        <v>186</v>
      </c>
      <c r="F82" s="31">
        <v>119.16200000000001</v>
      </c>
      <c r="G82" s="31">
        <v>124.881</v>
      </c>
      <c r="H82" s="31">
        <v>131.83196000000001</v>
      </c>
      <c r="I82" s="31">
        <v>141.19615999999999</v>
      </c>
      <c r="J82" s="31">
        <v>149.20904000000002</v>
      </c>
      <c r="K82" s="31">
        <v>157.74570000000003</v>
      </c>
      <c r="L82" s="31">
        <v>168.15870000000001</v>
      </c>
      <c r="M82" s="31">
        <v>184.71511999999998</v>
      </c>
      <c r="N82" s="31">
        <v>201.58467999999999</v>
      </c>
      <c r="O82" s="31">
        <v>205.01672000000002</v>
      </c>
      <c r="P82" s="31">
        <v>213.50836000000001</v>
      </c>
      <c r="Q82" s="31">
        <v>220.52616000000003</v>
      </c>
      <c r="R82" s="31">
        <v>229.10782000000003</v>
      </c>
      <c r="T82" s="62">
        <f t="shared" si="1"/>
        <v>184.71511999999998</v>
      </c>
    </row>
    <row r="83" spans="1:20" x14ac:dyDescent="0.2">
      <c r="A83" s="51" t="s">
        <v>187</v>
      </c>
      <c r="B83" s="52" t="s">
        <v>188</v>
      </c>
      <c r="C83" s="53">
        <v>0.01</v>
      </c>
      <c r="D83" s="51" t="s">
        <v>5</v>
      </c>
      <c r="E83" s="51" t="s">
        <v>181</v>
      </c>
      <c r="F83" s="31">
        <v>13.534999999999998</v>
      </c>
      <c r="G83" s="31">
        <v>14.145</v>
      </c>
      <c r="H83" s="31">
        <v>14.933899999999998</v>
      </c>
      <c r="I83" s="31">
        <v>15.9947</v>
      </c>
      <c r="J83" s="31">
        <v>16.894699999999997</v>
      </c>
      <c r="K83" s="31">
        <v>17.8614</v>
      </c>
      <c r="L83" s="31">
        <v>19.040399999999998</v>
      </c>
      <c r="M83" s="31">
        <v>20.914999999999996</v>
      </c>
      <c r="N83" s="31">
        <v>22.824999999999999</v>
      </c>
      <c r="O83" s="31">
        <v>23.213899999999999</v>
      </c>
      <c r="P83" s="31">
        <v>24.148299999999995</v>
      </c>
      <c r="Q83" s="31">
        <v>24.886499999999998</v>
      </c>
      <c r="R83" s="31">
        <v>25.855</v>
      </c>
      <c r="T83" s="62">
        <f t="shared" si="1"/>
        <v>20.914999999999996</v>
      </c>
    </row>
    <row r="84" spans="1:20" x14ac:dyDescent="0.2">
      <c r="A84" s="51" t="s">
        <v>189</v>
      </c>
      <c r="B84" s="57" t="s">
        <v>190</v>
      </c>
      <c r="C84" s="53">
        <v>0.04</v>
      </c>
      <c r="D84" s="51" t="s">
        <v>5</v>
      </c>
      <c r="E84" s="51" t="s">
        <v>191</v>
      </c>
      <c r="F84" s="31">
        <v>33.025999999999996</v>
      </c>
      <c r="G84" s="31">
        <v>34.548000000000002</v>
      </c>
      <c r="H84" s="31">
        <v>36.473479999999995</v>
      </c>
      <c r="I84" s="31">
        <v>39.064280000000004</v>
      </c>
      <c r="J84" s="31">
        <v>41.268920000000001</v>
      </c>
      <c r="K84" s="31">
        <v>43.630199999999995</v>
      </c>
      <c r="L84" s="31">
        <v>46.51019999999999</v>
      </c>
      <c r="M84" s="31">
        <v>51.089359999999992</v>
      </c>
      <c r="N84" s="31">
        <v>55.755039999999994</v>
      </c>
      <c r="O84" s="31">
        <v>56.70476</v>
      </c>
      <c r="P84" s="31">
        <v>59.010279999999995</v>
      </c>
      <c r="Q84" s="31">
        <v>60.86148</v>
      </c>
      <c r="R84" s="31">
        <v>63.229959999999998</v>
      </c>
      <c r="T84" s="62">
        <f t="shared" si="1"/>
        <v>51.089359999999992</v>
      </c>
    </row>
    <row r="85" spans="1:20" x14ac:dyDescent="0.2">
      <c r="A85" s="51">
        <v>40322386</v>
      </c>
      <c r="B85" s="52" t="s">
        <v>192</v>
      </c>
      <c r="C85" s="53">
        <v>0.25</v>
      </c>
      <c r="D85" s="51" t="s">
        <v>5</v>
      </c>
      <c r="E85" s="51">
        <v>26.152000000000001</v>
      </c>
      <c r="F85" s="31">
        <v>302.74799999999999</v>
      </c>
      <c r="G85" s="31">
        <v>316.44900000000001</v>
      </c>
      <c r="H85" s="31">
        <v>334.09584000000001</v>
      </c>
      <c r="I85" s="31">
        <v>357.82764000000003</v>
      </c>
      <c r="J85" s="31">
        <v>377.97316000000001</v>
      </c>
      <c r="K85" s="31">
        <v>399.6003</v>
      </c>
      <c r="L85" s="31">
        <v>425.97729999999996</v>
      </c>
      <c r="M85" s="31">
        <v>467.91647999999998</v>
      </c>
      <c r="N85" s="31">
        <v>510.64772000000005</v>
      </c>
      <c r="O85" s="31">
        <v>519.34788000000003</v>
      </c>
      <c r="P85" s="31">
        <v>540.29144000000008</v>
      </c>
      <c r="Q85" s="31">
        <v>556.88764000000003</v>
      </c>
      <c r="R85" s="31">
        <v>578.55978000000005</v>
      </c>
      <c r="T85" s="62">
        <f t="shared" si="1"/>
        <v>467.91647999999998</v>
      </c>
    </row>
    <row r="86" spans="1:20" x14ac:dyDescent="0.2">
      <c r="A86" s="51" t="s">
        <v>193</v>
      </c>
      <c r="B86" s="57" t="s">
        <v>194</v>
      </c>
      <c r="C86" s="53">
        <v>0.1</v>
      </c>
      <c r="D86" s="51" t="s">
        <v>5</v>
      </c>
      <c r="E86" s="51" t="s">
        <v>39</v>
      </c>
      <c r="F86" s="31">
        <v>38.370499999999993</v>
      </c>
      <c r="G86" s="31">
        <v>40.253999999999998</v>
      </c>
      <c r="H86" s="31">
        <v>42.492890000000003</v>
      </c>
      <c r="I86" s="31">
        <v>45.511189999999999</v>
      </c>
      <c r="J86" s="31">
        <v>48.102110000000003</v>
      </c>
      <c r="K86" s="31">
        <v>50.854050000000001</v>
      </c>
      <c r="L86" s="31">
        <v>54.211049999999993</v>
      </c>
      <c r="M86" s="31">
        <v>59.548579999999994</v>
      </c>
      <c r="N86" s="31">
        <v>64.987120000000004</v>
      </c>
      <c r="O86" s="31">
        <v>66.093230000000005</v>
      </c>
      <c r="P86" s="31">
        <v>68.859489999999994</v>
      </c>
      <c r="Q86" s="31">
        <v>71.181690000000003</v>
      </c>
      <c r="R86" s="31">
        <v>73.951629999999994</v>
      </c>
      <c r="T86" s="62">
        <f t="shared" si="1"/>
        <v>59.548579999999994</v>
      </c>
    </row>
    <row r="87" spans="1:20" x14ac:dyDescent="0.2">
      <c r="A87" s="51">
        <v>40308421</v>
      </c>
      <c r="B87" s="52" t="s">
        <v>195</v>
      </c>
      <c r="C87" s="53">
        <v>0.04</v>
      </c>
      <c r="D87" s="51" t="s">
        <v>5</v>
      </c>
      <c r="E87" s="51">
        <v>2.1880000000000002</v>
      </c>
      <c r="F87" s="31">
        <v>25.482000000000003</v>
      </c>
      <c r="G87" s="31">
        <v>26.676000000000002</v>
      </c>
      <c r="H87" s="31">
        <v>28.161960000000004</v>
      </c>
      <c r="I87" s="31">
        <v>30.162360000000003</v>
      </c>
      <c r="J87" s="31">
        <v>31.86844</v>
      </c>
      <c r="K87" s="31">
        <v>33.691800000000001</v>
      </c>
      <c r="L87" s="31">
        <v>35.915799999999997</v>
      </c>
      <c r="M87" s="31">
        <v>39.451920000000001</v>
      </c>
      <c r="N87" s="31">
        <v>43.054880000000004</v>
      </c>
      <c r="O87" s="31">
        <v>43.788120000000006</v>
      </c>
      <c r="P87" s="31">
        <v>45.581960000000002</v>
      </c>
      <c r="Q87" s="31">
        <v>47.039560000000009</v>
      </c>
      <c r="R87" s="31">
        <v>48.870120000000007</v>
      </c>
      <c r="T87" s="62">
        <f t="shared" si="1"/>
        <v>39.451920000000001</v>
      </c>
    </row>
    <row r="88" spans="1:20" x14ac:dyDescent="0.2">
      <c r="A88" s="51" t="s">
        <v>196</v>
      </c>
      <c r="B88" s="57" t="s">
        <v>197</v>
      </c>
      <c r="C88" s="53">
        <v>0.04</v>
      </c>
      <c r="D88" s="51" t="s">
        <v>5</v>
      </c>
      <c r="E88" s="51" t="s">
        <v>149</v>
      </c>
      <c r="F88" s="31">
        <v>21.02</v>
      </c>
      <c r="G88" s="31">
        <v>22.020000000000003</v>
      </c>
      <c r="H88" s="31">
        <v>23.246000000000002</v>
      </c>
      <c r="I88" s="31">
        <v>24.897200000000002</v>
      </c>
      <c r="J88" s="31">
        <v>26.308399999999999</v>
      </c>
      <c r="K88" s="31">
        <v>27.813600000000001</v>
      </c>
      <c r="L88" s="31">
        <v>29.649599999999996</v>
      </c>
      <c r="M88" s="31">
        <v>32.568799999999996</v>
      </c>
      <c r="N88" s="31">
        <v>35.543199999999999</v>
      </c>
      <c r="O88" s="31">
        <v>36.148400000000002</v>
      </c>
      <c r="P88" s="31">
        <v>37.639599999999994</v>
      </c>
      <c r="Q88" s="31">
        <v>38.864400000000003</v>
      </c>
      <c r="R88" s="31">
        <v>40.376800000000003</v>
      </c>
      <c r="T88" s="62">
        <f t="shared" si="1"/>
        <v>32.568799999999996</v>
      </c>
    </row>
    <row r="89" spans="1:20" x14ac:dyDescent="0.2">
      <c r="A89" s="51" t="s">
        <v>198</v>
      </c>
      <c r="B89" s="57" t="s">
        <v>199</v>
      </c>
      <c r="C89" s="53">
        <v>0.04</v>
      </c>
      <c r="D89" s="51" t="s">
        <v>5</v>
      </c>
      <c r="E89" s="51" t="s">
        <v>152</v>
      </c>
      <c r="F89" s="31">
        <v>28.885999999999999</v>
      </c>
      <c r="G89" s="31">
        <v>30.228000000000002</v>
      </c>
      <c r="H89" s="31">
        <v>31.912280000000003</v>
      </c>
      <c r="I89" s="31">
        <v>34.179080000000006</v>
      </c>
      <c r="J89" s="31">
        <v>36.110120000000002</v>
      </c>
      <c r="K89" s="31">
        <v>38.176200000000001</v>
      </c>
      <c r="L89" s="31">
        <v>40.696199999999997</v>
      </c>
      <c r="M89" s="31">
        <v>44.702959999999997</v>
      </c>
      <c r="N89" s="31">
        <v>48.785440000000001</v>
      </c>
      <c r="O89" s="31">
        <v>49.616360000000007</v>
      </c>
      <c r="P89" s="31">
        <v>51.641079999999995</v>
      </c>
      <c r="Q89" s="31">
        <v>53.27628</v>
      </c>
      <c r="R89" s="31">
        <v>55.349560000000004</v>
      </c>
      <c r="T89" s="62">
        <f t="shared" si="1"/>
        <v>44.702959999999997</v>
      </c>
    </row>
    <row r="90" spans="1:20" x14ac:dyDescent="0.2">
      <c r="A90" s="51" t="s">
        <v>200</v>
      </c>
      <c r="B90" s="52" t="s">
        <v>201</v>
      </c>
      <c r="C90" s="53">
        <v>0.1</v>
      </c>
      <c r="D90" s="51" t="s">
        <v>5</v>
      </c>
      <c r="E90" s="51" t="s">
        <v>39</v>
      </c>
      <c r="F90" s="31">
        <v>38.370499999999993</v>
      </c>
      <c r="G90" s="31">
        <v>40.253999999999998</v>
      </c>
      <c r="H90" s="31">
        <v>42.492890000000003</v>
      </c>
      <c r="I90" s="31">
        <v>45.511189999999999</v>
      </c>
      <c r="J90" s="31">
        <v>48.102110000000003</v>
      </c>
      <c r="K90" s="31">
        <v>50.854050000000001</v>
      </c>
      <c r="L90" s="31">
        <v>54.211049999999993</v>
      </c>
      <c r="M90" s="31">
        <v>59.548579999999994</v>
      </c>
      <c r="N90" s="31">
        <v>64.987120000000004</v>
      </c>
      <c r="O90" s="31">
        <v>66.093230000000005</v>
      </c>
      <c r="P90" s="31">
        <v>68.859489999999994</v>
      </c>
      <c r="Q90" s="31">
        <v>71.181690000000003</v>
      </c>
      <c r="R90" s="31">
        <v>73.951629999999994</v>
      </c>
      <c r="T90" s="62">
        <f t="shared" si="1"/>
        <v>59.548579999999994</v>
      </c>
    </row>
    <row r="91" spans="1:20" x14ac:dyDescent="0.2">
      <c r="A91" s="51" t="s">
        <v>202</v>
      </c>
      <c r="B91" s="58" t="s">
        <v>203</v>
      </c>
      <c r="C91" s="53">
        <v>0.01</v>
      </c>
      <c r="D91" s="51" t="s">
        <v>5</v>
      </c>
      <c r="E91" s="51" t="s">
        <v>99</v>
      </c>
      <c r="F91" s="31">
        <v>8.36</v>
      </c>
      <c r="G91" s="31">
        <v>8.745000000000001</v>
      </c>
      <c r="H91" s="31">
        <v>9.2323999999999984</v>
      </c>
      <c r="I91" s="31">
        <v>9.8882000000000012</v>
      </c>
      <c r="J91" s="31">
        <v>10.446200000000001</v>
      </c>
      <c r="K91" s="31">
        <v>11.043899999999999</v>
      </c>
      <c r="L91" s="31">
        <v>11.772899999999998</v>
      </c>
      <c r="M91" s="31">
        <v>12.931999999999999</v>
      </c>
      <c r="N91" s="31">
        <v>14.113</v>
      </c>
      <c r="O91" s="31">
        <v>14.353400000000001</v>
      </c>
      <c r="P91" s="31">
        <v>14.936799999999998</v>
      </c>
      <c r="Q91" s="31">
        <v>15.404999999999999</v>
      </c>
      <c r="R91" s="31">
        <v>16.0045</v>
      </c>
      <c r="T91" s="62">
        <f t="shared" si="1"/>
        <v>12.931999999999999</v>
      </c>
    </row>
    <row r="92" spans="1:20" x14ac:dyDescent="0.2">
      <c r="A92" s="51">
        <v>40322564</v>
      </c>
      <c r="B92" s="52" t="s">
        <v>204</v>
      </c>
      <c r="C92" s="53">
        <v>1</v>
      </c>
      <c r="D92" s="51" t="s">
        <v>84</v>
      </c>
      <c r="E92" s="51">
        <v>385.10399999999998</v>
      </c>
      <c r="F92" s="31">
        <v>4576.6959999999999</v>
      </c>
      <c r="G92" s="31">
        <v>4818.7479999999996</v>
      </c>
      <c r="H92" s="31">
        <v>5088.2676799999999</v>
      </c>
      <c r="I92" s="31">
        <v>5449.6412799999998</v>
      </c>
      <c r="J92" s="31">
        <v>5754.8003200000003</v>
      </c>
      <c r="K92" s="31">
        <v>6084.0255999999999</v>
      </c>
      <c r="L92" s="31">
        <v>6485.5895999999993</v>
      </c>
      <c r="M92" s="31">
        <v>7124.2449599999991</v>
      </c>
      <c r="N92" s="31">
        <v>7774.8834399999996</v>
      </c>
      <c r="O92" s="31">
        <v>7907.1777600000005</v>
      </c>
      <c r="P92" s="31">
        <v>8354.86888</v>
      </c>
      <c r="Q92" s="31">
        <v>8876.3912799999998</v>
      </c>
      <c r="R92" s="31">
        <v>9532.5565600000009</v>
      </c>
      <c r="T92" s="62">
        <f t="shared" si="1"/>
        <v>7124.2449599999991</v>
      </c>
    </row>
    <row r="93" spans="1:20" x14ac:dyDescent="0.2">
      <c r="A93" s="51">
        <v>40309266</v>
      </c>
      <c r="B93" s="52" t="s">
        <v>205</v>
      </c>
      <c r="C93" s="53">
        <v>1</v>
      </c>
      <c r="D93" s="51" t="s">
        <v>84</v>
      </c>
      <c r="E93" s="51">
        <v>86.677999999999997</v>
      </c>
      <c r="F93" s="31">
        <v>1144.797</v>
      </c>
      <c r="G93" s="31">
        <v>1237.636</v>
      </c>
      <c r="H93" s="31">
        <v>1307.2102600000001</v>
      </c>
      <c r="I93" s="31">
        <v>1400.00046</v>
      </c>
      <c r="J93" s="31">
        <v>1478.35574</v>
      </c>
      <c r="K93" s="31">
        <v>1562.8717000000001</v>
      </c>
      <c r="L93" s="31">
        <v>1666.0096999999998</v>
      </c>
      <c r="M93" s="31">
        <v>1830.1677199999999</v>
      </c>
      <c r="N93" s="31">
        <v>1997.3560799999998</v>
      </c>
      <c r="O93" s="31">
        <v>2031.1698200000001</v>
      </c>
      <c r="P93" s="31">
        <v>2246.0886599999999</v>
      </c>
      <c r="Q93" s="31">
        <v>2588.55546</v>
      </c>
      <c r="R93" s="31">
        <v>3000.0114199999998</v>
      </c>
      <c r="T93" s="62">
        <f t="shared" si="1"/>
        <v>1830.1677199999999</v>
      </c>
    </row>
    <row r="94" spans="1:20" x14ac:dyDescent="0.2">
      <c r="A94" s="51" t="s">
        <v>206</v>
      </c>
      <c r="B94" s="52" t="s">
        <v>207</v>
      </c>
      <c r="C94" s="53">
        <v>0.75</v>
      </c>
      <c r="D94" s="51" t="s">
        <v>5</v>
      </c>
      <c r="E94" s="51" t="s">
        <v>208</v>
      </c>
      <c r="F94" s="31">
        <v>236</v>
      </c>
      <c r="G94" s="31">
        <v>247.875</v>
      </c>
      <c r="H94" s="31">
        <v>261.64999999999998</v>
      </c>
      <c r="I94" s="31">
        <v>280.23499999999996</v>
      </c>
      <c r="J94" s="31">
        <v>296.245</v>
      </c>
      <c r="K94" s="31">
        <v>313.1925</v>
      </c>
      <c r="L94" s="31">
        <v>333.86750000000001</v>
      </c>
      <c r="M94" s="31">
        <v>366.73999999999995</v>
      </c>
      <c r="N94" s="31">
        <v>400.23500000000001</v>
      </c>
      <c r="O94" s="31">
        <v>407.04500000000002</v>
      </c>
      <c r="P94" s="31">
        <v>424.28</v>
      </c>
      <c r="Q94" s="31">
        <v>438.995</v>
      </c>
      <c r="R94" s="31">
        <v>456.07749999999999</v>
      </c>
      <c r="T94" s="62">
        <f t="shared" si="1"/>
        <v>366.73999999999995</v>
      </c>
    </row>
    <row r="95" spans="1:20" x14ac:dyDescent="0.2">
      <c r="A95" s="51" t="s">
        <v>209</v>
      </c>
      <c r="B95" s="52" t="s">
        <v>210</v>
      </c>
      <c r="C95" s="53">
        <v>0.25</v>
      </c>
      <c r="D95" s="51" t="s">
        <v>5</v>
      </c>
      <c r="E95" s="51" t="s">
        <v>211</v>
      </c>
      <c r="F95" s="31">
        <v>156.73249999999999</v>
      </c>
      <c r="G95" s="31">
        <v>164.08500000000001</v>
      </c>
      <c r="H95" s="31">
        <v>173.22485</v>
      </c>
      <c r="I95" s="31">
        <v>185.52934999999999</v>
      </c>
      <c r="J95" s="31">
        <v>196.02515</v>
      </c>
      <c r="K95" s="31">
        <v>207.24075000000002</v>
      </c>
      <c r="L95" s="31">
        <v>220.92075</v>
      </c>
      <c r="M95" s="31">
        <v>242.67169999999996</v>
      </c>
      <c r="N95" s="31">
        <v>264.8338</v>
      </c>
      <c r="O95" s="31">
        <v>269.34395000000006</v>
      </c>
      <c r="P95" s="31">
        <v>280.38384999999994</v>
      </c>
      <c r="Q95" s="31">
        <v>289.36185</v>
      </c>
      <c r="R95" s="31">
        <v>300.62244999999996</v>
      </c>
      <c r="T95" s="62">
        <f t="shared" si="1"/>
        <v>242.67169999999996</v>
      </c>
    </row>
    <row r="96" spans="1:20" x14ac:dyDescent="0.2">
      <c r="A96" s="51" t="s">
        <v>212</v>
      </c>
      <c r="B96" s="52" t="s">
        <v>213</v>
      </c>
      <c r="C96" s="53">
        <v>0.1</v>
      </c>
      <c r="D96" s="51" t="s">
        <v>5</v>
      </c>
      <c r="E96" s="51" t="s">
        <v>39</v>
      </c>
      <c r="F96" s="31">
        <v>38.370499999999993</v>
      </c>
      <c r="G96" s="31">
        <v>40.253999999999998</v>
      </c>
      <c r="H96" s="31">
        <v>42.492890000000003</v>
      </c>
      <c r="I96" s="31">
        <v>45.511189999999999</v>
      </c>
      <c r="J96" s="31">
        <v>48.102110000000003</v>
      </c>
      <c r="K96" s="31">
        <v>50.854050000000001</v>
      </c>
      <c r="L96" s="31">
        <v>54.211049999999993</v>
      </c>
      <c r="M96" s="31">
        <v>59.548579999999994</v>
      </c>
      <c r="N96" s="31">
        <v>64.987120000000004</v>
      </c>
      <c r="O96" s="31">
        <v>66.093230000000005</v>
      </c>
      <c r="P96" s="31">
        <v>68.859489999999994</v>
      </c>
      <c r="Q96" s="31">
        <v>71.181690000000003</v>
      </c>
      <c r="R96" s="31">
        <v>73.951629999999994</v>
      </c>
      <c r="T96" s="62">
        <f t="shared" si="1"/>
        <v>59.548579999999994</v>
      </c>
    </row>
    <row r="97" spans="1:20" x14ac:dyDescent="0.2">
      <c r="A97" s="51" t="s">
        <v>214</v>
      </c>
      <c r="B97" s="57" t="s">
        <v>215</v>
      </c>
      <c r="C97" s="53">
        <v>0.1</v>
      </c>
      <c r="D97" s="51" t="s">
        <v>5</v>
      </c>
      <c r="E97" s="51" t="s">
        <v>33</v>
      </c>
      <c r="F97" s="31">
        <v>24.915500000000002</v>
      </c>
      <c r="G97" s="31">
        <v>26.214000000000002</v>
      </c>
      <c r="H97" s="31">
        <v>27.668990000000001</v>
      </c>
      <c r="I97" s="31">
        <v>29.63429</v>
      </c>
      <c r="J97" s="31">
        <v>31.336010000000002</v>
      </c>
      <c r="K97" s="31">
        <v>33.128549999999997</v>
      </c>
      <c r="L97" s="31">
        <v>35.315549999999995</v>
      </c>
      <c r="M97" s="31">
        <v>38.792779999999993</v>
      </c>
      <c r="N97" s="31">
        <v>42.335919999999994</v>
      </c>
      <c r="O97" s="31">
        <v>43.055930000000004</v>
      </c>
      <c r="P97" s="31">
        <v>44.909590000000001</v>
      </c>
      <c r="Q97" s="31">
        <v>46.529790000000006</v>
      </c>
      <c r="R97" s="31">
        <v>48.340330000000002</v>
      </c>
      <c r="T97" s="62">
        <f t="shared" si="1"/>
        <v>38.792779999999993</v>
      </c>
    </row>
    <row r="98" spans="1:20" x14ac:dyDescent="0.2">
      <c r="A98" s="51">
        <v>40316599</v>
      </c>
      <c r="B98" s="52" t="s">
        <v>216</v>
      </c>
      <c r="C98" s="53">
        <v>0.1</v>
      </c>
      <c r="D98" s="51" t="s">
        <v>5</v>
      </c>
      <c r="E98" s="51">
        <v>9.5449999999999999</v>
      </c>
      <c r="F98" s="31">
        <v>110.5675</v>
      </c>
      <c r="G98" s="31">
        <v>115.58999999999999</v>
      </c>
      <c r="H98" s="31">
        <v>122.03514999999999</v>
      </c>
      <c r="I98" s="31">
        <v>130.70365000000001</v>
      </c>
      <c r="J98" s="31">
        <v>138.06585000000001</v>
      </c>
      <c r="K98" s="31">
        <v>145.96575000000001</v>
      </c>
      <c r="L98" s="31">
        <v>155.60075000000001</v>
      </c>
      <c r="M98" s="31">
        <v>170.9203</v>
      </c>
      <c r="N98" s="31">
        <v>186.5292</v>
      </c>
      <c r="O98" s="31">
        <v>189.70705000000001</v>
      </c>
      <c r="P98" s="31">
        <v>197.37015</v>
      </c>
      <c r="Q98" s="31">
        <v>203.45914999999999</v>
      </c>
      <c r="R98" s="31">
        <v>211.37705000000003</v>
      </c>
      <c r="T98" s="62">
        <f t="shared" si="1"/>
        <v>170.9203</v>
      </c>
    </row>
    <row r="99" spans="1:20" x14ac:dyDescent="0.2">
      <c r="A99" s="51">
        <v>40316602</v>
      </c>
      <c r="B99" s="52" t="s">
        <v>217</v>
      </c>
      <c r="C99" s="53">
        <v>0.1</v>
      </c>
      <c r="D99" s="51" t="s">
        <v>5</v>
      </c>
      <c r="E99" s="51">
        <v>9.5449999999999999</v>
      </c>
      <c r="F99" s="31">
        <v>110.5675</v>
      </c>
      <c r="G99" s="31">
        <v>115.58999999999999</v>
      </c>
      <c r="H99" s="31">
        <v>122.03514999999999</v>
      </c>
      <c r="I99" s="31">
        <v>130.70365000000001</v>
      </c>
      <c r="J99" s="31">
        <v>138.06585000000001</v>
      </c>
      <c r="K99" s="31">
        <v>145.96575000000001</v>
      </c>
      <c r="L99" s="31">
        <v>155.60075000000001</v>
      </c>
      <c r="M99" s="31">
        <v>170.9203</v>
      </c>
      <c r="N99" s="31">
        <v>186.5292</v>
      </c>
      <c r="O99" s="31">
        <v>189.70705000000001</v>
      </c>
      <c r="P99" s="31">
        <v>197.37015</v>
      </c>
      <c r="Q99" s="31">
        <v>203.45914999999999</v>
      </c>
      <c r="R99" s="31">
        <v>211.37705000000003</v>
      </c>
      <c r="T99" s="62">
        <f t="shared" si="1"/>
        <v>170.9203</v>
      </c>
    </row>
    <row r="100" spans="1:20" x14ac:dyDescent="0.2">
      <c r="A100" s="51" t="s">
        <v>218</v>
      </c>
      <c r="B100" s="52" t="s">
        <v>219</v>
      </c>
      <c r="C100" s="53">
        <v>0.1</v>
      </c>
      <c r="D100" s="51" t="s">
        <v>5</v>
      </c>
      <c r="E100" s="51" t="s">
        <v>19</v>
      </c>
      <c r="F100" s="31">
        <v>27.595000000000002</v>
      </c>
      <c r="G100" s="31">
        <v>29.01</v>
      </c>
      <c r="H100" s="31">
        <v>30.621100000000002</v>
      </c>
      <c r="I100" s="31">
        <v>32.796100000000003</v>
      </c>
      <c r="J100" s="31">
        <v>34.674900000000001</v>
      </c>
      <c r="K100" s="31">
        <v>36.658500000000004</v>
      </c>
      <c r="L100" s="31">
        <v>39.078499999999998</v>
      </c>
      <c r="M100" s="31">
        <v>42.926199999999994</v>
      </c>
      <c r="N100" s="31">
        <v>46.846800000000002</v>
      </c>
      <c r="O100" s="31">
        <v>47.643700000000003</v>
      </c>
      <c r="P100" s="31">
        <v>49.679099999999998</v>
      </c>
      <c r="Q100" s="31">
        <v>51.439099999999996</v>
      </c>
      <c r="R100" s="31">
        <v>53.4407</v>
      </c>
      <c r="T100" s="62">
        <f t="shared" si="1"/>
        <v>42.926199999999994</v>
      </c>
    </row>
    <row r="101" spans="1:20" x14ac:dyDescent="0.2">
      <c r="A101" s="51" t="s">
        <v>220</v>
      </c>
      <c r="B101" s="52" t="s">
        <v>221</v>
      </c>
      <c r="C101" s="53">
        <v>0.25</v>
      </c>
      <c r="D101" s="51" t="s">
        <v>5</v>
      </c>
      <c r="E101" s="51" t="s">
        <v>222</v>
      </c>
      <c r="F101" s="31">
        <v>125.06150000000001</v>
      </c>
      <c r="G101" s="31">
        <v>131.03700000000001</v>
      </c>
      <c r="H101" s="31">
        <v>138.33167</v>
      </c>
      <c r="I101" s="31">
        <v>148.15756999999999</v>
      </c>
      <c r="J101" s="31">
        <v>156.56033000000002</v>
      </c>
      <c r="K101" s="31">
        <v>165.51765000000003</v>
      </c>
      <c r="L101" s="31">
        <v>176.44364999999999</v>
      </c>
      <c r="M101" s="31">
        <v>193.81573999999998</v>
      </c>
      <c r="N101" s="31">
        <v>211.51635999999999</v>
      </c>
      <c r="O101" s="31">
        <v>215.11769000000001</v>
      </c>
      <c r="P101" s="31">
        <v>224.00946999999999</v>
      </c>
      <c r="Q101" s="31">
        <v>231.33507000000003</v>
      </c>
      <c r="R101" s="31">
        <v>240.33739000000003</v>
      </c>
      <c r="T101" s="62">
        <f t="shared" si="1"/>
        <v>193.81573999999998</v>
      </c>
    </row>
    <row r="102" spans="1:20" x14ac:dyDescent="0.2">
      <c r="A102" s="51" t="s">
        <v>223</v>
      </c>
      <c r="B102" s="52" t="s">
        <v>224</v>
      </c>
      <c r="C102" s="53">
        <v>1</v>
      </c>
      <c r="D102" s="51" t="s">
        <v>84</v>
      </c>
      <c r="E102" s="51" t="s">
        <v>225</v>
      </c>
      <c r="F102" s="31">
        <v>523.36</v>
      </c>
      <c r="G102" s="31">
        <v>589.18000000000006</v>
      </c>
      <c r="H102" s="31">
        <v>622.54880000000003</v>
      </c>
      <c r="I102" s="31">
        <v>666.70479999999998</v>
      </c>
      <c r="J102" s="31">
        <v>703.99119999999994</v>
      </c>
      <c r="K102" s="31">
        <v>744.19600000000003</v>
      </c>
      <c r="L102" s="31">
        <v>793.29600000000005</v>
      </c>
      <c r="M102" s="31">
        <v>871.53359999999998</v>
      </c>
      <c r="N102" s="31">
        <v>951.18039999999996</v>
      </c>
      <c r="O102" s="31">
        <v>967.16160000000002</v>
      </c>
      <c r="P102" s="31">
        <v>1139.9308000000001</v>
      </c>
      <c r="Q102" s="31">
        <v>1449.9748</v>
      </c>
      <c r="R102" s="31">
        <v>1817.1196</v>
      </c>
      <c r="T102" s="62">
        <f t="shared" si="1"/>
        <v>871.53359999999998</v>
      </c>
    </row>
    <row r="103" spans="1:20" x14ac:dyDescent="0.2">
      <c r="A103" s="51" t="s">
        <v>226</v>
      </c>
      <c r="B103" s="52" t="s">
        <v>227</v>
      </c>
      <c r="C103" s="53">
        <v>0.04</v>
      </c>
      <c r="D103" s="51" t="s">
        <v>5</v>
      </c>
      <c r="E103" s="51" t="s">
        <v>228</v>
      </c>
      <c r="F103" s="31">
        <v>5.1844999999999999</v>
      </c>
      <c r="G103" s="31">
        <v>5.4959999999999996</v>
      </c>
      <c r="H103" s="31">
        <v>5.79941</v>
      </c>
      <c r="I103" s="31">
        <v>6.2113099999999992</v>
      </c>
      <c r="J103" s="31">
        <v>6.57599</v>
      </c>
      <c r="K103" s="31">
        <v>6.9520499999999998</v>
      </c>
      <c r="L103" s="31">
        <v>7.4110499999999995</v>
      </c>
      <c r="M103" s="31">
        <v>8.1408199999999979</v>
      </c>
      <c r="N103" s="31">
        <v>8.8844799999999999</v>
      </c>
      <c r="O103" s="31">
        <v>9.0352700000000006</v>
      </c>
      <c r="P103" s="31">
        <v>9.4524099999999986</v>
      </c>
      <c r="Q103" s="31">
        <v>9.8510099999999987</v>
      </c>
      <c r="R103" s="31">
        <v>10.23427</v>
      </c>
      <c r="T103" s="62">
        <f t="shared" si="1"/>
        <v>8.1408199999999979</v>
      </c>
    </row>
    <row r="104" spans="1:20" x14ac:dyDescent="0.2">
      <c r="A104" s="51" t="s">
        <v>229</v>
      </c>
      <c r="B104" s="52" t="s">
        <v>230</v>
      </c>
      <c r="C104" s="53">
        <v>1</v>
      </c>
      <c r="D104" s="51" t="s">
        <v>231</v>
      </c>
      <c r="E104" s="51" t="s">
        <v>232</v>
      </c>
      <c r="F104" s="31">
        <v>223.18</v>
      </c>
      <c r="G104" s="31">
        <v>239.34</v>
      </c>
      <c r="H104" s="31">
        <v>252.4444</v>
      </c>
      <c r="I104" s="31">
        <v>270.36239999999998</v>
      </c>
      <c r="J104" s="31">
        <v>286.7756</v>
      </c>
      <c r="K104" s="31">
        <v>303.178</v>
      </c>
      <c r="L104" s="31">
        <v>323.18799999999999</v>
      </c>
      <c r="M104" s="31">
        <v>355.02679999999998</v>
      </c>
      <c r="N104" s="31">
        <v>387.45519999999999</v>
      </c>
      <c r="O104" s="31">
        <v>394.02080000000007</v>
      </c>
      <c r="P104" s="31">
        <v>414.07039999999995</v>
      </c>
      <c r="Q104" s="31">
        <v>447.14240000000001</v>
      </c>
      <c r="R104" s="31">
        <v>475.56480000000005</v>
      </c>
      <c r="T104" s="62">
        <f t="shared" si="1"/>
        <v>355.02679999999998</v>
      </c>
    </row>
    <row r="105" spans="1:20" x14ac:dyDescent="0.2">
      <c r="A105" s="51" t="s">
        <v>233</v>
      </c>
      <c r="B105" s="52" t="s">
        <v>234</v>
      </c>
      <c r="C105" s="53">
        <v>1</v>
      </c>
      <c r="D105" s="51" t="s">
        <v>235</v>
      </c>
      <c r="E105" s="51" t="s">
        <v>236</v>
      </c>
      <c r="F105" s="31">
        <v>65.475999999999999</v>
      </c>
      <c r="G105" s="31">
        <v>191.88800000000001</v>
      </c>
      <c r="H105" s="31">
        <v>203.12008</v>
      </c>
      <c r="I105" s="31">
        <v>217.50167999999999</v>
      </c>
      <c r="J105" s="31">
        <v>229.64792</v>
      </c>
      <c r="K105" s="31">
        <v>242.73360000000002</v>
      </c>
      <c r="L105" s="31">
        <v>258.73759999999999</v>
      </c>
      <c r="M105" s="31">
        <v>284.30775999999997</v>
      </c>
      <c r="N105" s="31">
        <v>310.31263999999999</v>
      </c>
      <c r="O105" s="31">
        <v>315.43455999999998</v>
      </c>
      <c r="P105" s="31">
        <v>409.12727999999998</v>
      </c>
      <c r="Q105" s="31">
        <v>588.15167999999994</v>
      </c>
      <c r="R105" s="31">
        <v>810.21735999999999</v>
      </c>
      <c r="T105" s="62">
        <f t="shared" si="1"/>
        <v>284.30775999999997</v>
      </c>
    </row>
    <row r="106" spans="1:20" x14ac:dyDescent="0.2">
      <c r="A106" s="51" t="s">
        <v>237</v>
      </c>
      <c r="B106" s="52" t="s">
        <v>238</v>
      </c>
      <c r="C106" s="53">
        <v>1</v>
      </c>
      <c r="D106" s="51" t="s">
        <v>84</v>
      </c>
      <c r="E106" s="51" t="s">
        <v>239</v>
      </c>
      <c r="F106" s="31">
        <v>388.12</v>
      </c>
      <c r="G106" s="31">
        <v>448.06</v>
      </c>
      <c r="H106" s="31">
        <v>473.5496</v>
      </c>
      <c r="I106" s="31">
        <v>507.12159999999994</v>
      </c>
      <c r="J106" s="31">
        <v>535.47039999999993</v>
      </c>
      <c r="K106" s="31">
        <v>566.03199999999993</v>
      </c>
      <c r="L106" s="31">
        <v>603.37199999999996</v>
      </c>
      <c r="M106" s="31">
        <v>662.91120000000001</v>
      </c>
      <c r="N106" s="31">
        <v>723.50679999999988</v>
      </c>
      <c r="O106" s="31">
        <v>735.60720000000003</v>
      </c>
      <c r="P106" s="31">
        <v>899.20360000000005</v>
      </c>
      <c r="Q106" s="31">
        <v>1202.1916000000001</v>
      </c>
      <c r="R106" s="31">
        <v>1559.6932000000002</v>
      </c>
      <c r="T106" s="62">
        <f t="shared" si="1"/>
        <v>662.91120000000001</v>
      </c>
    </row>
    <row r="107" spans="1:20" x14ac:dyDescent="0.2">
      <c r="A107" s="51" t="s">
        <v>240</v>
      </c>
      <c r="B107" s="52" t="s">
        <v>241</v>
      </c>
      <c r="C107" s="53">
        <v>1</v>
      </c>
      <c r="D107" s="51" t="s">
        <v>231</v>
      </c>
      <c r="E107" s="51" t="s">
        <v>242</v>
      </c>
      <c r="F107" s="31">
        <v>79.751999999999995</v>
      </c>
      <c r="G107" s="31">
        <v>89.676000000000002</v>
      </c>
      <c r="H107" s="31">
        <v>94.424160000000001</v>
      </c>
      <c r="I107" s="31">
        <v>101.11735999999999</v>
      </c>
      <c r="J107" s="31">
        <v>108.05184</v>
      </c>
      <c r="K107" s="31">
        <v>114.2272</v>
      </c>
      <c r="L107" s="31">
        <v>121.76519999999999</v>
      </c>
      <c r="M107" s="31">
        <v>133.77351999999999</v>
      </c>
      <c r="N107" s="31">
        <v>145.99727999999999</v>
      </c>
      <c r="O107" s="31">
        <v>148.44712000000001</v>
      </c>
      <c r="P107" s="31">
        <v>158.76855999999998</v>
      </c>
      <c r="Q107" s="31">
        <v>184.35735999999997</v>
      </c>
      <c r="R107" s="31">
        <v>202.55272000000002</v>
      </c>
      <c r="T107" s="62">
        <f t="shared" si="1"/>
        <v>133.77351999999999</v>
      </c>
    </row>
    <row r="108" spans="1:20" x14ac:dyDescent="0.2">
      <c r="A108" s="51" t="s">
        <v>243</v>
      </c>
      <c r="B108" s="52" t="s">
        <v>244</v>
      </c>
      <c r="C108" s="53">
        <v>1</v>
      </c>
      <c r="D108" s="51" t="s">
        <v>231</v>
      </c>
      <c r="E108" s="51" t="s">
        <v>245</v>
      </c>
      <c r="F108" s="31">
        <v>279.94400000000002</v>
      </c>
      <c r="G108" s="31">
        <v>298.572</v>
      </c>
      <c r="H108" s="31">
        <v>314.98352</v>
      </c>
      <c r="I108" s="31">
        <v>337.34391999999997</v>
      </c>
      <c r="J108" s="31">
        <v>357.50847999999996</v>
      </c>
      <c r="K108" s="31">
        <v>377.95839999999998</v>
      </c>
      <c r="L108" s="31">
        <v>402.90440000000001</v>
      </c>
      <c r="M108" s="31">
        <v>442.59143999999998</v>
      </c>
      <c r="N108" s="31">
        <v>483.01615999999996</v>
      </c>
      <c r="O108" s="31">
        <v>491.21064000000007</v>
      </c>
      <c r="P108" s="31">
        <v>515.11032</v>
      </c>
      <c r="Q108" s="31">
        <v>551.14391999999998</v>
      </c>
      <c r="R108" s="31">
        <v>583.61383999999998</v>
      </c>
      <c r="T108" s="62">
        <f t="shared" si="1"/>
        <v>442.59143999999998</v>
      </c>
    </row>
    <row r="109" spans="1:20" x14ac:dyDescent="0.2">
      <c r="A109" s="51" t="s">
        <v>246</v>
      </c>
      <c r="B109" s="52" t="s">
        <v>247</v>
      </c>
      <c r="C109" s="53">
        <v>1</v>
      </c>
      <c r="D109" s="51" t="s">
        <v>84</v>
      </c>
      <c r="E109" s="51" t="s">
        <v>239</v>
      </c>
      <c r="F109" s="31">
        <v>388.12</v>
      </c>
      <c r="G109" s="31">
        <v>448.06</v>
      </c>
      <c r="H109" s="31">
        <v>473.5496</v>
      </c>
      <c r="I109" s="31">
        <v>507.12159999999994</v>
      </c>
      <c r="J109" s="31">
        <v>535.47039999999993</v>
      </c>
      <c r="K109" s="31">
        <v>566.03199999999993</v>
      </c>
      <c r="L109" s="31">
        <v>603.37199999999996</v>
      </c>
      <c r="M109" s="31">
        <v>662.91120000000001</v>
      </c>
      <c r="N109" s="31">
        <v>723.50679999999988</v>
      </c>
      <c r="O109" s="31">
        <v>735.60720000000003</v>
      </c>
      <c r="P109" s="31">
        <v>899.20360000000005</v>
      </c>
      <c r="Q109" s="31">
        <v>1202.1916000000001</v>
      </c>
      <c r="R109" s="31">
        <v>1559.6932000000002</v>
      </c>
      <c r="T109" s="62">
        <f t="shared" si="1"/>
        <v>662.91120000000001</v>
      </c>
    </row>
    <row r="110" spans="1:20" x14ac:dyDescent="0.2">
      <c r="A110" s="51" t="s">
        <v>248</v>
      </c>
      <c r="B110" s="52" t="s">
        <v>249</v>
      </c>
      <c r="C110" s="53">
        <v>1</v>
      </c>
      <c r="D110" s="51" t="s">
        <v>250</v>
      </c>
      <c r="E110" s="51" t="s">
        <v>251</v>
      </c>
      <c r="F110" s="31">
        <v>480.15000000000003</v>
      </c>
      <c r="G110" s="31">
        <v>526.20000000000005</v>
      </c>
      <c r="H110" s="31">
        <v>556.04700000000003</v>
      </c>
      <c r="I110" s="31">
        <v>595.50700000000006</v>
      </c>
      <c r="J110" s="31">
        <v>628.79300000000001</v>
      </c>
      <c r="K110" s="31">
        <v>664.72500000000002</v>
      </c>
      <c r="L110" s="31">
        <v>708.58499999999992</v>
      </c>
      <c r="M110" s="31">
        <v>778.43399999999997</v>
      </c>
      <c r="N110" s="31">
        <v>849.54600000000005</v>
      </c>
      <c r="O110" s="31">
        <v>863.93900000000008</v>
      </c>
      <c r="P110" s="31">
        <v>960.12700000000007</v>
      </c>
      <c r="Q110" s="31">
        <v>1115.9670000000001</v>
      </c>
      <c r="R110" s="31">
        <v>1318.3990000000001</v>
      </c>
      <c r="T110" s="62">
        <f t="shared" si="1"/>
        <v>778.43399999999997</v>
      </c>
    </row>
    <row r="111" spans="1:20" x14ac:dyDescent="0.2">
      <c r="A111" s="51" t="s">
        <v>252</v>
      </c>
      <c r="B111" s="52" t="s">
        <v>253</v>
      </c>
      <c r="C111" s="53">
        <v>1</v>
      </c>
      <c r="D111" s="51" t="s">
        <v>254</v>
      </c>
      <c r="E111" s="51" t="s">
        <v>255</v>
      </c>
      <c r="F111" s="31">
        <v>433.87</v>
      </c>
      <c r="G111" s="31">
        <v>467.56000000000006</v>
      </c>
      <c r="H111" s="31">
        <v>493.92460000000005</v>
      </c>
      <c r="I111" s="31">
        <v>528.98660000000007</v>
      </c>
      <c r="J111" s="31">
        <v>558.59540000000004</v>
      </c>
      <c r="K111" s="31">
        <v>590.53700000000003</v>
      </c>
      <c r="L111" s="31">
        <v>629.50699999999995</v>
      </c>
      <c r="M111" s="31">
        <v>691.53120000000001</v>
      </c>
      <c r="N111" s="31">
        <v>754.69680000000005</v>
      </c>
      <c r="O111" s="31">
        <v>767.48220000000015</v>
      </c>
      <c r="P111" s="31">
        <v>827.09860000000003</v>
      </c>
      <c r="Q111" s="31">
        <v>910.9466000000001</v>
      </c>
      <c r="R111" s="31">
        <v>1037.2982000000002</v>
      </c>
      <c r="T111" s="62">
        <f t="shared" si="1"/>
        <v>691.53120000000001</v>
      </c>
    </row>
    <row r="112" spans="1:20" x14ac:dyDescent="0.2">
      <c r="A112" s="51" t="s">
        <v>256</v>
      </c>
      <c r="B112" s="52" t="s">
        <v>257</v>
      </c>
      <c r="C112" s="53">
        <v>0.1</v>
      </c>
      <c r="D112" s="51" t="s">
        <v>5</v>
      </c>
      <c r="E112" s="51" t="s">
        <v>258</v>
      </c>
      <c r="F112" s="31">
        <v>718.4</v>
      </c>
      <c r="G112" s="31">
        <v>749.84999999999991</v>
      </c>
      <c r="H112" s="31">
        <v>791.70799999999997</v>
      </c>
      <c r="I112" s="31">
        <v>847.94600000000003</v>
      </c>
      <c r="J112" s="31">
        <v>895.47799999999995</v>
      </c>
      <c r="K112" s="31">
        <v>946.71900000000005</v>
      </c>
      <c r="L112" s="31">
        <v>1009.2089999999998</v>
      </c>
      <c r="M112" s="31">
        <v>1108.568</v>
      </c>
      <c r="N112" s="31">
        <v>1209.8019999999999</v>
      </c>
      <c r="O112" s="31">
        <v>1230.422</v>
      </c>
      <c r="P112" s="31">
        <v>1279.3119999999999</v>
      </c>
      <c r="Q112" s="31">
        <v>1317.114</v>
      </c>
      <c r="R112" s="31">
        <v>1368.3729999999998</v>
      </c>
      <c r="T112" s="62">
        <f t="shared" si="1"/>
        <v>1108.568</v>
      </c>
    </row>
    <row r="113" spans="1:20" x14ac:dyDescent="0.2">
      <c r="A113" s="51" t="s">
        <v>259</v>
      </c>
      <c r="B113" s="52" t="s">
        <v>260</v>
      </c>
      <c r="C113" s="53">
        <v>0.1</v>
      </c>
      <c r="D113" s="51" t="s">
        <v>5</v>
      </c>
      <c r="E113" s="51" t="s">
        <v>258</v>
      </c>
      <c r="F113" s="31">
        <v>718.4</v>
      </c>
      <c r="G113" s="31">
        <v>749.84999999999991</v>
      </c>
      <c r="H113" s="31">
        <v>791.70799999999997</v>
      </c>
      <c r="I113" s="31">
        <v>847.94600000000003</v>
      </c>
      <c r="J113" s="31">
        <v>895.47799999999995</v>
      </c>
      <c r="K113" s="31">
        <v>946.71900000000005</v>
      </c>
      <c r="L113" s="31">
        <v>1009.2089999999998</v>
      </c>
      <c r="M113" s="31">
        <v>1108.568</v>
      </c>
      <c r="N113" s="31">
        <v>1209.8019999999999</v>
      </c>
      <c r="O113" s="31">
        <v>1230.422</v>
      </c>
      <c r="P113" s="31">
        <v>1279.3119999999999</v>
      </c>
      <c r="Q113" s="31">
        <v>1317.114</v>
      </c>
      <c r="R113" s="31">
        <v>1368.3729999999998</v>
      </c>
      <c r="T113" s="62">
        <f t="shared" si="1"/>
        <v>1108.568</v>
      </c>
    </row>
    <row r="114" spans="1:20" x14ac:dyDescent="0.2">
      <c r="A114" s="51" t="s">
        <v>261</v>
      </c>
      <c r="B114" s="52" t="s">
        <v>262</v>
      </c>
      <c r="C114" s="53">
        <v>0.1</v>
      </c>
      <c r="D114" s="51" t="s">
        <v>5</v>
      </c>
      <c r="E114" s="51" t="s">
        <v>258</v>
      </c>
      <c r="F114" s="31">
        <v>718.4</v>
      </c>
      <c r="G114" s="31">
        <v>749.84999999999991</v>
      </c>
      <c r="H114" s="31">
        <v>791.70799999999997</v>
      </c>
      <c r="I114" s="31">
        <v>847.94600000000003</v>
      </c>
      <c r="J114" s="31">
        <v>895.47799999999995</v>
      </c>
      <c r="K114" s="31">
        <v>946.71900000000005</v>
      </c>
      <c r="L114" s="31">
        <v>1009.2089999999998</v>
      </c>
      <c r="M114" s="31">
        <v>1108.568</v>
      </c>
      <c r="N114" s="31">
        <v>1209.8019999999999</v>
      </c>
      <c r="O114" s="31">
        <v>1230.422</v>
      </c>
      <c r="P114" s="31">
        <v>1279.3119999999999</v>
      </c>
      <c r="Q114" s="31">
        <v>1317.114</v>
      </c>
      <c r="R114" s="31">
        <v>1368.3729999999998</v>
      </c>
      <c r="T114" s="62">
        <f t="shared" si="1"/>
        <v>1108.568</v>
      </c>
    </row>
    <row r="115" spans="1:20" x14ac:dyDescent="0.2">
      <c r="A115" s="51" t="s">
        <v>263</v>
      </c>
      <c r="B115" s="52" t="s">
        <v>264</v>
      </c>
      <c r="C115" s="53">
        <v>0.04</v>
      </c>
      <c r="D115" s="51" t="s">
        <v>5</v>
      </c>
      <c r="E115" s="51" t="s">
        <v>265</v>
      </c>
      <c r="F115" s="31">
        <v>55.427999999999997</v>
      </c>
      <c r="G115" s="31">
        <v>57.923999999999999</v>
      </c>
      <c r="H115" s="31">
        <v>61.154639999999993</v>
      </c>
      <c r="I115" s="31">
        <v>65.498639999999995</v>
      </c>
      <c r="J115" s="31">
        <v>69.183759999999992</v>
      </c>
      <c r="K115" s="31">
        <v>73.142399999999995</v>
      </c>
      <c r="L115" s="31">
        <v>77.970399999999984</v>
      </c>
      <c r="M115" s="31">
        <v>85.646879999999982</v>
      </c>
      <c r="N115" s="31">
        <v>93.468319999999991</v>
      </c>
      <c r="O115" s="31">
        <v>95.060880000000012</v>
      </c>
      <c r="P115" s="31">
        <v>98.885839999999988</v>
      </c>
      <c r="Q115" s="31">
        <v>101.90584</v>
      </c>
      <c r="R115" s="31">
        <v>105.87168</v>
      </c>
      <c r="T115" s="62">
        <f t="shared" si="1"/>
        <v>85.646879999999982</v>
      </c>
    </row>
    <row r="116" spans="1:20" x14ac:dyDescent="0.2">
      <c r="A116" s="51" t="s">
        <v>266</v>
      </c>
      <c r="B116" s="52" t="s">
        <v>267</v>
      </c>
      <c r="C116" s="53">
        <v>0.75</v>
      </c>
      <c r="D116" s="51" t="s">
        <v>5</v>
      </c>
      <c r="E116" s="51" t="s">
        <v>268</v>
      </c>
      <c r="F116" s="31">
        <v>136.92750000000001</v>
      </c>
      <c r="G116" s="31">
        <v>144.495</v>
      </c>
      <c r="H116" s="31">
        <v>152.49795</v>
      </c>
      <c r="I116" s="31">
        <v>163.32945000000001</v>
      </c>
      <c r="J116" s="31">
        <v>172.79205000000002</v>
      </c>
      <c r="K116" s="31">
        <v>182.67525000000001</v>
      </c>
      <c r="L116" s="31">
        <v>194.73524999999998</v>
      </c>
      <c r="M116" s="31">
        <v>213.90989999999996</v>
      </c>
      <c r="N116" s="31">
        <v>233.4486</v>
      </c>
      <c r="O116" s="31">
        <v>237.41565000000003</v>
      </c>
      <c r="P116" s="31">
        <v>247.93094999999997</v>
      </c>
      <c r="Q116" s="31">
        <v>257.47694999999999</v>
      </c>
      <c r="R116" s="31">
        <v>267.49514999999997</v>
      </c>
      <c r="T116" s="62">
        <f t="shared" si="1"/>
        <v>213.90989999999996</v>
      </c>
    </row>
    <row r="117" spans="1:20" x14ac:dyDescent="0.2">
      <c r="A117" s="51">
        <v>40324761</v>
      </c>
      <c r="B117" s="52" t="s">
        <v>269</v>
      </c>
      <c r="C117" s="53">
        <v>1</v>
      </c>
      <c r="D117" s="51" t="s">
        <v>5</v>
      </c>
      <c r="E117" s="51">
        <v>8.7899999999999991</v>
      </c>
      <c r="F117" s="31">
        <v>109.08499999999999</v>
      </c>
      <c r="G117" s="31">
        <v>115.97999999999999</v>
      </c>
      <c r="H117" s="31">
        <v>122.3693</v>
      </c>
      <c r="I117" s="31">
        <v>131.06029999999998</v>
      </c>
      <c r="J117" s="31">
        <v>138.82069999999999</v>
      </c>
      <c r="K117" s="31">
        <v>146.7585</v>
      </c>
      <c r="L117" s="31">
        <v>156.4485</v>
      </c>
      <c r="M117" s="31">
        <v>171.85459999999995</v>
      </c>
      <c r="N117" s="31">
        <v>187.55439999999999</v>
      </c>
      <c r="O117" s="31">
        <v>190.73509999999999</v>
      </c>
      <c r="P117" s="31">
        <v>199.77129999999997</v>
      </c>
      <c r="Q117" s="31">
        <v>208.6653</v>
      </c>
      <c r="R117" s="31">
        <v>216.78309999999999</v>
      </c>
      <c r="T117" s="62">
        <f t="shared" si="1"/>
        <v>171.85459999999995</v>
      </c>
    </row>
    <row r="118" spans="1:20" x14ac:dyDescent="0.2">
      <c r="A118" s="51">
        <v>40308480</v>
      </c>
      <c r="B118" s="52" t="s">
        <v>270</v>
      </c>
      <c r="C118" s="53">
        <v>1</v>
      </c>
      <c r="D118" s="51" t="s">
        <v>5</v>
      </c>
      <c r="E118" s="51">
        <v>8.7899999999999991</v>
      </c>
      <c r="F118" s="31">
        <v>109.08499999999999</v>
      </c>
      <c r="G118" s="31">
        <v>115.97999999999999</v>
      </c>
      <c r="H118" s="31">
        <v>122.3693</v>
      </c>
      <c r="I118" s="31">
        <v>131.06029999999998</v>
      </c>
      <c r="J118" s="31">
        <v>138.82069999999999</v>
      </c>
      <c r="K118" s="31">
        <v>146.7585</v>
      </c>
      <c r="L118" s="31">
        <v>156.4485</v>
      </c>
      <c r="M118" s="31">
        <v>171.85459999999995</v>
      </c>
      <c r="N118" s="31">
        <v>187.55439999999999</v>
      </c>
      <c r="O118" s="31">
        <v>190.73509999999999</v>
      </c>
      <c r="P118" s="31">
        <v>199.77129999999997</v>
      </c>
      <c r="Q118" s="31">
        <v>208.6653</v>
      </c>
      <c r="R118" s="31">
        <v>216.78309999999999</v>
      </c>
      <c r="T118" s="62">
        <f t="shared" si="1"/>
        <v>171.85459999999995</v>
      </c>
    </row>
    <row r="119" spans="1:20" x14ac:dyDescent="0.2">
      <c r="A119" s="51" t="s">
        <v>271</v>
      </c>
      <c r="B119" s="52" t="s">
        <v>272</v>
      </c>
      <c r="C119" s="53">
        <v>0.5</v>
      </c>
      <c r="D119" s="51" t="s">
        <v>5</v>
      </c>
      <c r="E119" s="51" t="s">
        <v>273</v>
      </c>
      <c r="F119" s="31">
        <v>59.372500000000002</v>
      </c>
      <c r="G119" s="31">
        <v>63.03</v>
      </c>
      <c r="H119" s="31">
        <v>66.506050000000002</v>
      </c>
      <c r="I119" s="31">
        <v>71.229550000000003</v>
      </c>
      <c r="J119" s="31">
        <v>75.428950000000015</v>
      </c>
      <c r="K119" s="31">
        <v>79.742250000000013</v>
      </c>
      <c r="L119" s="31">
        <v>85.007249999999999</v>
      </c>
      <c r="M119" s="31">
        <v>93.378099999999989</v>
      </c>
      <c r="N119" s="31">
        <v>101.9084</v>
      </c>
      <c r="O119" s="31">
        <v>103.63735000000001</v>
      </c>
      <c r="P119" s="31">
        <v>108.48305000000001</v>
      </c>
      <c r="Q119" s="31">
        <v>113.18205000000002</v>
      </c>
      <c r="R119" s="31">
        <v>117.58535000000002</v>
      </c>
      <c r="T119" s="62">
        <f t="shared" si="1"/>
        <v>93.378099999999989</v>
      </c>
    </row>
    <row r="120" spans="1:20" x14ac:dyDescent="0.2">
      <c r="A120" s="51">
        <v>40308588</v>
      </c>
      <c r="B120" s="52" t="s">
        <v>274</v>
      </c>
      <c r="C120" s="53">
        <v>1</v>
      </c>
      <c r="D120" s="51" t="s">
        <v>5</v>
      </c>
      <c r="E120" s="51">
        <v>9.67</v>
      </c>
      <c r="F120" s="31">
        <v>119.205</v>
      </c>
      <c r="G120" s="31">
        <v>126.53999999999999</v>
      </c>
      <c r="H120" s="31">
        <v>133.5189</v>
      </c>
      <c r="I120" s="31">
        <v>143.00190000000001</v>
      </c>
      <c r="J120" s="31">
        <v>151.43110000000001</v>
      </c>
      <c r="K120" s="31">
        <v>160.09049999999999</v>
      </c>
      <c r="L120" s="31">
        <v>170.66049999999998</v>
      </c>
      <c r="M120" s="31">
        <v>187.46579999999997</v>
      </c>
      <c r="N120" s="31">
        <v>204.59119999999999</v>
      </c>
      <c r="O120" s="31">
        <v>208.06229999999999</v>
      </c>
      <c r="P120" s="31">
        <v>217.78489999999999</v>
      </c>
      <c r="Q120" s="31">
        <v>227.20690000000002</v>
      </c>
      <c r="R120" s="31">
        <v>236.0463</v>
      </c>
      <c r="T120" s="62">
        <f t="shared" si="1"/>
        <v>187.46579999999997</v>
      </c>
    </row>
    <row r="121" spans="1:20" x14ac:dyDescent="0.2">
      <c r="A121" s="51">
        <v>40308570</v>
      </c>
      <c r="B121" s="52" t="s">
        <v>275</v>
      </c>
      <c r="C121" s="53">
        <v>1</v>
      </c>
      <c r="D121" s="51" t="s">
        <v>5</v>
      </c>
      <c r="E121" s="51">
        <v>42.35</v>
      </c>
      <c r="F121" s="31">
        <v>495.02500000000003</v>
      </c>
      <c r="G121" s="31">
        <v>518.70000000000005</v>
      </c>
      <c r="H121" s="31">
        <v>547.57450000000006</v>
      </c>
      <c r="I121" s="31">
        <v>586.46950000000004</v>
      </c>
      <c r="J121" s="31">
        <v>619.7355</v>
      </c>
      <c r="K121" s="31">
        <v>655.19250000000011</v>
      </c>
      <c r="L121" s="31">
        <v>698.4425</v>
      </c>
      <c r="M121" s="31">
        <v>767.20899999999995</v>
      </c>
      <c r="N121" s="31">
        <v>837.27599999999995</v>
      </c>
      <c r="O121" s="31">
        <v>851.53150000000005</v>
      </c>
      <c r="P121" s="31">
        <v>886.74450000000002</v>
      </c>
      <c r="Q121" s="31">
        <v>915.7745000000001</v>
      </c>
      <c r="R121" s="31">
        <v>951.41150000000005</v>
      </c>
      <c r="T121" s="62">
        <f t="shared" si="1"/>
        <v>767.20899999999995</v>
      </c>
    </row>
    <row r="122" spans="1:20" x14ac:dyDescent="0.2">
      <c r="A122" s="51" t="s">
        <v>276</v>
      </c>
      <c r="B122" s="52" t="s">
        <v>277</v>
      </c>
      <c r="C122" s="53">
        <v>0.1</v>
      </c>
      <c r="D122" s="51" t="s">
        <v>5</v>
      </c>
      <c r="E122" s="51" t="s">
        <v>278</v>
      </c>
      <c r="F122" s="31">
        <v>59.381</v>
      </c>
      <c r="G122" s="31">
        <v>62.177999999999997</v>
      </c>
      <c r="H122" s="31">
        <v>65.640979999999999</v>
      </c>
      <c r="I122" s="31">
        <v>70.303579999999997</v>
      </c>
      <c r="J122" s="31">
        <v>74.283020000000008</v>
      </c>
      <c r="K122" s="31">
        <v>78.533100000000005</v>
      </c>
      <c r="L122" s="31">
        <v>83.717100000000002</v>
      </c>
      <c r="M122" s="31">
        <v>91.959559999999996</v>
      </c>
      <c r="N122" s="31">
        <v>100.35784</v>
      </c>
      <c r="O122" s="31">
        <v>102.06686000000002</v>
      </c>
      <c r="P122" s="31">
        <v>106.25818</v>
      </c>
      <c r="Q122" s="31">
        <v>109.67658000000002</v>
      </c>
      <c r="R122" s="31">
        <v>113.94466000000001</v>
      </c>
      <c r="T122" s="62">
        <f t="shared" si="1"/>
        <v>91.959559999999996</v>
      </c>
    </row>
    <row r="123" spans="1:20" x14ac:dyDescent="0.2">
      <c r="A123" s="51" t="s">
        <v>279</v>
      </c>
      <c r="B123" s="52" t="s">
        <v>280</v>
      </c>
      <c r="C123" s="53">
        <v>0.1</v>
      </c>
      <c r="D123" s="51" t="s">
        <v>5</v>
      </c>
      <c r="E123" s="51" t="s">
        <v>152</v>
      </c>
      <c r="F123" s="31">
        <v>29.366</v>
      </c>
      <c r="G123" s="31">
        <v>30.858000000000001</v>
      </c>
      <c r="H123" s="31">
        <v>32.572279999999999</v>
      </c>
      <c r="I123" s="31">
        <v>34.88588</v>
      </c>
      <c r="J123" s="31">
        <v>36.881720000000001</v>
      </c>
      <c r="K123" s="31">
        <v>38.991600000000005</v>
      </c>
      <c r="L123" s="31">
        <v>41.565599999999996</v>
      </c>
      <c r="M123" s="31">
        <v>45.658159999999995</v>
      </c>
      <c r="N123" s="31">
        <v>49.828240000000001</v>
      </c>
      <c r="O123" s="31">
        <v>50.675960000000003</v>
      </c>
      <c r="P123" s="31">
        <v>52.831479999999999</v>
      </c>
      <c r="Q123" s="31">
        <v>54.683880000000002</v>
      </c>
      <c r="R123" s="31">
        <v>56.81176</v>
      </c>
      <c r="T123" s="62">
        <f t="shared" si="1"/>
        <v>45.658159999999995</v>
      </c>
    </row>
    <row r="124" spans="1:20" x14ac:dyDescent="0.2">
      <c r="A124" s="51" t="s">
        <v>281</v>
      </c>
      <c r="B124" s="52" t="s">
        <v>282</v>
      </c>
      <c r="C124" s="53">
        <v>0.1</v>
      </c>
      <c r="D124" s="51" t="s">
        <v>5</v>
      </c>
      <c r="E124" s="51" t="s">
        <v>283</v>
      </c>
      <c r="F124" s="31">
        <v>46.960999999999999</v>
      </c>
      <c r="G124" s="31">
        <v>49.218000000000004</v>
      </c>
      <c r="H124" s="31">
        <v>51.957380000000001</v>
      </c>
      <c r="I124" s="31">
        <v>55.647980000000004</v>
      </c>
      <c r="J124" s="31">
        <v>58.806620000000002</v>
      </c>
      <c r="K124" s="31">
        <v>62.17110000000001</v>
      </c>
      <c r="L124" s="31">
        <v>66.275099999999995</v>
      </c>
      <c r="M124" s="31">
        <v>72.800359999999998</v>
      </c>
      <c r="N124" s="31">
        <v>79.449039999999997</v>
      </c>
      <c r="O124" s="31">
        <v>80.801660000000012</v>
      </c>
      <c r="P124" s="31">
        <v>84.150579999999991</v>
      </c>
      <c r="Q124" s="31">
        <v>86.920980000000014</v>
      </c>
      <c r="R124" s="31">
        <v>90.303460000000001</v>
      </c>
      <c r="T124" s="62">
        <f>VLOOKUP(B124,[1]TABELA!$B$53:$U$1211,20,FALSE)</f>
        <v>45</v>
      </c>
    </row>
    <row r="125" spans="1:20" x14ac:dyDescent="0.2">
      <c r="A125" s="51" t="s">
        <v>284</v>
      </c>
      <c r="B125" s="52" t="s">
        <v>285</v>
      </c>
      <c r="C125" s="53">
        <v>0.1</v>
      </c>
      <c r="D125" s="51" t="s">
        <v>5</v>
      </c>
      <c r="E125" s="51" t="s">
        <v>286</v>
      </c>
      <c r="F125" s="31">
        <v>37.335499999999996</v>
      </c>
      <c r="G125" s="31">
        <v>39.173999999999999</v>
      </c>
      <c r="H125" s="31">
        <v>41.352589999999999</v>
      </c>
      <c r="I125" s="31">
        <v>44.28989</v>
      </c>
      <c r="J125" s="31">
        <v>46.81241</v>
      </c>
      <c r="K125" s="31">
        <v>49.490550000000006</v>
      </c>
      <c r="L125" s="31">
        <v>52.757549999999995</v>
      </c>
      <c r="M125" s="31">
        <v>57.951979999999992</v>
      </c>
      <c r="N125" s="31">
        <v>63.244720000000001</v>
      </c>
      <c r="O125" s="31">
        <v>64.321130000000011</v>
      </c>
      <c r="P125" s="31">
        <v>67.017189999999985</v>
      </c>
      <c r="Q125" s="31">
        <v>69.285390000000007</v>
      </c>
      <c r="R125" s="31">
        <v>71.981530000000006</v>
      </c>
      <c r="T125" s="62">
        <f t="shared" si="1"/>
        <v>57.951979999999992</v>
      </c>
    </row>
    <row r="126" spans="1:20" x14ac:dyDescent="0.2">
      <c r="A126" s="51" t="s">
        <v>287</v>
      </c>
      <c r="B126" s="52" t="s">
        <v>288</v>
      </c>
      <c r="C126" s="53">
        <v>0.1</v>
      </c>
      <c r="D126" s="51" t="s">
        <v>5</v>
      </c>
      <c r="E126" s="51" t="s">
        <v>39</v>
      </c>
      <c r="F126" s="31">
        <v>38.370499999999993</v>
      </c>
      <c r="G126" s="31">
        <v>40.253999999999998</v>
      </c>
      <c r="H126" s="31">
        <v>42.492890000000003</v>
      </c>
      <c r="I126" s="31">
        <v>45.511189999999999</v>
      </c>
      <c r="J126" s="31">
        <v>48.102110000000003</v>
      </c>
      <c r="K126" s="31">
        <v>50.854050000000001</v>
      </c>
      <c r="L126" s="31">
        <v>54.211049999999993</v>
      </c>
      <c r="M126" s="31">
        <v>59.548579999999994</v>
      </c>
      <c r="N126" s="31">
        <v>64.987120000000004</v>
      </c>
      <c r="O126" s="31">
        <v>66.093230000000005</v>
      </c>
      <c r="P126" s="31">
        <v>68.859489999999994</v>
      </c>
      <c r="Q126" s="31">
        <v>71.181690000000003</v>
      </c>
      <c r="R126" s="31">
        <v>73.951629999999994</v>
      </c>
      <c r="T126" s="62">
        <f t="shared" si="1"/>
        <v>59.548579999999994</v>
      </c>
    </row>
    <row r="127" spans="1:20" x14ac:dyDescent="0.2">
      <c r="A127" s="51" t="s">
        <v>289</v>
      </c>
      <c r="B127" s="52" t="s">
        <v>290</v>
      </c>
      <c r="C127" s="53">
        <v>0.04</v>
      </c>
      <c r="D127" s="51" t="s">
        <v>5</v>
      </c>
      <c r="E127" s="51" t="s">
        <v>152</v>
      </c>
      <c r="F127" s="31">
        <v>28.885999999999999</v>
      </c>
      <c r="G127" s="31">
        <v>30.228000000000002</v>
      </c>
      <c r="H127" s="31">
        <v>31.912280000000003</v>
      </c>
      <c r="I127" s="31">
        <v>34.179080000000006</v>
      </c>
      <c r="J127" s="31">
        <v>36.110120000000002</v>
      </c>
      <c r="K127" s="31">
        <v>38.176200000000001</v>
      </c>
      <c r="L127" s="31">
        <v>40.696199999999997</v>
      </c>
      <c r="M127" s="31">
        <v>44.702959999999997</v>
      </c>
      <c r="N127" s="31">
        <v>48.785440000000001</v>
      </c>
      <c r="O127" s="31">
        <v>49.616360000000007</v>
      </c>
      <c r="P127" s="31">
        <v>51.641079999999995</v>
      </c>
      <c r="Q127" s="31">
        <v>53.27628</v>
      </c>
      <c r="R127" s="31">
        <v>55.349560000000004</v>
      </c>
      <c r="T127" s="62">
        <f t="shared" si="1"/>
        <v>44.702959999999997</v>
      </c>
    </row>
    <row r="128" spans="1:20" x14ac:dyDescent="0.2">
      <c r="A128" s="51" t="s">
        <v>291</v>
      </c>
      <c r="B128" s="52" t="s">
        <v>292</v>
      </c>
      <c r="C128" s="53">
        <v>0.04</v>
      </c>
      <c r="D128" s="51" t="s">
        <v>5</v>
      </c>
      <c r="E128" s="51" t="s">
        <v>152</v>
      </c>
      <c r="F128" s="31">
        <v>28.885999999999999</v>
      </c>
      <c r="G128" s="31">
        <v>30.228000000000002</v>
      </c>
      <c r="H128" s="31">
        <v>31.912280000000003</v>
      </c>
      <c r="I128" s="31">
        <v>34.179080000000006</v>
      </c>
      <c r="J128" s="31">
        <v>36.110120000000002</v>
      </c>
      <c r="K128" s="31">
        <v>38.176200000000001</v>
      </c>
      <c r="L128" s="31">
        <v>40.696199999999997</v>
      </c>
      <c r="M128" s="31">
        <v>44.702959999999997</v>
      </c>
      <c r="N128" s="31">
        <v>48.785440000000001</v>
      </c>
      <c r="O128" s="31">
        <v>49.616360000000007</v>
      </c>
      <c r="P128" s="31">
        <v>51.641079999999995</v>
      </c>
      <c r="Q128" s="31">
        <v>53.27628</v>
      </c>
      <c r="R128" s="31">
        <v>55.349560000000004</v>
      </c>
      <c r="T128" s="62">
        <f t="shared" si="1"/>
        <v>44.702959999999997</v>
      </c>
    </row>
    <row r="129" spans="1:20" x14ac:dyDescent="0.2">
      <c r="A129" s="51" t="s">
        <v>293</v>
      </c>
      <c r="B129" s="52" t="s">
        <v>294</v>
      </c>
      <c r="C129" s="53">
        <v>0.04</v>
      </c>
      <c r="D129" s="51" t="s">
        <v>5</v>
      </c>
      <c r="E129" s="51" t="s">
        <v>149</v>
      </c>
      <c r="F129" s="31">
        <v>21.02</v>
      </c>
      <c r="G129" s="31">
        <v>22.020000000000003</v>
      </c>
      <c r="H129" s="31">
        <v>23.246000000000002</v>
      </c>
      <c r="I129" s="31">
        <v>24.897200000000002</v>
      </c>
      <c r="J129" s="31">
        <v>26.308399999999999</v>
      </c>
      <c r="K129" s="31">
        <v>27.813600000000001</v>
      </c>
      <c r="L129" s="31">
        <v>29.649599999999996</v>
      </c>
      <c r="M129" s="31">
        <v>32.568799999999996</v>
      </c>
      <c r="N129" s="31">
        <v>35.543199999999999</v>
      </c>
      <c r="O129" s="31">
        <v>36.148400000000002</v>
      </c>
      <c r="P129" s="31">
        <v>37.639599999999994</v>
      </c>
      <c r="Q129" s="31">
        <v>38.864400000000003</v>
      </c>
      <c r="R129" s="31">
        <v>40.376800000000003</v>
      </c>
      <c r="T129" s="62">
        <f t="shared" si="1"/>
        <v>32.568799999999996</v>
      </c>
    </row>
    <row r="130" spans="1:20" x14ac:dyDescent="0.2">
      <c r="A130" s="51" t="s">
        <v>295</v>
      </c>
      <c r="B130" s="52" t="s">
        <v>296</v>
      </c>
      <c r="C130" s="53">
        <v>0.04</v>
      </c>
      <c r="D130" s="51" t="s">
        <v>5</v>
      </c>
      <c r="E130" s="51" t="s">
        <v>152</v>
      </c>
      <c r="F130" s="31">
        <v>28.885999999999999</v>
      </c>
      <c r="G130" s="31">
        <v>30.228000000000002</v>
      </c>
      <c r="H130" s="31">
        <v>31.912280000000003</v>
      </c>
      <c r="I130" s="31">
        <v>34.179080000000006</v>
      </c>
      <c r="J130" s="31">
        <v>36.110120000000002</v>
      </c>
      <c r="K130" s="31">
        <v>38.176200000000001</v>
      </c>
      <c r="L130" s="31">
        <v>40.696199999999997</v>
      </c>
      <c r="M130" s="31">
        <v>44.702959999999997</v>
      </c>
      <c r="N130" s="31">
        <v>48.785440000000001</v>
      </c>
      <c r="O130" s="31">
        <v>49.616360000000007</v>
      </c>
      <c r="P130" s="31">
        <v>51.641079999999995</v>
      </c>
      <c r="Q130" s="31">
        <v>53.27628</v>
      </c>
      <c r="R130" s="31">
        <v>55.349560000000004</v>
      </c>
      <c r="T130" s="62">
        <f t="shared" si="1"/>
        <v>44.702959999999997</v>
      </c>
    </row>
    <row r="131" spans="1:20" x14ac:dyDescent="0.2">
      <c r="A131" s="51" t="s">
        <v>297</v>
      </c>
      <c r="B131" s="52" t="s">
        <v>298</v>
      </c>
      <c r="C131" s="53">
        <v>0.04</v>
      </c>
      <c r="D131" s="51" t="s">
        <v>5</v>
      </c>
      <c r="E131" s="51" t="s">
        <v>181</v>
      </c>
      <c r="F131" s="31">
        <v>13.774999999999999</v>
      </c>
      <c r="G131" s="31">
        <v>14.459999999999999</v>
      </c>
      <c r="H131" s="31">
        <v>15.263899999999998</v>
      </c>
      <c r="I131" s="31">
        <v>16.348099999999999</v>
      </c>
      <c r="J131" s="31">
        <v>17.280499999999996</v>
      </c>
      <c r="K131" s="31">
        <v>18.269100000000002</v>
      </c>
      <c r="L131" s="31">
        <v>19.475099999999998</v>
      </c>
      <c r="M131" s="31">
        <v>21.392599999999998</v>
      </c>
      <c r="N131" s="31">
        <v>23.346399999999999</v>
      </c>
      <c r="O131" s="31">
        <v>23.743699999999997</v>
      </c>
      <c r="P131" s="31">
        <v>24.743499999999997</v>
      </c>
      <c r="Q131" s="31">
        <v>25.590299999999999</v>
      </c>
      <c r="R131" s="31">
        <v>26.586100000000002</v>
      </c>
      <c r="T131" s="62">
        <f t="shared" si="1"/>
        <v>21.392599999999998</v>
      </c>
    </row>
    <row r="132" spans="1:20" x14ac:dyDescent="0.2">
      <c r="A132" s="51" t="s">
        <v>299</v>
      </c>
      <c r="B132" s="52" t="s">
        <v>300</v>
      </c>
      <c r="C132" s="53">
        <v>0.04</v>
      </c>
      <c r="D132" s="51" t="s">
        <v>5</v>
      </c>
      <c r="E132" s="51" t="s">
        <v>301</v>
      </c>
      <c r="F132" s="31">
        <v>21.641000000000002</v>
      </c>
      <c r="G132" s="31">
        <v>22.668000000000003</v>
      </c>
      <c r="H132" s="31">
        <v>23.930180000000004</v>
      </c>
      <c r="I132" s="31">
        <v>25.62998</v>
      </c>
      <c r="J132" s="31">
        <v>27.08222</v>
      </c>
      <c r="K132" s="31">
        <v>28.631700000000002</v>
      </c>
      <c r="L132" s="31">
        <v>30.521699999999999</v>
      </c>
      <c r="M132" s="31">
        <v>33.526760000000003</v>
      </c>
      <c r="N132" s="31">
        <v>36.588639999999998</v>
      </c>
      <c r="O132" s="31">
        <v>37.211660000000009</v>
      </c>
      <c r="P132" s="31">
        <v>38.744979999999998</v>
      </c>
      <c r="Q132" s="31">
        <v>40.002180000000003</v>
      </c>
      <c r="R132" s="31">
        <v>41.558860000000003</v>
      </c>
      <c r="T132" s="62">
        <f t="shared" ref="T132:T195" si="2">M132</f>
        <v>33.526760000000003</v>
      </c>
    </row>
    <row r="133" spans="1:20" x14ac:dyDescent="0.2">
      <c r="A133" s="51" t="s">
        <v>302</v>
      </c>
      <c r="B133" s="52" t="s">
        <v>303</v>
      </c>
      <c r="C133" s="53">
        <v>0.01</v>
      </c>
      <c r="D133" s="51" t="s">
        <v>5</v>
      </c>
      <c r="E133" s="51" t="s">
        <v>304</v>
      </c>
      <c r="F133" s="31">
        <v>15.605</v>
      </c>
      <c r="G133" s="31">
        <v>16.305000000000003</v>
      </c>
      <c r="H133" s="31">
        <v>17.214500000000001</v>
      </c>
      <c r="I133" s="31">
        <v>18.4373</v>
      </c>
      <c r="J133" s="31">
        <v>19.4741</v>
      </c>
      <c r="K133" s="31">
        <v>20.5884</v>
      </c>
      <c r="L133" s="31">
        <v>21.947399999999998</v>
      </c>
      <c r="M133" s="31">
        <v>24.108199999999997</v>
      </c>
      <c r="N133" s="31">
        <v>26.309799999999999</v>
      </c>
      <c r="O133" s="31">
        <v>26.758100000000002</v>
      </c>
      <c r="P133" s="31">
        <v>27.832899999999999</v>
      </c>
      <c r="Q133" s="31">
        <v>28.679100000000002</v>
      </c>
      <c r="R133" s="31">
        <v>29.795200000000005</v>
      </c>
      <c r="T133" s="62">
        <f t="shared" si="2"/>
        <v>24.108199999999997</v>
      </c>
    </row>
    <row r="134" spans="1:20" x14ac:dyDescent="0.2">
      <c r="A134" s="51" t="s">
        <v>305</v>
      </c>
      <c r="B134" s="52" t="s">
        <v>306</v>
      </c>
      <c r="C134" s="53">
        <v>0.5</v>
      </c>
      <c r="D134" s="51" t="s">
        <v>5</v>
      </c>
      <c r="E134" s="51" t="s">
        <v>307</v>
      </c>
      <c r="F134" s="31">
        <v>363.14499999999998</v>
      </c>
      <c r="G134" s="31">
        <v>380.01</v>
      </c>
      <c r="H134" s="31">
        <v>401.1841</v>
      </c>
      <c r="I134" s="31">
        <v>429.68110000000001</v>
      </c>
      <c r="J134" s="31">
        <v>453.95590000000004</v>
      </c>
      <c r="K134" s="31">
        <v>479.92950000000002</v>
      </c>
      <c r="L134" s="31">
        <v>511.60949999999997</v>
      </c>
      <c r="M134" s="31">
        <v>561.98019999999997</v>
      </c>
      <c r="N134" s="31">
        <v>613.30280000000005</v>
      </c>
      <c r="O134" s="31">
        <v>623.7487000000001</v>
      </c>
      <c r="P134" s="31">
        <v>649.19809999999995</v>
      </c>
      <c r="Q134" s="31">
        <v>669.74610000000007</v>
      </c>
      <c r="R134" s="31">
        <v>695.80970000000002</v>
      </c>
      <c r="T134" s="62">
        <f t="shared" si="2"/>
        <v>561.98019999999997</v>
      </c>
    </row>
    <row r="135" spans="1:20" x14ac:dyDescent="0.2">
      <c r="A135" s="51">
        <v>40324753</v>
      </c>
      <c r="B135" s="52" t="s">
        <v>308</v>
      </c>
      <c r="C135" s="53">
        <v>1</v>
      </c>
      <c r="D135" s="51" t="s">
        <v>5</v>
      </c>
      <c r="E135" s="51">
        <v>20.18</v>
      </c>
      <c r="F135" s="31">
        <v>240.07</v>
      </c>
      <c r="G135" s="31">
        <v>252.66</v>
      </c>
      <c r="H135" s="31">
        <v>266.68060000000003</v>
      </c>
      <c r="I135" s="31">
        <v>285.62259999999998</v>
      </c>
      <c r="J135" s="31">
        <v>302.0394</v>
      </c>
      <c r="K135" s="31">
        <v>319.31699999999995</v>
      </c>
      <c r="L135" s="31">
        <v>340.39699999999999</v>
      </c>
      <c r="M135" s="31">
        <v>373.91319999999996</v>
      </c>
      <c r="N135" s="31">
        <v>408.06479999999999</v>
      </c>
      <c r="O135" s="31">
        <v>415.00420000000003</v>
      </c>
      <c r="P135" s="31">
        <v>432.92459999999994</v>
      </c>
      <c r="Q135" s="31">
        <v>448.65260000000001</v>
      </c>
      <c r="R135" s="31">
        <v>466.11020000000002</v>
      </c>
      <c r="T135" s="62">
        <f t="shared" si="2"/>
        <v>373.91319999999996</v>
      </c>
    </row>
    <row r="136" spans="1:20" x14ac:dyDescent="0.2">
      <c r="A136" s="51">
        <v>40324672</v>
      </c>
      <c r="B136" s="52" t="s">
        <v>309</v>
      </c>
      <c r="C136" s="53">
        <v>1</v>
      </c>
      <c r="D136" s="51" t="s">
        <v>5</v>
      </c>
      <c r="E136" s="51">
        <v>50.66</v>
      </c>
      <c r="F136" s="31">
        <v>590.58999999999992</v>
      </c>
      <c r="G136" s="31">
        <v>618.41999999999996</v>
      </c>
      <c r="H136" s="31">
        <v>652.86219999999992</v>
      </c>
      <c r="I136" s="31">
        <v>699.23619999999994</v>
      </c>
      <c r="J136" s="31">
        <v>738.81779999999992</v>
      </c>
      <c r="K136" s="31">
        <v>781.08899999999994</v>
      </c>
      <c r="L136" s="31">
        <v>832.64899999999989</v>
      </c>
      <c r="M136" s="31">
        <v>914.62839999999983</v>
      </c>
      <c r="N136" s="31">
        <v>998.15759999999989</v>
      </c>
      <c r="O136" s="31">
        <v>1015.1554</v>
      </c>
      <c r="P136" s="31">
        <v>1056.8501999999999</v>
      </c>
      <c r="Q136" s="31">
        <v>1090.8661999999999</v>
      </c>
      <c r="R136" s="31">
        <v>1133.3173999999999</v>
      </c>
      <c r="T136" s="62">
        <f t="shared" si="2"/>
        <v>914.62839999999983</v>
      </c>
    </row>
    <row r="137" spans="1:20" x14ac:dyDescent="0.2">
      <c r="A137" s="51" t="s">
        <v>310</v>
      </c>
      <c r="B137" s="52" t="s">
        <v>311</v>
      </c>
      <c r="C137" s="53">
        <v>0.04</v>
      </c>
      <c r="D137" s="51" t="s">
        <v>5</v>
      </c>
      <c r="E137" s="51" t="s">
        <v>181</v>
      </c>
      <c r="F137" s="31">
        <v>13.774999999999999</v>
      </c>
      <c r="G137" s="31">
        <v>14.459999999999999</v>
      </c>
      <c r="H137" s="31">
        <v>15.263899999999998</v>
      </c>
      <c r="I137" s="31">
        <v>16.348099999999999</v>
      </c>
      <c r="J137" s="31">
        <v>17.280499999999996</v>
      </c>
      <c r="K137" s="31">
        <v>18.269100000000002</v>
      </c>
      <c r="L137" s="31">
        <v>19.475099999999998</v>
      </c>
      <c r="M137" s="31">
        <v>21.392599999999998</v>
      </c>
      <c r="N137" s="31">
        <v>23.346399999999999</v>
      </c>
      <c r="O137" s="31">
        <v>23.743699999999997</v>
      </c>
      <c r="P137" s="31">
        <v>24.743499999999997</v>
      </c>
      <c r="Q137" s="31">
        <v>25.590299999999999</v>
      </c>
      <c r="R137" s="31">
        <v>26.586100000000002</v>
      </c>
      <c r="T137" s="62">
        <f t="shared" si="2"/>
        <v>21.392599999999998</v>
      </c>
    </row>
    <row r="138" spans="1:20" x14ac:dyDescent="0.2">
      <c r="A138" s="51" t="s">
        <v>312</v>
      </c>
      <c r="B138" s="52" t="s">
        <v>313</v>
      </c>
      <c r="C138" s="53">
        <v>0.04</v>
      </c>
      <c r="D138" s="51" t="s">
        <v>5</v>
      </c>
      <c r="E138" s="51" t="s">
        <v>314</v>
      </c>
      <c r="F138" s="31">
        <v>25.470499999999998</v>
      </c>
      <c r="G138" s="31">
        <v>26.664000000000001</v>
      </c>
      <c r="H138" s="31">
        <v>28.149290000000001</v>
      </c>
      <c r="I138" s="31">
        <v>30.148789999999998</v>
      </c>
      <c r="J138" s="31">
        <v>31.854109999999995</v>
      </c>
      <c r="K138" s="31">
        <v>33.676649999999995</v>
      </c>
      <c r="L138" s="31">
        <v>35.899649999999994</v>
      </c>
      <c r="M138" s="31">
        <v>39.434179999999998</v>
      </c>
      <c r="N138" s="31">
        <v>43.035519999999998</v>
      </c>
      <c r="O138" s="31">
        <v>43.768430000000002</v>
      </c>
      <c r="P138" s="31">
        <v>45.561489999999992</v>
      </c>
      <c r="Q138" s="31">
        <v>47.01849</v>
      </c>
      <c r="R138" s="31">
        <v>48.848230000000001</v>
      </c>
      <c r="T138" s="62">
        <f t="shared" si="2"/>
        <v>39.434179999999998</v>
      </c>
    </row>
    <row r="139" spans="1:20" x14ac:dyDescent="0.2">
      <c r="A139" s="51" t="s">
        <v>315</v>
      </c>
      <c r="B139" s="52" t="s">
        <v>316</v>
      </c>
      <c r="C139" s="53">
        <v>0.5</v>
      </c>
      <c r="D139" s="51" t="s">
        <v>5</v>
      </c>
      <c r="E139" s="51" t="s">
        <v>317</v>
      </c>
      <c r="F139" s="31">
        <v>254.57350000000002</v>
      </c>
      <c r="G139" s="31">
        <v>266.71800000000002</v>
      </c>
      <c r="H139" s="31">
        <v>281.56663000000003</v>
      </c>
      <c r="I139" s="31">
        <v>301.56673000000001</v>
      </c>
      <c r="J139" s="31">
        <v>318.66637000000003</v>
      </c>
      <c r="K139" s="31">
        <v>336.89835000000005</v>
      </c>
      <c r="L139" s="31">
        <v>359.13734999999997</v>
      </c>
      <c r="M139" s="31">
        <v>394.49685999999997</v>
      </c>
      <c r="N139" s="31">
        <v>430.52503999999999</v>
      </c>
      <c r="O139" s="31">
        <v>437.85541000000006</v>
      </c>
      <c r="P139" s="31">
        <v>455.94083000000001</v>
      </c>
      <c r="Q139" s="31">
        <v>470.82423000000006</v>
      </c>
      <c r="R139" s="31">
        <v>489.14621000000005</v>
      </c>
      <c r="T139" s="62">
        <f t="shared" si="2"/>
        <v>394.49685999999997</v>
      </c>
    </row>
    <row r="140" spans="1:20" x14ac:dyDescent="0.2">
      <c r="A140" s="51">
        <v>40324745</v>
      </c>
      <c r="B140" s="52" t="s">
        <v>318</v>
      </c>
      <c r="C140" s="53">
        <v>1</v>
      </c>
      <c r="D140" s="51" t="s">
        <v>5</v>
      </c>
      <c r="E140" s="51">
        <v>20.18</v>
      </c>
      <c r="F140" s="31">
        <v>240.07</v>
      </c>
      <c r="G140" s="31">
        <v>252.66</v>
      </c>
      <c r="H140" s="31">
        <v>266.68060000000003</v>
      </c>
      <c r="I140" s="31">
        <v>285.62259999999998</v>
      </c>
      <c r="J140" s="31">
        <v>302.0394</v>
      </c>
      <c r="K140" s="31">
        <v>319.31699999999995</v>
      </c>
      <c r="L140" s="31">
        <v>340.39699999999999</v>
      </c>
      <c r="M140" s="31">
        <v>373.91319999999996</v>
      </c>
      <c r="N140" s="31">
        <v>408.06479999999999</v>
      </c>
      <c r="O140" s="31">
        <v>415.00420000000003</v>
      </c>
      <c r="P140" s="31">
        <v>432.92459999999994</v>
      </c>
      <c r="Q140" s="31">
        <v>448.65260000000001</v>
      </c>
      <c r="R140" s="31">
        <v>466.11020000000002</v>
      </c>
      <c r="T140" s="62">
        <f t="shared" si="2"/>
        <v>373.91319999999996</v>
      </c>
    </row>
    <row r="141" spans="1:20" x14ac:dyDescent="0.2">
      <c r="A141" s="51" t="s">
        <v>319</v>
      </c>
      <c r="B141" s="52" t="s">
        <v>320</v>
      </c>
      <c r="C141" s="53">
        <v>0.5</v>
      </c>
      <c r="D141" s="51" t="s">
        <v>5</v>
      </c>
      <c r="E141" s="51" t="s">
        <v>321</v>
      </c>
      <c r="F141" s="31">
        <v>176.32749999999999</v>
      </c>
      <c r="G141" s="31">
        <v>185.07</v>
      </c>
      <c r="H141" s="31">
        <v>195.35995</v>
      </c>
      <c r="I141" s="31">
        <v>209.23644999999999</v>
      </c>
      <c r="J141" s="31">
        <v>221.16505000000001</v>
      </c>
      <c r="K141" s="31">
        <v>233.81774999999999</v>
      </c>
      <c r="L141" s="31">
        <v>249.25274999999996</v>
      </c>
      <c r="M141" s="31">
        <v>273.79389999999995</v>
      </c>
      <c r="N141" s="31">
        <v>298.7996</v>
      </c>
      <c r="O141" s="31">
        <v>303.88464999999997</v>
      </c>
      <c r="P141" s="31">
        <v>316.66294999999997</v>
      </c>
      <c r="Q141" s="31">
        <v>327.46395000000001</v>
      </c>
      <c r="R141" s="31">
        <v>340.20665000000002</v>
      </c>
      <c r="T141" s="62">
        <f t="shared" si="2"/>
        <v>273.79389999999995</v>
      </c>
    </row>
    <row r="142" spans="1:20" x14ac:dyDescent="0.2">
      <c r="A142" s="51">
        <v>40324664</v>
      </c>
      <c r="B142" s="52" t="s">
        <v>322</v>
      </c>
      <c r="C142" s="53">
        <v>1</v>
      </c>
      <c r="D142" s="51" t="s">
        <v>5</v>
      </c>
      <c r="E142" s="51">
        <v>134.78</v>
      </c>
      <c r="F142" s="31">
        <v>1557.97</v>
      </c>
      <c r="G142" s="31">
        <v>1627.8600000000001</v>
      </c>
      <c r="H142" s="31">
        <v>1718.6626000000001</v>
      </c>
      <c r="I142" s="31">
        <v>1840.7446</v>
      </c>
      <c r="J142" s="31">
        <v>1944.2574</v>
      </c>
      <c r="K142" s="31">
        <v>2055.5070000000001</v>
      </c>
      <c r="L142" s="31">
        <v>2191.1869999999994</v>
      </c>
      <c r="M142" s="31">
        <v>2406.9171999999999</v>
      </c>
      <c r="N142" s="31">
        <v>2626.7208000000001</v>
      </c>
      <c r="O142" s="31">
        <v>2671.4782</v>
      </c>
      <c r="P142" s="31">
        <v>2778.7865999999999</v>
      </c>
      <c r="Q142" s="31">
        <v>2863.2746000000002</v>
      </c>
      <c r="R142" s="31">
        <v>2974.7042000000001</v>
      </c>
      <c r="T142" s="62">
        <f t="shared" si="2"/>
        <v>2406.9171999999999</v>
      </c>
    </row>
    <row r="143" spans="1:20" x14ac:dyDescent="0.2">
      <c r="A143" s="51">
        <v>40324656</v>
      </c>
      <c r="B143" s="52" t="s">
        <v>323</v>
      </c>
      <c r="C143" s="53">
        <v>1</v>
      </c>
      <c r="D143" s="51" t="s">
        <v>5</v>
      </c>
      <c r="E143" s="51">
        <v>98.05</v>
      </c>
      <c r="F143" s="31">
        <v>1135.575</v>
      </c>
      <c r="G143" s="31">
        <v>1187.0999999999999</v>
      </c>
      <c r="H143" s="31">
        <v>1253.2935</v>
      </c>
      <c r="I143" s="31">
        <v>1342.3184999999999</v>
      </c>
      <c r="J143" s="31">
        <v>1417.9164999999998</v>
      </c>
      <c r="K143" s="31">
        <v>1499.0474999999999</v>
      </c>
      <c r="L143" s="31">
        <v>1597.9974999999997</v>
      </c>
      <c r="M143" s="31">
        <v>1755.3269999999998</v>
      </c>
      <c r="N143" s="31">
        <v>1915.6279999999999</v>
      </c>
      <c r="O143" s="31">
        <v>1948.2645000000002</v>
      </c>
      <c r="P143" s="31">
        <v>2026.9234999999996</v>
      </c>
      <c r="Q143" s="31">
        <v>2089.3735000000001</v>
      </c>
      <c r="R143" s="31">
        <v>2170.6844999999998</v>
      </c>
      <c r="T143" s="62">
        <f t="shared" si="2"/>
        <v>1755.3269999999998</v>
      </c>
    </row>
    <row r="144" spans="1:20" x14ac:dyDescent="0.2">
      <c r="A144" s="51" t="s">
        <v>324</v>
      </c>
      <c r="B144" s="52" t="s">
        <v>325</v>
      </c>
      <c r="C144" s="53">
        <v>0.25</v>
      </c>
      <c r="D144" s="51" t="s">
        <v>5</v>
      </c>
      <c r="E144" s="51" t="s">
        <v>326</v>
      </c>
      <c r="F144" s="31">
        <v>78.59</v>
      </c>
      <c r="G144" s="31">
        <v>82.545000000000002</v>
      </c>
      <c r="H144" s="31">
        <v>87.132199999999997</v>
      </c>
      <c r="I144" s="31">
        <v>93.32119999999999</v>
      </c>
      <c r="J144" s="31">
        <v>98.652799999999999</v>
      </c>
      <c r="K144" s="31">
        <v>104.29649999999999</v>
      </c>
      <c r="L144" s="31">
        <v>111.1815</v>
      </c>
      <c r="M144" s="31">
        <v>122.1284</v>
      </c>
      <c r="N144" s="31">
        <v>133.2826</v>
      </c>
      <c r="O144" s="31">
        <v>135.5504</v>
      </c>
      <c r="P144" s="31">
        <v>141.2902</v>
      </c>
      <c r="Q144" s="31">
        <v>146.19120000000001</v>
      </c>
      <c r="R144" s="31">
        <v>151.87990000000002</v>
      </c>
      <c r="T144" s="62">
        <f t="shared" si="2"/>
        <v>122.1284</v>
      </c>
    </row>
    <row r="145" spans="1:20" x14ac:dyDescent="0.2">
      <c r="A145" s="51">
        <v>40324737</v>
      </c>
      <c r="B145" s="52" t="s">
        <v>327</v>
      </c>
      <c r="C145" s="53">
        <v>1</v>
      </c>
      <c r="D145" s="51" t="s">
        <v>5</v>
      </c>
      <c r="E145" s="51">
        <v>27.55</v>
      </c>
      <c r="F145" s="31">
        <v>324.82499999999999</v>
      </c>
      <c r="G145" s="31">
        <v>341.1</v>
      </c>
      <c r="H145" s="31">
        <v>360.05849999999998</v>
      </c>
      <c r="I145" s="31">
        <v>385.63349999999997</v>
      </c>
      <c r="J145" s="31">
        <v>407.6515</v>
      </c>
      <c r="K145" s="31">
        <v>430.97249999999997</v>
      </c>
      <c r="L145" s="31">
        <v>459.42249999999996</v>
      </c>
      <c r="M145" s="31">
        <v>504.65699999999998</v>
      </c>
      <c r="N145" s="31">
        <v>550.74800000000005</v>
      </c>
      <c r="O145" s="31">
        <v>560.11950000000002</v>
      </c>
      <c r="P145" s="31">
        <v>583.7885</v>
      </c>
      <c r="Q145" s="31">
        <v>603.93850000000009</v>
      </c>
      <c r="R145" s="31">
        <v>627.43950000000007</v>
      </c>
      <c r="T145" s="62">
        <f t="shared" si="2"/>
        <v>504.65699999999998</v>
      </c>
    </row>
    <row r="146" spans="1:20" x14ac:dyDescent="0.2">
      <c r="A146" s="51" t="s">
        <v>328</v>
      </c>
      <c r="B146" s="52" t="s">
        <v>329</v>
      </c>
      <c r="C146" s="53">
        <v>0.1</v>
      </c>
      <c r="D146" s="51" t="s">
        <v>5</v>
      </c>
      <c r="E146" s="51" t="s">
        <v>330</v>
      </c>
      <c r="F146" s="31">
        <v>38.680999999999997</v>
      </c>
      <c r="G146" s="31">
        <v>40.577999999999996</v>
      </c>
      <c r="H146" s="31">
        <v>42.834980000000002</v>
      </c>
      <c r="I146" s="31">
        <v>45.877580000000002</v>
      </c>
      <c r="J146" s="31">
        <v>48.489020000000004</v>
      </c>
      <c r="K146" s="31">
        <v>51.263100000000001</v>
      </c>
      <c r="L146" s="31">
        <v>54.647099999999995</v>
      </c>
      <c r="M146" s="31">
        <v>60.027559999999994</v>
      </c>
      <c r="N146" s="31">
        <v>65.509839999999997</v>
      </c>
      <c r="O146" s="31">
        <v>66.624860000000012</v>
      </c>
      <c r="P146" s="31">
        <v>69.412179999999992</v>
      </c>
      <c r="Q146" s="31">
        <v>71.750579999999999</v>
      </c>
      <c r="R146" s="31">
        <v>74.542659999999998</v>
      </c>
      <c r="T146" s="62">
        <f t="shared" si="2"/>
        <v>60.027559999999994</v>
      </c>
    </row>
    <row r="147" spans="1:20" x14ac:dyDescent="0.2">
      <c r="A147" s="51">
        <v>40308804</v>
      </c>
      <c r="B147" s="52" t="s">
        <v>331</v>
      </c>
      <c r="C147" s="53">
        <v>0.5</v>
      </c>
      <c r="D147" s="51" t="s">
        <v>5</v>
      </c>
      <c r="E147" s="51">
        <v>15.638999999999999</v>
      </c>
      <c r="F147" s="31">
        <v>183.8485</v>
      </c>
      <c r="G147" s="31">
        <v>192.91800000000001</v>
      </c>
      <c r="H147" s="31">
        <v>203.64613</v>
      </c>
      <c r="I147" s="31">
        <v>218.11122999999998</v>
      </c>
      <c r="J147" s="31">
        <v>230.53686999999999</v>
      </c>
      <c r="K147" s="31">
        <v>243.72584999999998</v>
      </c>
      <c r="L147" s="31">
        <v>259.81484999999998</v>
      </c>
      <c r="M147" s="31">
        <v>285.39585999999997</v>
      </c>
      <c r="N147" s="31">
        <v>311.46103999999997</v>
      </c>
      <c r="O147" s="31">
        <v>316.76191</v>
      </c>
      <c r="P147" s="31">
        <v>330.05032999999997</v>
      </c>
      <c r="Q147" s="31">
        <v>341.24373000000003</v>
      </c>
      <c r="R147" s="31">
        <v>354.52271000000002</v>
      </c>
      <c r="T147" s="62">
        <f t="shared" si="2"/>
        <v>285.39585999999997</v>
      </c>
    </row>
    <row r="148" spans="1:20" x14ac:dyDescent="0.2">
      <c r="A148" s="51">
        <v>40324729</v>
      </c>
      <c r="B148" s="52" t="s">
        <v>332</v>
      </c>
      <c r="C148" s="53">
        <v>1</v>
      </c>
      <c r="D148" s="51" t="s">
        <v>5</v>
      </c>
      <c r="E148" s="51">
        <v>32.39</v>
      </c>
      <c r="F148" s="31">
        <v>380.48500000000001</v>
      </c>
      <c r="G148" s="31">
        <v>399.18</v>
      </c>
      <c r="H148" s="31">
        <v>421.38130000000001</v>
      </c>
      <c r="I148" s="31">
        <v>451.31229999999999</v>
      </c>
      <c r="J148" s="31">
        <v>477.00870000000003</v>
      </c>
      <c r="K148" s="31">
        <v>504.29849999999999</v>
      </c>
      <c r="L148" s="31">
        <v>537.58849999999995</v>
      </c>
      <c r="M148" s="31">
        <v>590.51859999999988</v>
      </c>
      <c r="N148" s="31">
        <v>644.45039999999995</v>
      </c>
      <c r="O148" s="31">
        <v>655.41910000000007</v>
      </c>
      <c r="P148" s="31">
        <v>682.86329999999998</v>
      </c>
      <c r="Q148" s="31">
        <v>705.91730000000007</v>
      </c>
      <c r="R148" s="31">
        <v>733.38710000000003</v>
      </c>
      <c r="T148" s="62">
        <f t="shared" si="2"/>
        <v>590.51859999999988</v>
      </c>
    </row>
    <row r="149" spans="1:20" x14ac:dyDescent="0.2">
      <c r="A149" s="51">
        <v>40324702</v>
      </c>
      <c r="B149" s="52" t="s">
        <v>333</v>
      </c>
      <c r="C149" s="53">
        <v>1</v>
      </c>
      <c r="D149" s="51" t="s">
        <v>5</v>
      </c>
      <c r="E149" s="51">
        <v>50.66</v>
      </c>
      <c r="F149" s="31">
        <v>590.58999999999992</v>
      </c>
      <c r="G149" s="31">
        <v>618.41999999999996</v>
      </c>
      <c r="H149" s="31">
        <v>652.86219999999992</v>
      </c>
      <c r="I149" s="31">
        <v>699.23619999999994</v>
      </c>
      <c r="J149" s="31">
        <v>738.81779999999992</v>
      </c>
      <c r="K149" s="31">
        <v>781.08899999999994</v>
      </c>
      <c r="L149" s="31">
        <v>832.64899999999989</v>
      </c>
      <c r="M149" s="31">
        <v>914.62839999999983</v>
      </c>
      <c r="N149" s="31">
        <v>998.15759999999989</v>
      </c>
      <c r="O149" s="31">
        <v>1015.1554</v>
      </c>
      <c r="P149" s="31">
        <v>1056.8501999999999</v>
      </c>
      <c r="Q149" s="31">
        <v>1090.8661999999999</v>
      </c>
      <c r="R149" s="31">
        <v>1133.3173999999999</v>
      </c>
      <c r="T149" s="62">
        <f t="shared" si="2"/>
        <v>914.62839999999983</v>
      </c>
    </row>
    <row r="150" spans="1:20" x14ac:dyDescent="0.2">
      <c r="A150" s="51" t="s">
        <v>334</v>
      </c>
      <c r="B150" s="52" t="s">
        <v>335</v>
      </c>
      <c r="C150" s="53">
        <v>1</v>
      </c>
      <c r="D150" s="51" t="s">
        <v>254</v>
      </c>
      <c r="E150" s="51" t="s">
        <v>336</v>
      </c>
      <c r="F150" s="31">
        <v>586.70500000000004</v>
      </c>
      <c r="G150" s="31">
        <v>627.04</v>
      </c>
      <c r="H150" s="31">
        <v>662.30889999999999</v>
      </c>
      <c r="I150" s="31">
        <v>709.33190000000002</v>
      </c>
      <c r="J150" s="31">
        <v>749.04110000000003</v>
      </c>
      <c r="K150" s="31">
        <v>791.8805000000001</v>
      </c>
      <c r="L150" s="31">
        <v>844.14049999999997</v>
      </c>
      <c r="M150" s="31">
        <v>927.29579999999999</v>
      </c>
      <c r="N150" s="31">
        <v>1011.9912</v>
      </c>
      <c r="O150" s="31">
        <v>1029.1623</v>
      </c>
      <c r="P150" s="31">
        <v>1099.1449</v>
      </c>
      <c r="Q150" s="31">
        <v>1190.9668999999999</v>
      </c>
      <c r="R150" s="31">
        <v>1328.2163</v>
      </c>
      <c r="T150" s="62">
        <f t="shared" si="2"/>
        <v>927.29579999999999</v>
      </c>
    </row>
    <row r="151" spans="1:20" x14ac:dyDescent="0.2">
      <c r="A151" s="51" t="s">
        <v>337</v>
      </c>
      <c r="B151" s="52" t="s">
        <v>338</v>
      </c>
      <c r="C151" s="53">
        <v>0.1</v>
      </c>
      <c r="D151" s="51" t="s">
        <v>5</v>
      </c>
      <c r="E151" s="51" t="s">
        <v>330</v>
      </c>
      <c r="F151" s="31">
        <v>38.680999999999997</v>
      </c>
      <c r="G151" s="31">
        <v>40.577999999999996</v>
      </c>
      <c r="H151" s="31">
        <v>42.834980000000002</v>
      </c>
      <c r="I151" s="31">
        <v>45.877580000000002</v>
      </c>
      <c r="J151" s="31">
        <v>48.489020000000004</v>
      </c>
      <c r="K151" s="31">
        <v>51.263100000000001</v>
      </c>
      <c r="L151" s="31">
        <v>54.647099999999995</v>
      </c>
      <c r="M151" s="31">
        <v>60.027559999999994</v>
      </c>
      <c r="N151" s="31">
        <v>65.509839999999997</v>
      </c>
      <c r="O151" s="31">
        <v>66.624860000000012</v>
      </c>
      <c r="P151" s="31">
        <v>69.412179999999992</v>
      </c>
      <c r="Q151" s="31">
        <v>71.750579999999999</v>
      </c>
      <c r="R151" s="31">
        <v>74.542659999999998</v>
      </c>
      <c r="T151" s="62">
        <f t="shared" si="2"/>
        <v>60.027559999999994</v>
      </c>
    </row>
    <row r="152" spans="1:20" x14ac:dyDescent="0.2">
      <c r="A152" s="51">
        <v>40324680</v>
      </c>
      <c r="B152" s="52" t="s">
        <v>339</v>
      </c>
      <c r="C152" s="53">
        <v>1</v>
      </c>
      <c r="D152" s="51" t="s">
        <v>5</v>
      </c>
      <c r="E152" s="51">
        <v>50.66</v>
      </c>
      <c r="F152" s="31">
        <v>590.58999999999992</v>
      </c>
      <c r="G152" s="31">
        <v>618.41999999999996</v>
      </c>
      <c r="H152" s="31">
        <v>652.86219999999992</v>
      </c>
      <c r="I152" s="31">
        <v>699.23619999999994</v>
      </c>
      <c r="J152" s="31">
        <v>738.81779999999992</v>
      </c>
      <c r="K152" s="31">
        <v>781.08899999999994</v>
      </c>
      <c r="L152" s="31">
        <v>832.64899999999989</v>
      </c>
      <c r="M152" s="31">
        <v>914.62839999999983</v>
      </c>
      <c r="N152" s="31">
        <v>998.15759999999989</v>
      </c>
      <c r="O152" s="31">
        <v>1015.1554</v>
      </c>
      <c r="P152" s="31">
        <v>1056.8501999999999</v>
      </c>
      <c r="Q152" s="31">
        <v>1090.8661999999999</v>
      </c>
      <c r="R152" s="31">
        <v>1133.3173999999999</v>
      </c>
      <c r="T152" s="62">
        <f t="shared" si="2"/>
        <v>914.62839999999983</v>
      </c>
    </row>
    <row r="153" spans="1:20" x14ac:dyDescent="0.2">
      <c r="A153" s="51">
        <v>40324710</v>
      </c>
      <c r="B153" s="52" t="s">
        <v>340</v>
      </c>
      <c r="C153" s="53">
        <v>1</v>
      </c>
      <c r="D153" s="51" t="s">
        <v>5</v>
      </c>
      <c r="E153" s="51">
        <v>60.77</v>
      </c>
      <c r="F153" s="31">
        <v>706.85500000000002</v>
      </c>
      <c r="G153" s="31">
        <v>739.74</v>
      </c>
      <c r="H153" s="31">
        <v>780.95590000000004</v>
      </c>
      <c r="I153" s="31">
        <v>836.4289</v>
      </c>
      <c r="J153" s="31">
        <v>883.69410000000005</v>
      </c>
      <c r="K153" s="31">
        <v>934.2555000000001</v>
      </c>
      <c r="L153" s="31">
        <v>995.92549999999994</v>
      </c>
      <c r="M153" s="31">
        <v>1093.9798000000001</v>
      </c>
      <c r="N153" s="31">
        <v>1193.8872000000001</v>
      </c>
      <c r="O153" s="31">
        <v>1214.2213000000002</v>
      </c>
      <c r="P153" s="31">
        <v>1263.8018999999999</v>
      </c>
      <c r="Q153" s="31">
        <v>1303.8839</v>
      </c>
      <c r="R153" s="31">
        <v>1354.6252999999999</v>
      </c>
      <c r="T153" s="62">
        <f t="shared" si="2"/>
        <v>1093.9798000000001</v>
      </c>
    </row>
    <row r="154" spans="1:20" x14ac:dyDescent="0.2">
      <c r="A154" s="51" t="s">
        <v>341</v>
      </c>
      <c r="B154" s="52" t="s">
        <v>342</v>
      </c>
      <c r="C154" s="53">
        <v>0.1</v>
      </c>
      <c r="D154" s="51" t="s">
        <v>5</v>
      </c>
      <c r="E154" s="51" t="s">
        <v>191</v>
      </c>
      <c r="F154" s="31">
        <v>33.505999999999993</v>
      </c>
      <c r="G154" s="31">
        <v>35.177999999999997</v>
      </c>
      <c r="H154" s="31">
        <v>37.133479999999999</v>
      </c>
      <c r="I154" s="31">
        <v>39.771079999999998</v>
      </c>
      <c r="J154" s="31">
        <v>42.040520000000001</v>
      </c>
      <c r="K154" s="31">
        <v>44.445599999999999</v>
      </c>
      <c r="L154" s="31">
        <v>47.379599999999989</v>
      </c>
      <c r="M154" s="31">
        <v>52.04455999999999</v>
      </c>
      <c r="N154" s="31">
        <v>56.797839999999994</v>
      </c>
      <c r="O154" s="31">
        <v>57.764359999999996</v>
      </c>
      <c r="P154" s="31">
        <v>60.200679999999998</v>
      </c>
      <c r="Q154" s="31">
        <v>62.269080000000002</v>
      </c>
      <c r="R154" s="31">
        <v>64.692160000000001</v>
      </c>
      <c r="T154" s="62">
        <f t="shared" si="2"/>
        <v>52.04455999999999</v>
      </c>
    </row>
    <row r="155" spans="1:20" x14ac:dyDescent="0.2">
      <c r="A155" s="51" t="s">
        <v>343</v>
      </c>
      <c r="B155" s="52" t="s">
        <v>344</v>
      </c>
      <c r="C155" s="53">
        <v>0.04</v>
      </c>
      <c r="D155" s="51" t="s">
        <v>5</v>
      </c>
      <c r="E155" s="51" t="s">
        <v>149</v>
      </c>
      <c r="F155" s="31">
        <v>21.02</v>
      </c>
      <c r="G155" s="31">
        <v>22.020000000000003</v>
      </c>
      <c r="H155" s="31">
        <v>23.246000000000002</v>
      </c>
      <c r="I155" s="31">
        <v>24.897200000000002</v>
      </c>
      <c r="J155" s="31">
        <v>26.308399999999999</v>
      </c>
      <c r="K155" s="31">
        <v>27.813600000000001</v>
      </c>
      <c r="L155" s="31">
        <v>29.649599999999996</v>
      </c>
      <c r="M155" s="31">
        <v>32.568799999999996</v>
      </c>
      <c r="N155" s="31">
        <v>35.543199999999999</v>
      </c>
      <c r="O155" s="31">
        <v>36.148400000000002</v>
      </c>
      <c r="P155" s="31">
        <v>37.639599999999994</v>
      </c>
      <c r="Q155" s="31">
        <v>38.864400000000003</v>
      </c>
      <c r="R155" s="31">
        <v>40.376800000000003</v>
      </c>
      <c r="T155" s="62">
        <f t="shared" si="2"/>
        <v>32.568799999999996</v>
      </c>
    </row>
    <row r="156" spans="1:20" x14ac:dyDescent="0.2">
      <c r="A156" s="51" t="s">
        <v>345</v>
      </c>
      <c r="B156" s="52" t="s">
        <v>346</v>
      </c>
      <c r="C156" s="53">
        <v>0.04</v>
      </c>
      <c r="D156" s="51" t="s">
        <v>5</v>
      </c>
      <c r="E156" s="51" t="s">
        <v>152</v>
      </c>
      <c r="F156" s="31">
        <v>28.885999999999999</v>
      </c>
      <c r="G156" s="31">
        <v>30.228000000000002</v>
      </c>
      <c r="H156" s="31">
        <v>31.912280000000003</v>
      </c>
      <c r="I156" s="31">
        <v>34.179080000000006</v>
      </c>
      <c r="J156" s="31">
        <v>36.110120000000002</v>
      </c>
      <c r="K156" s="31">
        <v>38.176200000000001</v>
      </c>
      <c r="L156" s="31">
        <v>40.696199999999997</v>
      </c>
      <c r="M156" s="31">
        <v>44.702959999999997</v>
      </c>
      <c r="N156" s="31">
        <v>48.785440000000001</v>
      </c>
      <c r="O156" s="31">
        <v>49.616360000000007</v>
      </c>
      <c r="P156" s="31">
        <v>51.641079999999995</v>
      </c>
      <c r="Q156" s="31">
        <v>53.27628</v>
      </c>
      <c r="R156" s="31">
        <v>55.349560000000004</v>
      </c>
      <c r="T156" s="62">
        <f t="shared" si="2"/>
        <v>44.702959999999997</v>
      </c>
    </row>
    <row r="157" spans="1:20" x14ac:dyDescent="0.2">
      <c r="A157" s="51" t="s">
        <v>347</v>
      </c>
      <c r="B157" s="52" t="s">
        <v>348</v>
      </c>
      <c r="C157" s="53">
        <v>0.04</v>
      </c>
      <c r="D157" s="51" t="s">
        <v>5</v>
      </c>
      <c r="E157" s="51" t="s">
        <v>149</v>
      </c>
      <c r="F157" s="31">
        <v>21.02</v>
      </c>
      <c r="G157" s="31">
        <v>22.020000000000003</v>
      </c>
      <c r="H157" s="31">
        <v>23.246000000000002</v>
      </c>
      <c r="I157" s="31">
        <v>24.897200000000002</v>
      </c>
      <c r="J157" s="31">
        <v>26.308399999999999</v>
      </c>
      <c r="K157" s="31">
        <v>27.813600000000001</v>
      </c>
      <c r="L157" s="31">
        <v>29.649599999999996</v>
      </c>
      <c r="M157" s="31">
        <v>32.568799999999996</v>
      </c>
      <c r="N157" s="31">
        <v>35.543199999999999</v>
      </c>
      <c r="O157" s="31">
        <v>36.148400000000002</v>
      </c>
      <c r="P157" s="31">
        <v>37.639599999999994</v>
      </c>
      <c r="Q157" s="31">
        <v>38.864400000000003</v>
      </c>
      <c r="R157" s="31">
        <v>40.376800000000003</v>
      </c>
      <c r="T157" s="62">
        <f t="shared" si="2"/>
        <v>32.568799999999996</v>
      </c>
    </row>
    <row r="158" spans="1:20" x14ac:dyDescent="0.2">
      <c r="A158" s="51" t="s">
        <v>349</v>
      </c>
      <c r="B158" s="52" t="s">
        <v>350</v>
      </c>
      <c r="C158" s="53">
        <v>0.04</v>
      </c>
      <c r="D158" s="51" t="s">
        <v>5</v>
      </c>
      <c r="E158" s="51" t="s">
        <v>152</v>
      </c>
      <c r="F158" s="31">
        <v>28.885999999999999</v>
      </c>
      <c r="G158" s="31">
        <v>30.228000000000002</v>
      </c>
      <c r="H158" s="31">
        <v>31.912280000000003</v>
      </c>
      <c r="I158" s="31">
        <v>34.179080000000006</v>
      </c>
      <c r="J158" s="31">
        <v>36.110120000000002</v>
      </c>
      <c r="K158" s="31">
        <v>38.176200000000001</v>
      </c>
      <c r="L158" s="31">
        <v>40.696199999999997</v>
      </c>
      <c r="M158" s="31">
        <v>44.702959999999997</v>
      </c>
      <c r="N158" s="31">
        <v>48.785440000000001</v>
      </c>
      <c r="O158" s="31">
        <v>49.616360000000007</v>
      </c>
      <c r="P158" s="31">
        <v>51.641079999999995</v>
      </c>
      <c r="Q158" s="31">
        <v>53.27628</v>
      </c>
      <c r="R158" s="31">
        <v>55.349560000000004</v>
      </c>
      <c r="T158" s="62">
        <f t="shared" si="2"/>
        <v>44.702959999999997</v>
      </c>
    </row>
    <row r="159" spans="1:20" x14ac:dyDescent="0.2">
      <c r="A159" s="51" t="s">
        <v>351</v>
      </c>
      <c r="B159" s="52" t="s">
        <v>352</v>
      </c>
      <c r="C159" s="53">
        <v>0.04</v>
      </c>
      <c r="D159" s="51" t="s">
        <v>5</v>
      </c>
      <c r="E159" s="51" t="s">
        <v>152</v>
      </c>
      <c r="F159" s="31">
        <v>28.885999999999999</v>
      </c>
      <c r="G159" s="31">
        <v>30.228000000000002</v>
      </c>
      <c r="H159" s="31">
        <v>31.912280000000003</v>
      </c>
      <c r="I159" s="31">
        <v>34.179080000000006</v>
      </c>
      <c r="J159" s="31">
        <v>36.110120000000002</v>
      </c>
      <c r="K159" s="31">
        <v>38.176200000000001</v>
      </c>
      <c r="L159" s="31">
        <v>40.696199999999997</v>
      </c>
      <c r="M159" s="31">
        <v>44.702959999999997</v>
      </c>
      <c r="N159" s="31">
        <v>48.785440000000001</v>
      </c>
      <c r="O159" s="31">
        <v>49.616360000000007</v>
      </c>
      <c r="P159" s="31">
        <v>51.641079999999995</v>
      </c>
      <c r="Q159" s="31">
        <v>53.27628</v>
      </c>
      <c r="R159" s="31">
        <v>55.349560000000004</v>
      </c>
      <c r="T159" s="62">
        <f t="shared" si="2"/>
        <v>44.702959999999997</v>
      </c>
    </row>
    <row r="160" spans="1:20" x14ac:dyDescent="0.2">
      <c r="A160" s="51">
        <v>40324699</v>
      </c>
      <c r="B160" s="52" t="s">
        <v>353</v>
      </c>
      <c r="C160" s="53">
        <v>1</v>
      </c>
      <c r="D160" s="51" t="s">
        <v>5</v>
      </c>
      <c r="E160" s="51">
        <v>50.66</v>
      </c>
      <c r="F160" s="31">
        <v>590.58999999999992</v>
      </c>
      <c r="G160" s="31">
        <v>618.41999999999996</v>
      </c>
      <c r="H160" s="31">
        <v>652.86219999999992</v>
      </c>
      <c r="I160" s="31">
        <v>699.23619999999994</v>
      </c>
      <c r="J160" s="31">
        <v>738.81779999999992</v>
      </c>
      <c r="K160" s="31">
        <v>781.08899999999994</v>
      </c>
      <c r="L160" s="31">
        <v>832.64899999999989</v>
      </c>
      <c r="M160" s="31">
        <v>914.62839999999983</v>
      </c>
      <c r="N160" s="31">
        <v>998.15759999999989</v>
      </c>
      <c r="O160" s="31">
        <v>1015.1554</v>
      </c>
      <c r="P160" s="31">
        <v>1056.8501999999999</v>
      </c>
      <c r="Q160" s="31">
        <v>1090.8661999999999</v>
      </c>
      <c r="R160" s="31">
        <v>1133.3173999999999</v>
      </c>
      <c r="T160" s="62">
        <f t="shared" si="2"/>
        <v>914.62839999999983</v>
      </c>
    </row>
    <row r="161" spans="1:20" x14ac:dyDescent="0.2">
      <c r="A161" s="51" t="s">
        <v>354</v>
      </c>
      <c r="B161" s="52" t="s">
        <v>355</v>
      </c>
      <c r="C161" s="53">
        <v>0.75</v>
      </c>
      <c r="D161" s="51" t="s">
        <v>5</v>
      </c>
      <c r="E161" s="51" t="s">
        <v>356</v>
      </c>
      <c r="F161" s="31">
        <v>48.021000000000001</v>
      </c>
      <c r="G161" s="31">
        <v>51.722999999999999</v>
      </c>
      <c r="H161" s="31">
        <v>54.54618</v>
      </c>
      <c r="I161" s="31">
        <v>58.419780000000003</v>
      </c>
      <c r="J161" s="31">
        <v>62.006820000000005</v>
      </c>
      <c r="K161" s="31">
        <v>65.550600000000003</v>
      </c>
      <c r="L161" s="31">
        <v>69.879599999999996</v>
      </c>
      <c r="M161" s="31">
        <v>76.761959999999988</v>
      </c>
      <c r="N161" s="31">
        <v>83.776439999999994</v>
      </c>
      <c r="O161" s="31">
        <v>85.192260000000005</v>
      </c>
      <c r="P161" s="31">
        <v>89.677379999999985</v>
      </c>
      <c r="Q161" s="31">
        <v>94.584779999999995</v>
      </c>
      <c r="R161" s="31">
        <v>98.263559999999998</v>
      </c>
      <c r="T161" s="62">
        <f t="shared" si="2"/>
        <v>76.761959999999988</v>
      </c>
    </row>
    <row r="162" spans="1:20" x14ac:dyDescent="0.2">
      <c r="A162" s="51" t="s">
        <v>357</v>
      </c>
      <c r="B162" s="52" t="s">
        <v>358</v>
      </c>
      <c r="C162" s="53">
        <v>0.5</v>
      </c>
      <c r="D162" s="51" t="s">
        <v>5</v>
      </c>
      <c r="E162" s="51" t="s">
        <v>359</v>
      </c>
      <c r="F162" s="31">
        <v>161.8835</v>
      </c>
      <c r="G162" s="31">
        <v>169.99799999999999</v>
      </c>
      <c r="H162" s="31">
        <v>179.44642999999999</v>
      </c>
      <c r="I162" s="31">
        <v>192.19252999999998</v>
      </c>
      <c r="J162" s="31">
        <v>203.16657000000001</v>
      </c>
      <c r="K162" s="31">
        <v>214.78934999999998</v>
      </c>
      <c r="L162" s="31">
        <v>228.96834999999996</v>
      </c>
      <c r="M162" s="31">
        <v>251.51245999999998</v>
      </c>
      <c r="N162" s="31">
        <v>274.48343999999997</v>
      </c>
      <c r="O162" s="31">
        <v>279.15400999999997</v>
      </c>
      <c r="P162" s="31">
        <v>290.95263</v>
      </c>
      <c r="Q162" s="31">
        <v>301.00002999999998</v>
      </c>
      <c r="R162" s="31">
        <v>312.71280999999999</v>
      </c>
      <c r="T162" s="62">
        <f t="shared" si="2"/>
        <v>251.51245999999998</v>
      </c>
    </row>
    <row r="163" spans="1:20" x14ac:dyDescent="0.2">
      <c r="A163" s="51" t="s">
        <v>360</v>
      </c>
      <c r="B163" s="52" t="s">
        <v>361</v>
      </c>
      <c r="C163" s="53">
        <v>0.5</v>
      </c>
      <c r="D163" s="51" t="s">
        <v>5</v>
      </c>
      <c r="E163" s="51" t="s">
        <v>362</v>
      </c>
      <c r="F163" s="31">
        <v>79.555000000000007</v>
      </c>
      <c r="G163" s="31">
        <v>84.09</v>
      </c>
      <c r="H163" s="31">
        <v>88.741900000000001</v>
      </c>
      <c r="I163" s="31">
        <v>95.044900000000013</v>
      </c>
      <c r="J163" s="31">
        <v>100.57810000000001</v>
      </c>
      <c r="K163" s="31">
        <v>106.33050000000001</v>
      </c>
      <c r="L163" s="31">
        <v>113.3505</v>
      </c>
      <c r="M163" s="31">
        <v>124.51179999999999</v>
      </c>
      <c r="N163" s="31">
        <v>135.8852</v>
      </c>
      <c r="O163" s="31">
        <v>138.19330000000002</v>
      </c>
      <c r="P163" s="31">
        <v>144.40789999999998</v>
      </c>
      <c r="Q163" s="31">
        <v>150.15989999999999</v>
      </c>
      <c r="R163" s="31">
        <v>156.00230000000002</v>
      </c>
      <c r="T163" s="62">
        <f t="shared" si="2"/>
        <v>124.51179999999999</v>
      </c>
    </row>
    <row r="164" spans="1:20" x14ac:dyDescent="0.2">
      <c r="A164" s="51" t="s">
        <v>363</v>
      </c>
      <c r="B164" s="52" t="s">
        <v>364</v>
      </c>
      <c r="C164" s="53">
        <v>0.04</v>
      </c>
      <c r="D164" s="51" t="s">
        <v>5</v>
      </c>
      <c r="E164" s="51" t="s">
        <v>169</v>
      </c>
      <c r="F164" s="31">
        <v>45.17</v>
      </c>
      <c r="G164" s="31">
        <v>47.22</v>
      </c>
      <c r="H164" s="31">
        <v>49.852999999999994</v>
      </c>
      <c r="I164" s="31">
        <v>53.394200000000005</v>
      </c>
      <c r="J164" s="31">
        <v>56.401400000000002</v>
      </c>
      <c r="K164" s="31">
        <v>59.628599999999999</v>
      </c>
      <c r="L164" s="31">
        <v>63.564599999999992</v>
      </c>
      <c r="M164" s="31">
        <v>69.822799999999987</v>
      </c>
      <c r="N164" s="31">
        <v>76.19919999999999</v>
      </c>
      <c r="O164" s="31">
        <v>77.497399999999999</v>
      </c>
      <c r="P164" s="31">
        <v>80.626599999999996</v>
      </c>
      <c r="Q164" s="31">
        <v>83.111400000000003</v>
      </c>
      <c r="R164" s="31">
        <v>86.345799999999997</v>
      </c>
      <c r="T164" s="62">
        <f t="shared" si="2"/>
        <v>69.822799999999987</v>
      </c>
    </row>
    <row r="165" spans="1:20" x14ac:dyDescent="0.2">
      <c r="A165" s="51">
        <v>40308898</v>
      </c>
      <c r="B165" s="52" t="s">
        <v>365</v>
      </c>
      <c r="C165" s="53">
        <v>1</v>
      </c>
      <c r="D165" s="51" t="s">
        <v>5</v>
      </c>
      <c r="E165" s="51">
        <v>29.36</v>
      </c>
      <c r="F165" s="31">
        <v>345.64</v>
      </c>
      <c r="G165" s="31">
        <v>362.82</v>
      </c>
      <c r="H165" s="31">
        <v>382.99119999999999</v>
      </c>
      <c r="I165" s="31">
        <v>410.1952</v>
      </c>
      <c r="J165" s="31">
        <v>433.58879999999999</v>
      </c>
      <c r="K165" s="31">
        <v>458.39399999999995</v>
      </c>
      <c r="L165" s="31">
        <v>488.65399999999994</v>
      </c>
      <c r="M165" s="31">
        <v>536.76639999999986</v>
      </c>
      <c r="N165" s="31">
        <v>585.78959999999995</v>
      </c>
      <c r="O165" s="31">
        <v>595.75839999999994</v>
      </c>
      <c r="P165" s="31">
        <v>620.83920000000001</v>
      </c>
      <c r="Q165" s="31">
        <v>642.0752</v>
      </c>
      <c r="R165" s="31">
        <v>667.06039999999996</v>
      </c>
      <c r="T165" s="62">
        <f t="shared" si="2"/>
        <v>536.76639999999986</v>
      </c>
    </row>
    <row r="166" spans="1:20" x14ac:dyDescent="0.2">
      <c r="A166" s="51" t="s">
        <v>366</v>
      </c>
      <c r="B166" s="52" t="s">
        <v>367</v>
      </c>
      <c r="C166" s="53">
        <v>0.1</v>
      </c>
      <c r="D166" s="51" t="s">
        <v>5</v>
      </c>
      <c r="E166" s="51" t="s">
        <v>368</v>
      </c>
      <c r="F166" s="31">
        <v>19.085000000000001</v>
      </c>
      <c r="G166" s="31">
        <v>20.130000000000003</v>
      </c>
      <c r="H166" s="31">
        <v>21.245300000000004</v>
      </c>
      <c r="I166" s="31">
        <v>22.754300000000001</v>
      </c>
      <c r="J166" s="31">
        <v>24.070700000000002</v>
      </c>
      <c r="K166" s="31">
        <v>25.447500000000005</v>
      </c>
      <c r="L166" s="31">
        <v>27.127500000000001</v>
      </c>
      <c r="M166" s="31">
        <v>29.798599999999997</v>
      </c>
      <c r="N166" s="31">
        <v>32.520400000000002</v>
      </c>
      <c r="O166" s="31">
        <v>33.073100000000004</v>
      </c>
      <c r="P166" s="31">
        <v>34.531300000000002</v>
      </c>
      <c r="Q166" s="31">
        <v>35.847300000000004</v>
      </c>
      <c r="R166" s="31">
        <v>37.242100000000001</v>
      </c>
      <c r="T166" s="62">
        <f t="shared" si="2"/>
        <v>29.798599999999997</v>
      </c>
    </row>
    <row r="167" spans="1:20" x14ac:dyDescent="0.2">
      <c r="A167" s="51" t="s">
        <v>369</v>
      </c>
      <c r="B167" s="52" t="s">
        <v>370</v>
      </c>
      <c r="C167" s="53">
        <v>0.04</v>
      </c>
      <c r="D167" s="51" t="s">
        <v>5</v>
      </c>
      <c r="E167" s="51" t="s">
        <v>371</v>
      </c>
      <c r="F167" s="31">
        <v>9.9454999999999991</v>
      </c>
      <c r="G167" s="31">
        <v>10.464</v>
      </c>
      <c r="H167" s="31">
        <v>11.044789999999999</v>
      </c>
      <c r="I167" s="31">
        <v>11.829289999999999</v>
      </c>
      <c r="J167" s="31">
        <v>12.508609999999999</v>
      </c>
      <c r="K167" s="31">
        <v>13.22415</v>
      </c>
      <c r="L167" s="31">
        <v>14.097149999999997</v>
      </c>
      <c r="M167" s="31">
        <v>15.48518</v>
      </c>
      <c r="N167" s="31">
        <v>16.899519999999999</v>
      </c>
      <c r="O167" s="31">
        <v>17.18693</v>
      </c>
      <c r="P167" s="31">
        <v>17.92699</v>
      </c>
      <c r="Q167" s="31">
        <v>18.573990000000002</v>
      </c>
      <c r="R167" s="31">
        <v>19.296729999999997</v>
      </c>
      <c r="T167" s="62">
        <f t="shared" si="2"/>
        <v>15.48518</v>
      </c>
    </row>
    <row r="168" spans="1:20" x14ac:dyDescent="0.2">
      <c r="A168" s="51" t="s">
        <v>372</v>
      </c>
      <c r="B168" s="52" t="s">
        <v>373</v>
      </c>
      <c r="C168" s="53">
        <v>0.1</v>
      </c>
      <c r="D168" s="51" t="s">
        <v>5</v>
      </c>
      <c r="E168" s="51" t="s">
        <v>374</v>
      </c>
      <c r="F168" s="31">
        <v>37.646000000000001</v>
      </c>
      <c r="G168" s="31">
        <v>39.497999999999998</v>
      </c>
      <c r="H168" s="31">
        <v>41.694680000000005</v>
      </c>
      <c r="I168" s="31">
        <v>44.656280000000002</v>
      </c>
      <c r="J168" s="31">
        <v>47.199320000000007</v>
      </c>
      <c r="K168" s="31">
        <v>49.899600000000007</v>
      </c>
      <c r="L168" s="31">
        <v>53.193599999999996</v>
      </c>
      <c r="M168" s="31">
        <v>58.430959999999999</v>
      </c>
      <c r="N168" s="31">
        <v>63.767440000000001</v>
      </c>
      <c r="O168" s="31">
        <v>64.852760000000004</v>
      </c>
      <c r="P168" s="31">
        <v>67.569879999999998</v>
      </c>
      <c r="Q168" s="31">
        <v>69.854280000000003</v>
      </c>
      <c r="R168" s="31">
        <v>72.57256000000001</v>
      </c>
      <c r="T168" s="62">
        <f t="shared" si="2"/>
        <v>58.430959999999999</v>
      </c>
    </row>
    <row r="169" spans="1:20" x14ac:dyDescent="0.2">
      <c r="A169" s="51" t="s">
        <v>375</v>
      </c>
      <c r="B169" s="52" t="s">
        <v>376</v>
      </c>
      <c r="C169" s="53">
        <v>0.04</v>
      </c>
      <c r="D169" s="51" t="s">
        <v>5</v>
      </c>
      <c r="E169" s="51" t="s">
        <v>304</v>
      </c>
      <c r="F169" s="31">
        <v>15.845000000000001</v>
      </c>
      <c r="G169" s="31">
        <v>16.620000000000005</v>
      </c>
      <c r="H169" s="31">
        <v>17.544500000000003</v>
      </c>
      <c r="I169" s="31">
        <v>18.790700000000001</v>
      </c>
      <c r="J169" s="31">
        <v>19.8599</v>
      </c>
      <c r="K169" s="31">
        <v>20.996100000000002</v>
      </c>
      <c r="L169" s="31">
        <v>22.382099999999998</v>
      </c>
      <c r="M169" s="31">
        <v>24.585799999999999</v>
      </c>
      <c r="N169" s="31">
        <v>26.831199999999999</v>
      </c>
      <c r="O169" s="31">
        <v>27.2879</v>
      </c>
      <c r="P169" s="31">
        <v>28.428100000000001</v>
      </c>
      <c r="Q169" s="31">
        <v>29.382900000000003</v>
      </c>
      <c r="R169" s="31">
        <v>30.526300000000006</v>
      </c>
      <c r="T169" s="62">
        <f t="shared" si="2"/>
        <v>24.585799999999999</v>
      </c>
    </row>
    <row r="170" spans="1:20" x14ac:dyDescent="0.2">
      <c r="A170" s="51" t="s">
        <v>377</v>
      </c>
      <c r="B170" s="52" t="s">
        <v>378</v>
      </c>
      <c r="C170" s="53">
        <v>0.04</v>
      </c>
      <c r="D170" s="51" t="s">
        <v>5</v>
      </c>
      <c r="E170" s="51" t="s">
        <v>304</v>
      </c>
      <c r="F170" s="31">
        <v>15.845000000000001</v>
      </c>
      <c r="G170" s="31">
        <v>16.620000000000005</v>
      </c>
      <c r="H170" s="31">
        <v>17.544500000000003</v>
      </c>
      <c r="I170" s="31">
        <v>18.790700000000001</v>
      </c>
      <c r="J170" s="31">
        <v>19.8599</v>
      </c>
      <c r="K170" s="31">
        <v>20.996100000000002</v>
      </c>
      <c r="L170" s="31">
        <v>22.382099999999998</v>
      </c>
      <c r="M170" s="31">
        <v>24.585799999999999</v>
      </c>
      <c r="N170" s="31">
        <v>26.831199999999999</v>
      </c>
      <c r="O170" s="31">
        <v>27.2879</v>
      </c>
      <c r="P170" s="31">
        <v>28.428100000000001</v>
      </c>
      <c r="Q170" s="31">
        <v>29.382900000000003</v>
      </c>
      <c r="R170" s="31">
        <v>30.526300000000006</v>
      </c>
      <c r="T170" s="62">
        <f t="shared" si="2"/>
        <v>24.585799999999999</v>
      </c>
    </row>
    <row r="171" spans="1:20" x14ac:dyDescent="0.2">
      <c r="A171" s="51" t="s">
        <v>379</v>
      </c>
      <c r="B171" s="52" t="s">
        <v>380</v>
      </c>
      <c r="C171" s="53">
        <v>0.1</v>
      </c>
      <c r="D171" s="51" t="s">
        <v>5</v>
      </c>
      <c r="E171" s="51" t="s">
        <v>381</v>
      </c>
      <c r="F171" s="31">
        <v>47.374999999999993</v>
      </c>
      <c r="G171" s="31">
        <v>49.649999999999991</v>
      </c>
      <c r="H171" s="31">
        <v>52.413499999999999</v>
      </c>
      <c r="I171" s="31">
        <v>56.136499999999998</v>
      </c>
      <c r="J171" s="31">
        <v>59.322499999999998</v>
      </c>
      <c r="K171" s="31">
        <v>62.716500000000003</v>
      </c>
      <c r="L171" s="31">
        <v>66.856499999999983</v>
      </c>
      <c r="M171" s="31">
        <v>73.438999999999993</v>
      </c>
      <c r="N171" s="31">
        <v>80.146000000000001</v>
      </c>
      <c r="O171" s="31">
        <v>81.510500000000008</v>
      </c>
      <c r="P171" s="31">
        <v>84.887499999999989</v>
      </c>
      <c r="Q171" s="31">
        <v>87.679500000000004</v>
      </c>
      <c r="R171" s="31">
        <v>91.091499999999996</v>
      </c>
      <c r="T171" s="62">
        <f t="shared" si="2"/>
        <v>73.438999999999993</v>
      </c>
    </row>
    <row r="172" spans="1:20" x14ac:dyDescent="0.2">
      <c r="A172" s="51" t="s">
        <v>382</v>
      </c>
      <c r="B172" s="52" t="s">
        <v>383</v>
      </c>
      <c r="C172" s="53">
        <v>0.25</v>
      </c>
      <c r="D172" s="51" t="s">
        <v>5</v>
      </c>
      <c r="E172" s="51" t="s">
        <v>384</v>
      </c>
      <c r="F172" s="31">
        <v>49.15</v>
      </c>
      <c r="G172" s="31">
        <v>51.824999999999996</v>
      </c>
      <c r="H172" s="31">
        <v>54.696999999999996</v>
      </c>
      <c r="I172" s="31">
        <v>58.581999999999994</v>
      </c>
      <c r="J172" s="31">
        <v>61.967999999999989</v>
      </c>
      <c r="K172" s="31">
        <v>65.512499999999989</v>
      </c>
      <c r="L172" s="31">
        <v>69.837499999999991</v>
      </c>
      <c r="M172" s="31">
        <v>76.713999999999984</v>
      </c>
      <c r="N172" s="31">
        <v>83.720999999999989</v>
      </c>
      <c r="O172" s="31">
        <v>85.144000000000005</v>
      </c>
      <c r="P172" s="31">
        <v>88.886999999999986</v>
      </c>
      <c r="Q172" s="31">
        <v>92.251999999999995</v>
      </c>
      <c r="R172" s="31">
        <v>95.841499999999996</v>
      </c>
      <c r="T172" s="62">
        <f t="shared" si="2"/>
        <v>76.713999999999984</v>
      </c>
    </row>
    <row r="173" spans="1:20" x14ac:dyDescent="0.2">
      <c r="A173" s="51" t="s">
        <v>385</v>
      </c>
      <c r="B173" s="52" t="s">
        <v>386</v>
      </c>
      <c r="C173" s="53">
        <v>0.04</v>
      </c>
      <c r="D173" s="51" t="s">
        <v>5</v>
      </c>
      <c r="E173" s="51" t="s">
        <v>149</v>
      </c>
      <c r="F173" s="31">
        <v>21.02</v>
      </c>
      <c r="G173" s="31">
        <v>22.020000000000003</v>
      </c>
      <c r="H173" s="31">
        <v>23.246000000000002</v>
      </c>
      <c r="I173" s="31">
        <v>24.897200000000002</v>
      </c>
      <c r="J173" s="31">
        <v>26.308399999999999</v>
      </c>
      <c r="K173" s="31">
        <v>27.813600000000001</v>
      </c>
      <c r="L173" s="31">
        <v>29.649599999999996</v>
      </c>
      <c r="M173" s="31">
        <v>32.568799999999996</v>
      </c>
      <c r="N173" s="31">
        <v>35.543199999999999</v>
      </c>
      <c r="O173" s="31">
        <v>36.148400000000002</v>
      </c>
      <c r="P173" s="31">
        <v>37.639599999999994</v>
      </c>
      <c r="Q173" s="31">
        <v>38.864400000000003</v>
      </c>
      <c r="R173" s="31">
        <v>40.376800000000003</v>
      </c>
      <c r="T173" s="62">
        <f t="shared" si="2"/>
        <v>32.568799999999996</v>
      </c>
    </row>
    <row r="174" spans="1:20" x14ac:dyDescent="0.2">
      <c r="A174" s="51" t="s">
        <v>387</v>
      </c>
      <c r="B174" s="52" t="s">
        <v>388</v>
      </c>
      <c r="C174" s="53">
        <v>0.04</v>
      </c>
      <c r="D174" s="51" t="s">
        <v>5</v>
      </c>
      <c r="E174" s="51" t="s">
        <v>178</v>
      </c>
      <c r="F174" s="31">
        <v>16.569500000000001</v>
      </c>
      <c r="G174" s="31">
        <v>17.376000000000001</v>
      </c>
      <c r="H174" s="31">
        <v>18.34271</v>
      </c>
      <c r="I174" s="31">
        <v>19.645610000000001</v>
      </c>
      <c r="J174" s="31">
        <v>20.762689999999999</v>
      </c>
      <c r="K174" s="31">
        <v>21.950550000000003</v>
      </c>
      <c r="L174" s="31">
        <v>23.399549999999998</v>
      </c>
      <c r="M174" s="31">
        <v>25.703419999999998</v>
      </c>
      <c r="N174" s="31">
        <v>28.050879999999999</v>
      </c>
      <c r="O174" s="31">
        <v>28.528370000000002</v>
      </c>
      <c r="P174" s="31">
        <v>29.71771</v>
      </c>
      <c r="Q174" s="31">
        <v>30.710310000000003</v>
      </c>
      <c r="R174" s="31">
        <v>31.905370000000005</v>
      </c>
      <c r="T174" s="62">
        <f t="shared" si="2"/>
        <v>25.703419999999998</v>
      </c>
    </row>
    <row r="175" spans="1:20" x14ac:dyDescent="0.2">
      <c r="A175" s="51" t="s">
        <v>389</v>
      </c>
      <c r="B175" s="52" t="s">
        <v>390</v>
      </c>
      <c r="C175" s="53">
        <v>0.04</v>
      </c>
      <c r="D175" s="51" t="s">
        <v>5</v>
      </c>
      <c r="E175" s="51" t="s">
        <v>149</v>
      </c>
      <c r="F175" s="31">
        <v>21.02</v>
      </c>
      <c r="G175" s="31">
        <v>22.020000000000003</v>
      </c>
      <c r="H175" s="31">
        <v>23.246000000000002</v>
      </c>
      <c r="I175" s="31">
        <v>24.897200000000002</v>
      </c>
      <c r="J175" s="31">
        <v>26.308399999999999</v>
      </c>
      <c r="K175" s="31">
        <v>27.813600000000001</v>
      </c>
      <c r="L175" s="31">
        <v>29.649599999999996</v>
      </c>
      <c r="M175" s="31">
        <v>32.568799999999996</v>
      </c>
      <c r="N175" s="31">
        <v>35.543199999999999</v>
      </c>
      <c r="O175" s="31">
        <v>36.148400000000002</v>
      </c>
      <c r="P175" s="31">
        <v>37.639599999999994</v>
      </c>
      <c r="Q175" s="31">
        <v>38.864400000000003</v>
      </c>
      <c r="R175" s="31">
        <v>40.376800000000003</v>
      </c>
      <c r="T175" s="62">
        <f t="shared" si="2"/>
        <v>32.568799999999996</v>
      </c>
    </row>
    <row r="176" spans="1:20" x14ac:dyDescent="0.2">
      <c r="A176" s="51" t="s">
        <v>391</v>
      </c>
      <c r="B176" s="52" t="s">
        <v>392</v>
      </c>
      <c r="C176" s="53">
        <v>0.04</v>
      </c>
      <c r="D176" s="51" t="s">
        <v>5</v>
      </c>
      <c r="E176" s="51" t="s">
        <v>393</v>
      </c>
      <c r="F176" s="31">
        <v>98.437999999999988</v>
      </c>
      <c r="G176" s="31">
        <v>102.804</v>
      </c>
      <c r="H176" s="31">
        <v>108.54044</v>
      </c>
      <c r="I176" s="31">
        <v>116.25044</v>
      </c>
      <c r="J176" s="31">
        <v>122.77795999999999</v>
      </c>
      <c r="K176" s="31">
        <v>129.80340000000001</v>
      </c>
      <c r="L176" s="31">
        <v>138.37139999999999</v>
      </c>
      <c r="M176" s="31">
        <v>151.99447999999998</v>
      </c>
      <c r="N176" s="31">
        <v>165.87472</v>
      </c>
      <c r="O176" s="31">
        <v>168.70148</v>
      </c>
      <c r="P176" s="31">
        <v>175.44363999999999</v>
      </c>
      <c r="Q176" s="31">
        <v>180.70764</v>
      </c>
      <c r="R176" s="31">
        <v>187.74027999999998</v>
      </c>
      <c r="T176" s="62">
        <f t="shared" si="2"/>
        <v>151.99447999999998</v>
      </c>
    </row>
    <row r="177" spans="1:20" x14ac:dyDescent="0.2">
      <c r="A177" s="51" t="s">
        <v>394</v>
      </c>
      <c r="B177" s="52" t="s">
        <v>395</v>
      </c>
      <c r="C177" s="53">
        <v>0.5</v>
      </c>
      <c r="D177" s="51" t="s">
        <v>5</v>
      </c>
      <c r="E177" s="51" t="s">
        <v>396</v>
      </c>
      <c r="F177" s="31">
        <v>68.399999999999991</v>
      </c>
      <c r="G177" s="31">
        <v>72.449999999999989</v>
      </c>
      <c r="H177" s="31">
        <v>76.451999999999998</v>
      </c>
      <c r="I177" s="31">
        <v>81.881999999999991</v>
      </c>
      <c r="J177" s="31">
        <v>86.677999999999997</v>
      </c>
      <c r="K177" s="31">
        <v>91.635000000000005</v>
      </c>
      <c r="L177" s="31">
        <v>97.684999999999988</v>
      </c>
      <c r="M177" s="31">
        <v>107.30399999999997</v>
      </c>
      <c r="N177" s="31">
        <v>117.10599999999999</v>
      </c>
      <c r="O177" s="31">
        <v>119.09399999999999</v>
      </c>
      <c r="P177" s="31">
        <v>124.55199999999999</v>
      </c>
      <c r="Q177" s="31">
        <v>129.72199999999998</v>
      </c>
      <c r="R177" s="31">
        <v>134.76899999999998</v>
      </c>
      <c r="T177" s="62">
        <f t="shared" si="2"/>
        <v>107.30399999999997</v>
      </c>
    </row>
    <row r="178" spans="1:20" x14ac:dyDescent="0.2">
      <c r="A178" s="51" t="s">
        <v>397</v>
      </c>
      <c r="B178" s="52" t="s">
        <v>398</v>
      </c>
      <c r="C178" s="53">
        <v>0.25</v>
      </c>
      <c r="D178" s="51" t="s">
        <v>5</v>
      </c>
      <c r="E178" s="51" t="s">
        <v>399</v>
      </c>
      <c r="F178" s="31">
        <v>292.3175</v>
      </c>
      <c r="G178" s="31">
        <v>305.565</v>
      </c>
      <c r="H178" s="31">
        <v>322.60415</v>
      </c>
      <c r="I178" s="31">
        <v>345.51965000000001</v>
      </c>
      <c r="J178" s="31">
        <v>364.97584999999998</v>
      </c>
      <c r="K178" s="31">
        <v>385.85925000000003</v>
      </c>
      <c r="L178" s="31">
        <v>411.32925</v>
      </c>
      <c r="M178" s="31">
        <v>451.8263</v>
      </c>
      <c r="N178" s="31">
        <v>493.08820000000003</v>
      </c>
      <c r="O178" s="31">
        <v>501.48905000000008</v>
      </c>
      <c r="P178" s="31">
        <v>521.72514999999999</v>
      </c>
      <c r="Q178" s="31">
        <v>537.77715000000001</v>
      </c>
      <c r="R178" s="31">
        <v>558.70555000000002</v>
      </c>
      <c r="T178" s="62">
        <f t="shared" si="2"/>
        <v>451.8263</v>
      </c>
    </row>
    <row r="179" spans="1:20" x14ac:dyDescent="0.2">
      <c r="A179" s="51" t="s">
        <v>400</v>
      </c>
      <c r="B179" s="52" t="s">
        <v>401</v>
      </c>
      <c r="C179" s="53">
        <v>0.04</v>
      </c>
      <c r="D179" s="51" t="s">
        <v>5</v>
      </c>
      <c r="E179" s="51" t="s">
        <v>402</v>
      </c>
      <c r="F179" s="31">
        <v>30.220000000000002</v>
      </c>
      <c r="G179" s="31">
        <v>31.620000000000005</v>
      </c>
      <c r="H179" s="31">
        <v>33.381999999999998</v>
      </c>
      <c r="I179" s="31">
        <v>35.753200000000007</v>
      </c>
      <c r="J179" s="31">
        <v>37.772400000000005</v>
      </c>
      <c r="K179" s="31">
        <v>39.933599999999998</v>
      </c>
      <c r="L179" s="31">
        <v>42.569599999999994</v>
      </c>
      <c r="M179" s="31">
        <v>46.760799999999996</v>
      </c>
      <c r="N179" s="31">
        <v>51.031199999999998</v>
      </c>
      <c r="O179" s="31">
        <v>51.900400000000005</v>
      </c>
      <c r="P179" s="31">
        <v>54.015599999999999</v>
      </c>
      <c r="Q179" s="31">
        <v>55.720400000000005</v>
      </c>
      <c r="R179" s="31">
        <v>57.888800000000003</v>
      </c>
      <c r="T179" s="62">
        <f t="shared" si="2"/>
        <v>46.760799999999996</v>
      </c>
    </row>
    <row r="180" spans="1:20" x14ac:dyDescent="0.2">
      <c r="A180" s="51" t="s">
        <v>403</v>
      </c>
      <c r="B180" s="52" t="s">
        <v>404</v>
      </c>
      <c r="C180" s="53">
        <v>0.1</v>
      </c>
      <c r="D180" s="51" t="s">
        <v>5</v>
      </c>
      <c r="E180" s="51" t="s">
        <v>330</v>
      </c>
      <c r="F180" s="31">
        <v>38.680999999999997</v>
      </c>
      <c r="G180" s="31">
        <v>40.577999999999996</v>
      </c>
      <c r="H180" s="31">
        <v>42.834980000000002</v>
      </c>
      <c r="I180" s="31">
        <v>45.877580000000002</v>
      </c>
      <c r="J180" s="31">
        <v>48.489020000000004</v>
      </c>
      <c r="K180" s="31">
        <v>51.263100000000001</v>
      </c>
      <c r="L180" s="31">
        <v>54.647099999999995</v>
      </c>
      <c r="M180" s="31">
        <v>60.027559999999994</v>
      </c>
      <c r="N180" s="31">
        <v>65.509839999999997</v>
      </c>
      <c r="O180" s="31">
        <v>66.624860000000012</v>
      </c>
      <c r="P180" s="31">
        <v>69.412179999999992</v>
      </c>
      <c r="Q180" s="31">
        <v>71.750579999999999</v>
      </c>
      <c r="R180" s="31">
        <v>74.542659999999998</v>
      </c>
      <c r="T180" s="62">
        <f t="shared" si="2"/>
        <v>60.027559999999994</v>
      </c>
    </row>
    <row r="181" spans="1:20" x14ac:dyDescent="0.2">
      <c r="A181" s="51" t="s">
        <v>405</v>
      </c>
      <c r="B181" s="52" t="s">
        <v>406</v>
      </c>
      <c r="C181" s="53">
        <v>0.04</v>
      </c>
      <c r="D181" s="51" t="s">
        <v>5</v>
      </c>
      <c r="E181" s="51" t="s">
        <v>407</v>
      </c>
      <c r="F181" s="31">
        <v>36.660000000000004</v>
      </c>
      <c r="G181" s="31">
        <v>38.340000000000003</v>
      </c>
      <c r="H181" s="31">
        <v>40.477199999999996</v>
      </c>
      <c r="I181" s="31">
        <v>43.352400000000003</v>
      </c>
      <c r="J181" s="31">
        <v>45.797200000000004</v>
      </c>
      <c r="K181" s="31">
        <v>48.4176</v>
      </c>
      <c r="L181" s="31">
        <v>51.613599999999998</v>
      </c>
      <c r="M181" s="31">
        <v>56.6952</v>
      </c>
      <c r="N181" s="31">
        <v>61.872799999999998</v>
      </c>
      <c r="O181" s="31">
        <v>62.926800000000007</v>
      </c>
      <c r="P181" s="31">
        <v>65.478799999999993</v>
      </c>
      <c r="Q181" s="31">
        <v>67.519600000000011</v>
      </c>
      <c r="R181" s="31">
        <v>70.147200000000012</v>
      </c>
      <c r="T181" s="62">
        <f t="shared" si="2"/>
        <v>56.6952</v>
      </c>
    </row>
    <row r="182" spans="1:20" x14ac:dyDescent="0.2">
      <c r="A182" s="51" t="s">
        <v>408</v>
      </c>
      <c r="B182" s="52" t="s">
        <v>409</v>
      </c>
      <c r="C182" s="53">
        <v>0.04</v>
      </c>
      <c r="D182" s="51" t="s">
        <v>5</v>
      </c>
      <c r="E182" s="51" t="s">
        <v>410</v>
      </c>
      <c r="F182" s="31">
        <v>28.265000000000001</v>
      </c>
      <c r="G182" s="31">
        <v>29.580000000000005</v>
      </c>
      <c r="H182" s="31">
        <v>31.228100000000005</v>
      </c>
      <c r="I182" s="31">
        <v>33.446300000000008</v>
      </c>
      <c r="J182" s="31">
        <v>35.336300000000001</v>
      </c>
      <c r="K182" s="31">
        <v>37.3581</v>
      </c>
      <c r="L182" s="31">
        <v>39.824100000000001</v>
      </c>
      <c r="M182" s="31">
        <v>43.744999999999997</v>
      </c>
      <c r="N182" s="31">
        <v>47.74</v>
      </c>
      <c r="O182" s="31">
        <v>48.553100000000008</v>
      </c>
      <c r="P182" s="31">
        <v>50.535699999999999</v>
      </c>
      <c r="Q182" s="31">
        <v>52.138500000000008</v>
      </c>
      <c r="R182" s="31">
        <v>54.167500000000004</v>
      </c>
      <c r="S182" s="29">
        <f>VLOOKUP(B182,[1]TABELA!$B$53:$T$1211,19,FALSE)</f>
        <v>35</v>
      </c>
      <c r="T182" s="62">
        <f>VLOOKUP(B182,[1]TABELA!$B$53:$U$1211,20,FALSE)</f>
        <v>45</v>
      </c>
    </row>
    <row r="183" spans="1:20" x14ac:dyDescent="0.2">
      <c r="A183" s="51">
        <v>40324192</v>
      </c>
      <c r="B183" s="52" t="s">
        <v>411</v>
      </c>
      <c r="C183" s="53">
        <v>0.1</v>
      </c>
      <c r="D183" s="51" t="s">
        <v>5</v>
      </c>
      <c r="E183" s="51">
        <v>6.202</v>
      </c>
      <c r="F183" s="31">
        <v>72.12299999999999</v>
      </c>
      <c r="G183" s="31">
        <v>75.474000000000004</v>
      </c>
      <c r="H183" s="31">
        <v>79.679339999999996</v>
      </c>
      <c r="I183" s="31">
        <v>85.33914</v>
      </c>
      <c r="J183" s="31">
        <v>90.160660000000007</v>
      </c>
      <c r="K183" s="31">
        <v>95.319299999999998</v>
      </c>
      <c r="L183" s="31">
        <v>101.61129999999999</v>
      </c>
      <c r="M183" s="31">
        <v>111.61547999999999</v>
      </c>
      <c r="N183" s="31">
        <v>121.80871999999999</v>
      </c>
      <c r="O183" s="31">
        <v>123.88338000000002</v>
      </c>
      <c r="P183" s="31">
        <v>128.93894</v>
      </c>
      <c r="Q183" s="31">
        <v>133.02214000000001</v>
      </c>
      <c r="R183" s="31">
        <v>138.19878000000003</v>
      </c>
      <c r="T183" s="62">
        <f t="shared" si="2"/>
        <v>111.61547999999999</v>
      </c>
    </row>
    <row r="184" spans="1:20" x14ac:dyDescent="0.2">
      <c r="A184" s="51">
        <v>40310590</v>
      </c>
      <c r="B184" s="52" t="s">
        <v>412</v>
      </c>
      <c r="C184" s="53">
        <v>0.25</v>
      </c>
      <c r="D184" s="51" t="s">
        <v>5</v>
      </c>
      <c r="E184" s="51">
        <v>14.311999999999999</v>
      </c>
      <c r="F184" s="31">
        <v>166.58799999999999</v>
      </c>
      <c r="G184" s="31">
        <v>174.369</v>
      </c>
      <c r="H184" s="31">
        <v>184.08303999999998</v>
      </c>
      <c r="I184" s="31">
        <v>197.15884</v>
      </c>
      <c r="J184" s="31">
        <v>208.30596</v>
      </c>
      <c r="K184" s="31">
        <v>220.2243</v>
      </c>
      <c r="L184" s="31">
        <v>234.76129999999998</v>
      </c>
      <c r="M184" s="31">
        <v>257.87487999999996</v>
      </c>
      <c r="N184" s="31">
        <v>281.42532</v>
      </c>
      <c r="O184" s="31">
        <v>286.21828000000005</v>
      </c>
      <c r="P184" s="31">
        <v>297.92663999999996</v>
      </c>
      <c r="Q184" s="31">
        <v>307.41883999999999</v>
      </c>
      <c r="R184" s="31">
        <v>319.38217999999995</v>
      </c>
      <c r="T184" s="62">
        <f t="shared" si="2"/>
        <v>257.87487999999996</v>
      </c>
    </row>
    <row r="185" spans="1:20" x14ac:dyDescent="0.2">
      <c r="A185" s="51" t="s">
        <v>413</v>
      </c>
      <c r="B185" s="52" t="s">
        <v>414</v>
      </c>
      <c r="C185" s="53">
        <v>0.1</v>
      </c>
      <c r="D185" s="51" t="s">
        <v>5</v>
      </c>
      <c r="E185" s="51" t="s">
        <v>152</v>
      </c>
      <c r="F185" s="31">
        <v>29.366</v>
      </c>
      <c r="G185" s="31">
        <v>30.858000000000001</v>
      </c>
      <c r="H185" s="31">
        <v>32.572279999999999</v>
      </c>
      <c r="I185" s="31">
        <v>34.88588</v>
      </c>
      <c r="J185" s="31">
        <v>36.881720000000001</v>
      </c>
      <c r="K185" s="31">
        <v>38.991600000000005</v>
      </c>
      <c r="L185" s="31">
        <v>41.565599999999996</v>
      </c>
      <c r="M185" s="31">
        <v>45.658159999999995</v>
      </c>
      <c r="N185" s="31">
        <v>49.828240000000001</v>
      </c>
      <c r="O185" s="31">
        <v>50.675960000000003</v>
      </c>
      <c r="P185" s="31">
        <v>52.831479999999999</v>
      </c>
      <c r="Q185" s="31">
        <v>54.683880000000002</v>
      </c>
      <c r="R185" s="31">
        <v>56.81176</v>
      </c>
      <c r="T185" s="62">
        <f t="shared" si="2"/>
        <v>45.658159999999995</v>
      </c>
    </row>
    <row r="186" spans="1:20" x14ac:dyDescent="0.2">
      <c r="A186" s="51" t="s">
        <v>415</v>
      </c>
      <c r="B186" s="52" t="s">
        <v>416</v>
      </c>
      <c r="C186" s="53">
        <v>0.01</v>
      </c>
      <c r="D186" s="51" t="s">
        <v>5</v>
      </c>
      <c r="E186" s="51" t="s">
        <v>417</v>
      </c>
      <c r="F186" s="31">
        <v>17.491</v>
      </c>
      <c r="G186" s="31">
        <v>18.273</v>
      </c>
      <c r="H186" s="31">
        <v>19.292379999999998</v>
      </c>
      <c r="I186" s="31">
        <v>20.662779999999998</v>
      </c>
      <c r="J186" s="31">
        <v>21.82422</v>
      </c>
      <c r="K186" s="31">
        <v>23.073</v>
      </c>
      <c r="L186" s="31">
        <v>24.595999999999997</v>
      </c>
      <c r="M186" s="31">
        <v>27.017559999999996</v>
      </c>
      <c r="N186" s="31">
        <v>29.484839999999998</v>
      </c>
      <c r="O186" s="31">
        <v>29.987260000000003</v>
      </c>
      <c r="P186" s="31">
        <v>31.189979999999998</v>
      </c>
      <c r="Q186" s="31">
        <v>32.13458</v>
      </c>
      <c r="R186" s="31">
        <v>33.385159999999999</v>
      </c>
      <c r="T186" s="62">
        <f t="shared" si="2"/>
        <v>27.017559999999996</v>
      </c>
    </row>
    <row r="187" spans="1:20" x14ac:dyDescent="0.2">
      <c r="A187" s="51" t="s">
        <v>418</v>
      </c>
      <c r="B187" s="52" t="s">
        <v>419</v>
      </c>
      <c r="C187" s="53">
        <v>0.04</v>
      </c>
      <c r="D187" s="51" t="s">
        <v>5</v>
      </c>
      <c r="E187" s="51" t="s">
        <v>152</v>
      </c>
      <c r="F187" s="31">
        <v>28.885999999999999</v>
      </c>
      <c r="G187" s="31">
        <v>30.228000000000002</v>
      </c>
      <c r="H187" s="31">
        <v>31.912280000000003</v>
      </c>
      <c r="I187" s="31">
        <v>34.179080000000006</v>
      </c>
      <c r="J187" s="31">
        <v>36.110120000000002</v>
      </c>
      <c r="K187" s="31">
        <v>38.176200000000001</v>
      </c>
      <c r="L187" s="31">
        <v>40.696199999999997</v>
      </c>
      <c r="M187" s="31">
        <v>44.702959999999997</v>
      </c>
      <c r="N187" s="31">
        <v>48.785440000000001</v>
      </c>
      <c r="O187" s="31">
        <v>49.616360000000007</v>
      </c>
      <c r="P187" s="31">
        <v>51.641079999999995</v>
      </c>
      <c r="Q187" s="31">
        <v>53.27628</v>
      </c>
      <c r="R187" s="31">
        <v>55.349560000000004</v>
      </c>
      <c r="T187" s="62">
        <f t="shared" si="2"/>
        <v>44.702959999999997</v>
      </c>
    </row>
    <row r="188" spans="1:20" x14ac:dyDescent="0.2">
      <c r="A188" s="51" t="s">
        <v>420</v>
      </c>
      <c r="B188" s="52" t="s">
        <v>421</v>
      </c>
      <c r="C188" s="53">
        <v>0.04</v>
      </c>
      <c r="D188" s="51" t="s">
        <v>5</v>
      </c>
      <c r="E188" s="51" t="s">
        <v>149</v>
      </c>
      <c r="F188" s="31">
        <v>21.02</v>
      </c>
      <c r="G188" s="31">
        <v>22.020000000000003</v>
      </c>
      <c r="H188" s="31">
        <v>23.246000000000002</v>
      </c>
      <c r="I188" s="31">
        <v>24.897200000000002</v>
      </c>
      <c r="J188" s="31">
        <v>26.308399999999999</v>
      </c>
      <c r="K188" s="31">
        <v>27.813600000000001</v>
      </c>
      <c r="L188" s="31">
        <v>29.649599999999996</v>
      </c>
      <c r="M188" s="31">
        <v>32.568799999999996</v>
      </c>
      <c r="N188" s="31">
        <v>35.543199999999999</v>
      </c>
      <c r="O188" s="31">
        <v>36.148400000000002</v>
      </c>
      <c r="P188" s="31">
        <v>37.639599999999994</v>
      </c>
      <c r="Q188" s="31">
        <v>38.864400000000003</v>
      </c>
      <c r="R188" s="31">
        <v>40.376800000000003</v>
      </c>
      <c r="T188" s="62">
        <f t="shared" si="2"/>
        <v>32.568799999999996</v>
      </c>
    </row>
    <row r="189" spans="1:20" x14ac:dyDescent="0.2">
      <c r="A189" s="51" t="s">
        <v>422</v>
      </c>
      <c r="B189" s="52" t="s">
        <v>423</v>
      </c>
      <c r="C189" s="53">
        <v>0.04</v>
      </c>
      <c r="D189" s="51" t="s">
        <v>5</v>
      </c>
      <c r="E189" s="51" t="s">
        <v>152</v>
      </c>
      <c r="F189" s="31">
        <v>28.885999999999999</v>
      </c>
      <c r="G189" s="31">
        <v>30.228000000000002</v>
      </c>
      <c r="H189" s="31">
        <v>31.912280000000003</v>
      </c>
      <c r="I189" s="31">
        <v>34.179080000000006</v>
      </c>
      <c r="J189" s="31">
        <v>36.110120000000002</v>
      </c>
      <c r="K189" s="31">
        <v>38.176200000000001</v>
      </c>
      <c r="L189" s="31">
        <v>40.696199999999997</v>
      </c>
      <c r="M189" s="31">
        <v>44.702959999999997</v>
      </c>
      <c r="N189" s="31">
        <v>48.785440000000001</v>
      </c>
      <c r="O189" s="31">
        <v>49.616360000000007</v>
      </c>
      <c r="P189" s="31">
        <v>51.641079999999995</v>
      </c>
      <c r="Q189" s="31">
        <v>53.27628</v>
      </c>
      <c r="R189" s="31">
        <v>55.349560000000004</v>
      </c>
      <c r="T189" s="62">
        <f t="shared" si="2"/>
        <v>44.702959999999997</v>
      </c>
    </row>
    <row r="190" spans="1:20" x14ac:dyDescent="0.2">
      <c r="A190" s="51" t="s">
        <v>424</v>
      </c>
      <c r="B190" s="52" t="s">
        <v>425</v>
      </c>
      <c r="C190" s="53">
        <v>0.1</v>
      </c>
      <c r="D190" s="51" t="s">
        <v>5</v>
      </c>
      <c r="E190" s="51" t="s">
        <v>426</v>
      </c>
      <c r="F190" s="31">
        <v>69.995500000000007</v>
      </c>
      <c r="G190" s="31">
        <v>73.254000000000005</v>
      </c>
      <c r="H190" s="31">
        <v>77.335390000000004</v>
      </c>
      <c r="I190" s="31">
        <v>82.828690000000009</v>
      </c>
      <c r="J190" s="31">
        <v>87.509610000000009</v>
      </c>
      <c r="K190" s="31">
        <v>92.516549999999995</v>
      </c>
      <c r="L190" s="31">
        <v>98.623549999999994</v>
      </c>
      <c r="M190" s="31">
        <v>108.33358</v>
      </c>
      <c r="N190" s="31">
        <v>118.22712</v>
      </c>
      <c r="O190" s="31">
        <v>120.24073000000001</v>
      </c>
      <c r="P190" s="31">
        <v>125.15199</v>
      </c>
      <c r="Q190" s="31">
        <v>129.12419</v>
      </c>
      <c r="R190" s="31">
        <v>134.14913000000001</v>
      </c>
      <c r="T190" s="62">
        <f t="shared" si="2"/>
        <v>108.33358</v>
      </c>
    </row>
    <row r="191" spans="1:20" x14ac:dyDescent="0.2">
      <c r="A191" s="51" t="s">
        <v>427</v>
      </c>
      <c r="B191" s="52" t="s">
        <v>428</v>
      </c>
      <c r="C191" s="53">
        <v>0.04</v>
      </c>
      <c r="D191" s="51" t="s">
        <v>5</v>
      </c>
      <c r="E191" s="51" t="s">
        <v>149</v>
      </c>
      <c r="F191" s="31">
        <v>21.02</v>
      </c>
      <c r="G191" s="31">
        <v>22.020000000000003</v>
      </c>
      <c r="H191" s="31">
        <v>23.246000000000002</v>
      </c>
      <c r="I191" s="31">
        <v>24.897200000000002</v>
      </c>
      <c r="J191" s="31">
        <v>26.308399999999999</v>
      </c>
      <c r="K191" s="31">
        <v>27.813600000000001</v>
      </c>
      <c r="L191" s="31">
        <v>29.649599999999996</v>
      </c>
      <c r="M191" s="31">
        <v>32.568799999999996</v>
      </c>
      <c r="N191" s="31">
        <v>35.543199999999999</v>
      </c>
      <c r="O191" s="31">
        <v>36.148400000000002</v>
      </c>
      <c r="P191" s="31">
        <v>37.639599999999994</v>
      </c>
      <c r="Q191" s="31">
        <v>38.864400000000003</v>
      </c>
      <c r="R191" s="31">
        <v>40.376800000000003</v>
      </c>
      <c r="T191" s="62">
        <f t="shared" si="2"/>
        <v>32.568799999999996</v>
      </c>
    </row>
    <row r="192" spans="1:20" x14ac:dyDescent="0.2">
      <c r="A192" s="51" t="s">
        <v>429</v>
      </c>
      <c r="B192" s="52" t="s">
        <v>430</v>
      </c>
      <c r="C192" s="53">
        <v>0.04</v>
      </c>
      <c r="D192" s="51" t="s">
        <v>5</v>
      </c>
      <c r="E192" s="51" t="s">
        <v>149</v>
      </c>
      <c r="F192" s="31">
        <v>21.02</v>
      </c>
      <c r="G192" s="31">
        <v>22.020000000000003</v>
      </c>
      <c r="H192" s="31">
        <v>23.246000000000002</v>
      </c>
      <c r="I192" s="31">
        <v>24.897200000000002</v>
      </c>
      <c r="J192" s="31">
        <v>26.308399999999999</v>
      </c>
      <c r="K192" s="31">
        <v>27.813600000000001</v>
      </c>
      <c r="L192" s="31">
        <v>29.649599999999996</v>
      </c>
      <c r="M192" s="31">
        <v>32.568799999999996</v>
      </c>
      <c r="N192" s="31">
        <v>35.543199999999999</v>
      </c>
      <c r="O192" s="31">
        <v>36.148400000000002</v>
      </c>
      <c r="P192" s="31">
        <v>37.639599999999994</v>
      </c>
      <c r="Q192" s="31">
        <v>38.864400000000003</v>
      </c>
      <c r="R192" s="31">
        <v>40.376800000000003</v>
      </c>
      <c r="T192" s="62">
        <f t="shared" si="2"/>
        <v>32.568799999999996</v>
      </c>
    </row>
    <row r="193" spans="1:20" x14ac:dyDescent="0.2">
      <c r="A193" s="51" t="s">
        <v>431</v>
      </c>
      <c r="B193" s="52" t="s">
        <v>432</v>
      </c>
      <c r="C193" s="53">
        <v>0.1</v>
      </c>
      <c r="D193" s="51" t="s">
        <v>5</v>
      </c>
      <c r="E193" s="51" t="s">
        <v>191</v>
      </c>
      <c r="F193" s="31">
        <v>33.505999999999993</v>
      </c>
      <c r="G193" s="31">
        <v>35.177999999999997</v>
      </c>
      <c r="H193" s="31">
        <v>37.133479999999999</v>
      </c>
      <c r="I193" s="31">
        <v>39.771079999999998</v>
      </c>
      <c r="J193" s="31">
        <v>42.040520000000001</v>
      </c>
      <c r="K193" s="31">
        <v>44.445599999999999</v>
      </c>
      <c r="L193" s="31">
        <v>47.379599999999989</v>
      </c>
      <c r="M193" s="31">
        <v>52.04455999999999</v>
      </c>
      <c r="N193" s="31">
        <v>56.797839999999994</v>
      </c>
      <c r="O193" s="31">
        <v>57.764359999999996</v>
      </c>
      <c r="P193" s="31">
        <v>60.200679999999998</v>
      </c>
      <c r="Q193" s="31">
        <v>62.269080000000002</v>
      </c>
      <c r="R193" s="31">
        <v>64.692160000000001</v>
      </c>
      <c r="T193" s="62">
        <f t="shared" si="2"/>
        <v>52.04455999999999</v>
      </c>
    </row>
    <row r="194" spans="1:20" x14ac:dyDescent="0.2">
      <c r="A194" s="51" t="s">
        <v>433</v>
      </c>
      <c r="B194" s="52" t="s">
        <v>434</v>
      </c>
      <c r="C194" s="53">
        <v>0.04</v>
      </c>
      <c r="D194" s="51" t="s">
        <v>5</v>
      </c>
      <c r="E194" s="51" t="s">
        <v>152</v>
      </c>
      <c r="F194" s="31">
        <v>28.885999999999999</v>
      </c>
      <c r="G194" s="31">
        <v>30.228000000000002</v>
      </c>
      <c r="H194" s="31">
        <v>31.912280000000003</v>
      </c>
      <c r="I194" s="31">
        <v>34.179080000000006</v>
      </c>
      <c r="J194" s="31">
        <v>36.110120000000002</v>
      </c>
      <c r="K194" s="31">
        <v>38.176200000000001</v>
      </c>
      <c r="L194" s="31">
        <v>40.696199999999997</v>
      </c>
      <c r="M194" s="31">
        <v>44.702959999999997</v>
      </c>
      <c r="N194" s="31">
        <v>48.785440000000001</v>
      </c>
      <c r="O194" s="31">
        <v>49.616360000000007</v>
      </c>
      <c r="P194" s="31">
        <v>51.641079999999995</v>
      </c>
      <c r="Q194" s="31">
        <v>53.27628</v>
      </c>
      <c r="R194" s="31">
        <v>55.349560000000004</v>
      </c>
      <c r="T194" s="62">
        <f t="shared" si="2"/>
        <v>44.702959999999997</v>
      </c>
    </row>
    <row r="195" spans="1:20" x14ac:dyDescent="0.2">
      <c r="A195" s="51" t="s">
        <v>435</v>
      </c>
      <c r="B195" s="52" t="s">
        <v>436</v>
      </c>
      <c r="C195" s="53">
        <v>0.04</v>
      </c>
      <c r="D195" s="51" t="s">
        <v>5</v>
      </c>
      <c r="E195" s="51" t="s">
        <v>314</v>
      </c>
      <c r="F195" s="31">
        <v>25.470499999999998</v>
      </c>
      <c r="G195" s="31">
        <v>26.664000000000001</v>
      </c>
      <c r="H195" s="31">
        <v>28.149290000000001</v>
      </c>
      <c r="I195" s="31">
        <v>30.148789999999998</v>
      </c>
      <c r="J195" s="31">
        <v>31.854109999999995</v>
      </c>
      <c r="K195" s="31">
        <v>33.676649999999995</v>
      </c>
      <c r="L195" s="31">
        <v>35.899649999999994</v>
      </c>
      <c r="M195" s="31">
        <v>39.434179999999998</v>
      </c>
      <c r="N195" s="31">
        <v>43.035519999999998</v>
      </c>
      <c r="O195" s="31">
        <v>43.768430000000002</v>
      </c>
      <c r="P195" s="31">
        <v>45.561489999999992</v>
      </c>
      <c r="Q195" s="31">
        <v>47.01849</v>
      </c>
      <c r="R195" s="31">
        <v>48.848230000000001</v>
      </c>
      <c r="T195" s="62">
        <f t="shared" si="2"/>
        <v>39.434179999999998</v>
      </c>
    </row>
    <row r="196" spans="1:20" x14ac:dyDescent="0.2">
      <c r="A196" s="51" t="s">
        <v>437</v>
      </c>
      <c r="B196" s="52" t="s">
        <v>438</v>
      </c>
      <c r="C196" s="53">
        <v>0.04</v>
      </c>
      <c r="D196" s="51" t="s">
        <v>5</v>
      </c>
      <c r="E196" s="51" t="s">
        <v>178</v>
      </c>
      <c r="F196" s="31">
        <v>16.569500000000001</v>
      </c>
      <c r="G196" s="31">
        <v>17.376000000000001</v>
      </c>
      <c r="H196" s="31">
        <v>18.34271</v>
      </c>
      <c r="I196" s="31">
        <v>19.645610000000001</v>
      </c>
      <c r="J196" s="31">
        <v>20.762689999999999</v>
      </c>
      <c r="K196" s="31">
        <v>21.950550000000003</v>
      </c>
      <c r="L196" s="31">
        <v>23.399549999999998</v>
      </c>
      <c r="M196" s="31">
        <v>25.703419999999998</v>
      </c>
      <c r="N196" s="31">
        <v>28.050879999999999</v>
      </c>
      <c r="O196" s="31">
        <v>28.528370000000002</v>
      </c>
      <c r="P196" s="31">
        <v>29.71771</v>
      </c>
      <c r="Q196" s="31">
        <v>30.710310000000003</v>
      </c>
      <c r="R196" s="31">
        <v>31.905370000000005</v>
      </c>
      <c r="T196" s="62">
        <f t="shared" ref="T196:T259" si="3">M196</f>
        <v>25.703419999999998</v>
      </c>
    </row>
    <row r="197" spans="1:20" x14ac:dyDescent="0.2">
      <c r="A197" s="51" t="s">
        <v>439</v>
      </c>
      <c r="B197" s="52" t="s">
        <v>440</v>
      </c>
      <c r="C197" s="53">
        <v>0.04</v>
      </c>
      <c r="D197" s="51" t="s">
        <v>5</v>
      </c>
      <c r="E197" s="51" t="s">
        <v>149</v>
      </c>
      <c r="F197" s="31">
        <v>21.02</v>
      </c>
      <c r="G197" s="31">
        <v>22.020000000000003</v>
      </c>
      <c r="H197" s="31">
        <v>23.246000000000002</v>
      </c>
      <c r="I197" s="31">
        <v>24.897200000000002</v>
      </c>
      <c r="J197" s="31">
        <v>26.308399999999999</v>
      </c>
      <c r="K197" s="31">
        <v>27.813600000000001</v>
      </c>
      <c r="L197" s="31">
        <v>29.649599999999996</v>
      </c>
      <c r="M197" s="31">
        <v>32.568799999999996</v>
      </c>
      <c r="N197" s="31">
        <v>35.543199999999999</v>
      </c>
      <c r="O197" s="31">
        <v>36.148400000000002</v>
      </c>
      <c r="P197" s="31">
        <v>37.639599999999994</v>
      </c>
      <c r="Q197" s="31">
        <v>38.864400000000003</v>
      </c>
      <c r="R197" s="31">
        <v>40.376800000000003</v>
      </c>
      <c r="T197" s="62">
        <f t="shared" si="3"/>
        <v>32.568799999999996</v>
      </c>
    </row>
    <row r="198" spans="1:20" x14ac:dyDescent="0.2">
      <c r="A198" s="51" t="s">
        <v>441</v>
      </c>
      <c r="B198" s="52" t="s">
        <v>442</v>
      </c>
      <c r="C198" s="53">
        <v>0.04</v>
      </c>
      <c r="D198" s="51" t="s">
        <v>5</v>
      </c>
      <c r="E198" s="51" t="s">
        <v>149</v>
      </c>
      <c r="F198" s="31">
        <v>21.02</v>
      </c>
      <c r="G198" s="31">
        <v>22.020000000000003</v>
      </c>
      <c r="H198" s="31">
        <v>23.246000000000002</v>
      </c>
      <c r="I198" s="31">
        <v>24.897200000000002</v>
      </c>
      <c r="J198" s="31">
        <v>26.308399999999999</v>
      </c>
      <c r="K198" s="31">
        <v>27.813600000000001</v>
      </c>
      <c r="L198" s="31">
        <v>29.649599999999996</v>
      </c>
      <c r="M198" s="31">
        <v>32.568799999999996</v>
      </c>
      <c r="N198" s="31">
        <v>35.543199999999999</v>
      </c>
      <c r="O198" s="31">
        <v>36.148400000000002</v>
      </c>
      <c r="P198" s="31">
        <v>37.639599999999994</v>
      </c>
      <c r="Q198" s="31">
        <v>38.864400000000003</v>
      </c>
      <c r="R198" s="31">
        <v>40.376800000000003</v>
      </c>
      <c r="T198" s="62">
        <f t="shared" si="3"/>
        <v>32.568799999999996</v>
      </c>
    </row>
    <row r="199" spans="1:20" x14ac:dyDescent="0.2">
      <c r="A199" s="51" t="s">
        <v>443</v>
      </c>
      <c r="B199" s="52" t="s">
        <v>444</v>
      </c>
      <c r="C199" s="53">
        <v>0.04</v>
      </c>
      <c r="D199" s="51" t="s">
        <v>5</v>
      </c>
      <c r="E199" s="51" t="s">
        <v>149</v>
      </c>
      <c r="F199" s="31">
        <v>21.02</v>
      </c>
      <c r="G199" s="31">
        <v>22.020000000000003</v>
      </c>
      <c r="H199" s="31">
        <v>23.246000000000002</v>
      </c>
      <c r="I199" s="31">
        <v>24.897200000000002</v>
      </c>
      <c r="J199" s="31">
        <v>26.308399999999999</v>
      </c>
      <c r="K199" s="31">
        <v>27.813600000000001</v>
      </c>
      <c r="L199" s="31">
        <v>29.649599999999996</v>
      </c>
      <c r="M199" s="31">
        <v>32.568799999999996</v>
      </c>
      <c r="N199" s="31">
        <v>35.543199999999999</v>
      </c>
      <c r="O199" s="31">
        <v>36.148400000000002</v>
      </c>
      <c r="P199" s="31">
        <v>37.639599999999994</v>
      </c>
      <c r="Q199" s="31">
        <v>38.864400000000003</v>
      </c>
      <c r="R199" s="31">
        <v>40.376800000000003</v>
      </c>
      <c r="T199" s="62">
        <f t="shared" si="3"/>
        <v>32.568799999999996</v>
      </c>
    </row>
    <row r="200" spans="1:20" x14ac:dyDescent="0.2">
      <c r="A200" s="51" t="s">
        <v>445</v>
      </c>
      <c r="B200" s="52" t="s">
        <v>446</v>
      </c>
      <c r="C200" s="53">
        <v>0.04</v>
      </c>
      <c r="D200" s="51" t="s">
        <v>5</v>
      </c>
      <c r="E200" s="51" t="s">
        <v>152</v>
      </c>
      <c r="F200" s="31">
        <v>28.885999999999999</v>
      </c>
      <c r="G200" s="31">
        <v>30.228000000000002</v>
      </c>
      <c r="H200" s="31">
        <v>31.912280000000003</v>
      </c>
      <c r="I200" s="31">
        <v>34.179080000000006</v>
      </c>
      <c r="J200" s="31">
        <v>36.110120000000002</v>
      </c>
      <c r="K200" s="31">
        <v>38.176200000000001</v>
      </c>
      <c r="L200" s="31">
        <v>40.696199999999997</v>
      </c>
      <c r="M200" s="31">
        <v>44.702959999999997</v>
      </c>
      <c r="N200" s="31">
        <v>48.785440000000001</v>
      </c>
      <c r="O200" s="31">
        <v>49.616360000000007</v>
      </c>
      <c r="P200" s="31">
        <v>51.641079999999995</v>
      </c>
      <c r="Q200" s="31">
        <v>53.27628</v>
      </c>
      <c r="R200" s="31">
        <v>55.349560000000004</v>
      </c>
      <c r="T200" s="62">
        <f t="shared" si="3"/>
        <v>44.702959999999997</v>
      </c>
    </row>
    <row r="201" spans="1:20" x14ac:dyDescent="0.2">
      <c r="A201" s="51" t="s">
        <v>447</v>
      </c>
      <c r="B201" s="52" t="s">
        <v>448</v>
      </c>
      <c r="C201" s="53">
        <v>0.04</v>
      </c>
      <c r="D201" s="51" t="s">
        <v>5</v>
      </c>
      <c r="E201" s="51" t="s">
        <v>152</v>
      </c>
      <c r="F201" s="31">
        <v>28.885999999999999</v>
      </c>
      <c r="G201" s="31">
        <v>30.228000000000002</v>
      </c>
      <c r="H201" s="31">
        <v>31.912280000000003</v>
      </c>
      <c r="I201" s="31">
        <v>34.179080000000006</v>
      </c>
      <c r="J201" s="31">
        <v>36.110120000000002</v>
      </c>
      <c r="K201" s="31">
        <v>38.176200000000001</v>
      </c>
      <c r="L201" s="31">
        <v>40.696199999999997</v>
      </c>
      <c r="M201" s="31">
        <v>44.702959999999997</v>
      </c>
      <c r="N201" s="31">
        <v>48.785440000000001</v>
      </c>
      <c r="O201" s="31">
        <v>49.616360000000007</v>
      </c>
      <c r="P201" s="31">
        <v>51.641079999999995</v>
      </c>
      <c r="Q201" s="31">
        <v>53.27628</v>
      </c>
      <c r="R201" s="31">
        <v>55.349560000000004</v>
      </c>
      <c r="T201" s="62">
        <f t="shared" si="3"/>
        <v>44.702959999999997</v>
      </c>
    </row>
    <row r="202" spans="1:20" x14ac:dyDescent="0.2">
      <c r="A202" s="51" t="s">
        <v>449</v>
      </c>
      <c r="B202" s="52" t="s">
        <v>450</v>
      </c>
      <c r="C202" s="53">
        <v>0.04</v>
      </c>
      <c r="D202" s="51" t="s">
        <v>5</v>
      </c>
      <c r="E202" s="51" t="s">
        <v>149</v>
      </c>
      <c r="F202" s="31">
        <v>21.02</v>
      </c>
      <c r="G202" s="31">
        <v>22.020000000000003</v>
      </c>
      <c r="H202" s="31">
        <v>23.246000000000002</v>
      </c>
      <c r="I202" s="31">
        <v>24.897200000000002</v>
      </c>
      <c r="J202" s="31">
        <v>26.308399999999999</v>
      </c>
      <c r="K202" s="31">
        <v>27.813600000000001</v>
      </c>
      <c r="L202" s="31">
        <v>29.649599999999996</v>
      </c>
      <c r="M202" s="31">
        <v>32.568799999999996</v>
      </c>
      <c r="N202" s="31">
        <v>35.543199999999999</v>
      </c>
      <c r="O202" s="31">
        <v>36.148400000000002</v>
      </c>
      <c r="P202" s="31">
        <v>37.639599999999994</v>
      </c>
      <c r="Q202" s="31">
        <v>38.864400000000003</v>
      </c>
      <c r="R202" s="31">
        <v>40.376800000000003</v>
      </c>
      <c r="T202" s="62">
        <f t="shared" si="3"/>
        <v>32.568799999999996</v>
      </c>
    </row>
    <row r="203" spans="1:20" x14ac:dyDescent="0.2">
      <c r="A203" s="51" t="s">
        <v>451</v>
      </c>
      <c r="B203" s="52" t="s">
        <v>452</v>
      </c>
      <c r="C203" s="53">
        <v>0.04</v>
      </c>
      <c r="D203" s="51" t="s">
        <v>5</v>
      </c>
      <c r="E203" s="51" t="s">
        <v>453</v>
      </c>
      <c r="F203" s="31">
        <v>36.314999999999998</v>
      </c>
      <c r="G203" s="31">
        <v>37.980000000000004</v>
      </c>
      <c r="H203" s="31">
        <v>40.097099999999998</v>
      </c>
      <c r="I203" s="31">
        <v>42.945300000000003</v>
      </c>
      <c r="J203" s="31">
        <v>45.3673</v>
      </c>
      <c r="K203" s="31">
        <v>47.963099999999997</v>
      </c>
      <c r="L203" s="31">
        <v>51.129099999999994</v>
      </c>
      <c r="M203" s="31">
        <v>56.162999999999997</v>
      </c>
      <c r="N203" s="31">
        <v>61.291999999999994</v>
      </c>
      <c r="O203" s="31">
        <v>62.336100000000002</v>
      </c>
      <c r="P203" s="31">
        <v>64.864699999999999</v>
      </c>
      <c r="Q203" s="31">
        <v>66.887500000000003</v>
      </c>
      <c r="R203" s="31">
        <v>69.490499999999997</v>
      </c>
      <c r="T203" s="62">
        <f t="shared" si="3"/>
        <v>56.162999999999997</v>
      </c>
    </row>
    <row r="204" spans="1:20" x14ac:dyDescent="0.2">
      <c r="A204" s="51" t="s">
        <v>454</v>
      </c>
      <c r="B204" s="52" t="s">
        <v>455</v>
      </c>
      <c r="C204" s="53">
        <v>0.04</v>
      </c>
      <c r="D204" s="51" t="s">
        <v>5</v>
      </c>
      <c r="E204" s="51" t="s">
        <v>149</v>
      </c>
      <c r="F204" s="31">
        <v>21.02</v>
      </c>
      <c r="G204" s="31">
        <v>22.020000000000003</v>
      </c>
      <c r="H204" s="31">
        <v>23.246000000000002</v>
      </c>
      <c r="I204" s="31">
        <v>24.897200000000002</v>
      </c>
      <c r="J204" s="31">
        <v>26.308399999999999</v>
      </c>
      <c r="K204" s="31">
        <v>27.813600000000001</v>
      </c>
      <c r="L204" s="31">
        <v>29.649599999999996</v>
      </c>
      <c r="M204" s="31">
        <v>32.568799999999996</v>
      </c>
      <c r="N204" s="31">
        <v>35.543199999999999</v>
      </c>
      <c r="O204" s="31">
        <v>36.148400000000002</v>
      </c>
      <c r="P204" s="31">
        <v>37.639599999999994</v>
      </c>
      <c r="Q204" s="31">
        <v>38.864400000000003</v>
      </c>
      <c r="R204" s="31">
        <v>40.376800000000003</v>
      </c>
      <c r="T204" s="62">
        <f t="shared" si="3"/>
        <v>32.568799999999996</v>
      </c>
    </row>
    <row r="205" spans="1:20" x14ac:dyDescent="0.2">
      <c r="A205" s="51" t="s">
        <v>456</v>
      </c>
      <c r="B205" s="52" t="s">
        <v>457</v>
      </c>
      <c r="C205" s="53">
        <v>0.04</v>
      </c>
      <c r="D205" s="51" t="s">
        <v>5</v>
      </c>
      <c r="E205" s="51" t="s">
        <v>149</v>
      </c>
      <c r="F205" s="31">
        <v>21.02</v>
      </c>
      <c r="G205" s="31">
        <v>22.020000000000003</v>
      </c>
      <c r="H205" s="31">
        <v>23.246000000000002</v>
      </c>
      <c r="I205" s="31">
        <v>24.897200000000002</v>
      </c>
      <c r="J205" s="31">
        <v>26.308399999999999</v>
      </c>
      <c r="K205" s="31">
        <v>27.813600000000001</v>
      </c>
      <c r="L205" s="31">
        <v>29.649599999999996</v>
      </c>
      <c r="M205" s="31">
        <v>32.568799999999996</v>
      </c>
      <c r="N205" s="31">
        <v>35.543199999999999</v>
      </c>
      <c r="O205" s="31">
        <v>36.148400000000002</v>
      </c>
      <c r="P205" s="31">
        <v>37.639599999999994</v>
      </c>
      <c r="Q205" s="31">
        <v>38.864400000000003</v>
      </c>
      <c r="R205" s="31">
        <v>40.376800000000003</v>
      </c>
      <c r="T205" s="62">
        <f t="shared" si="3"/>
        <v>32.568799999999996</v>
      </c>
    </row>
    <row r="206" spans="1:20" x14ac:dyDescent="0.2">
      <c r="A206" s="51" t="s">
        <v>458</v>
      </c>
      <c r="B206" s="52" t="s">
        <v>459</v>
      </c>
      <c r="C206" s="53">
        <v>0.04</v>
      </c>
      <c r="D206" s="51" t="s">
        <v>5</v>
      </c>
      <c r="E206" s="51" t="s">
        <v>149</v>
      </c>
      <c r="F206" s="31">
        <v>21.02</v>
      </c>
      <c r="G206" s="31">
        <v>22.020000000000003</v>
      </c>
      <c r="H206" s="31">
        <v>23.246000000000002</v>
      </c>
      <c r="I206" s="31">
        <v>24.897200000000002</v>
      </c>
      <c r="J206" s="31">
        <v>26.308399999999999</v>
      </c>
      <c r="K206" s="31">
        <v>27.813600000000001</v>
      </c>
      <c r="L206" s="31">
        <v>29.649599999999996</v>
      </c>
      <c r="M206" s="31">
        <v>32.568799999999996</v>
      </c>
      <c r="N206" s="31">
        <v>35.543199999999999</v>
      </c>
      <c r="O206" s="31">
        <v>36.148400000000002</v>
      </c>
      <c r="P206" s="31">
        <v>37.639599999999994</v>
      </c>
      <c r="Q206" s="31">
        <v>38.864400000000003</v>
      </c>
      <c r="R206" s="31">
        <v>40.376800000000003</v>
      </c>
      <c r="T206" s="62">
        <f t="shared" si="3"/>
        <v>32.568799999999996</v>
      </c>
    </row>
    <row r="207" spans="1:20" x14ac:dyDescent="0.2">
      <c r="A207" s="51" t="s">
        <v>460</v>
      </c>
      <c r="B207" s="52" t="s">
        <v>461</v>
      </c>
      <c r="C207" s="53">
        <v>0.04</v>
      </c>
      <c r="D207" s="51" t="s">
        <v>5</v>
      </c>
      <c r="E207" s="51" t="s">
        <v>453</v>
      </c>
      <c r="F207" s="31">
        <v>36.314999999999998</v>
      </c>
      <c r="G207" s="31">
        <v>37.980000000000004</v>
      </c>
      <c r="H207" s="31">
        <v>40.097099999999998</v>
      </c>
      <c r="I207" s="31">
        <v>42.945300000000003</v>
      </c>
      <c r="J207" s="31">
        <v>45.3673</v>
      </c>
      <c r="K207" s="31">
        <v>47.963099999999997</v>
      </c>
      <c r="L207" s="31">
        <v>51.129099999999994</v>
      </c>
      <c r="M207" s="31">
        <v>56.162999999999997</v>
      </c>
      <c r="N207" s="31">
        <v>61.291999999999994</v>
      </c>
      <c r="O207" s="31">
        <v>62.336100000000002</v>
      </c>
      <c r="P207" s="31">
        <v>64.864699999999999</v>
      </c>
      <c r="Q207" s="31">
        <v>66.887500000000003</v>
      </c>
      <c r="R207" s="31">
        <v>69.490499999999997</v>
      </c>
      <c r="T207" s="62">
        <f t="shared" si="3"/>
        <v>56.162999999999997</v>
      </c>
    </row>
    <row r="208" spans="1:20" x14ac:dyDescent="0.2">
      <c r="A208" s="51" t="s">
        <v>462</v>
      </c>
      <c r="B208" s="52" t="s">
        <v>463</v>
      </c>
      <c r="C208" s="53">
        <v>0.04</v>
      </c>
      <c r="D208" s="51" t="s">
        <v>5</v>
      </c>
      <c r="E208" s="51" t="s">
        <v>356</v>
      </c>
      <c r="F208" s="31">
        <v>42.341000000000001</v>
      </c>
      <c r="G208" s="31">
        <v>44.268000000000001</v>
      </c>
      <c r="H208" s="31">
        <v>46.736179999999997</v>
      </c>
      <c r="I208" s="31">
        <v>50.055980000000005</v>
      </c>
      <c r="J208" s="31">
        <v>52.876220000000004</v>
      </c>
      <c r="K208" s="31">
        <v>55.901699999999998</v>
      </c>
      <c r="L208" s="31">
        <v>59.591699999999996</v>
      </c>
      <c r="M208" s="31">
        <v>65.458759999999984</v>
      </c>
      <c r="N208" s="31">
        <v>71.436639999999997</v>
      </c>
      <c r="O208" s="31">
        <v>72.653660000000002</v>
      </c>
      <c r="P208" s="31">
        <v>75.590979999999988</v>
      </c>
      <c r="Q208" s="31">
        <v>77.928179999999998</v>
      </c>
      <c r="R208" s="31">
        <v>80.960859999999997</v>
      </c>
      <c r="T208" s="62">
        <f t="shared" si="3"/>
        <v>65.458759999999984</v>
      </c>
    </row>
    <row r="209" spans="1:20" x14ac:dyDescent="0.2">
      <c r="A209" s="51" t="s">
        <v>464</v>
      </c>
      <c r="B209" s="52" t="s">
        <v>465</v>
      </c>
      <c r="C209" s="53">
        <v>1</v>
      </c>
      <c r="D209" s="51" t="s">
        <v>144</v>
      </c>
      <c r="E209" s="51" t="s">
        <v>466</v>
      </c>
      <c r="F209" s="31">
        <v>168.99</v>
      </c>
      <c r="G209" s="31">
        <v>211.12</v>
      </c>
      <c r="H209" s="31">
        <v>222.9742</v>
      </c>
      <c r="I209" s="31">
        <v>238.75819999999999</v>
      </c>
      <c r="J209" s="31">
        <v>252.08580000000001</v>
      </c>
      <c r="K209" s="31">
        <v>266.44900000000001</v>
      </c>
      <c r="L209" s="31">
        <v>284.01900000000001</v>
      </c>
      <c r="M209" s="31">
        <v>312.0924</v>
      </c>
      <c r="N209" s="31">
        <v>340.6336</v>
      </c>
      <c r="O209" s="31">
        <v>346.24940000000004</v>
      </c>
      <c r="P209" s="31">
        <v>457.41219999999998</v>
      </c>
      <c r="Q209" s="31">
        <v>671.27819999999997</v>
      </c>
      <c r="R209" s="31">
        <v>930.54139999999995</v>
      </c>
      <c r="T209" s="62">
        <f t="shared" si="3"/>
        <v>312.0924</v>
      </c>
    </row>
    <row r="210" spans="1:20" x14ac:dyDescent="0.2">
      <c r="A210" s="51" t="s">
        <v>467</v>
      </c>
      <c r="B210" s="52" t="s">
        <v>468</v>
      </c>
      <c r="C210" s="53">
        <v>0.01</v>
      </c>
      <c r="D210" s="51" t="s">
        <v>5</v>
      </c>
      <c r="E210" s="51" t="s">
        <v>42</v>
      </c>
      <c r="F210" s="31">
        <v>20.366</v>
      </c>
      <c r="G210" s="31">
        <v>21.273</v>
      </c>
      <c r="H210" s="31">
        <v>22.459879999999998</v>
      </c>
      <c r="I210" s="31">
        <v>24.05528</v>
      </c>
      <c r="J210" s="31">
        <v>25.40672</v>
      </c>
      <c r="K210" s="31">
        <v>26.860500000000002</v>
      </c>
      <c r="L210" s="31">
        <v>28.633499999999998</v>
      </c>
      <c r="M210" s="31">
        <v>31.452559999999995</v>
      </c>
      <c r="N210" s="31">
        <v>34.324840000000002</v>
      </c>
      <c r="O210" s="31">
        <v>34.909760000000006</v>
      </c>
      <c r="P210" s="31">
        <v>36.307479999999998</v>
      </c>
      <c r="Q210" s="31">
        <v>37.402079999999998</v>
      </c>
      <c r="R210" s="31">
        <v>38.857659999999996</v>
      </c>
      <c r="T210" s="62">
        <f t="shared" si="3"/>
        <v>31.452559999999995</v>
      </c>
    </row>
    <row r="211" spans="1:20" x14ac:dyDescent="0.2">
      <c r="A211" s="51" t="s">
        <v>469</v>
      </c>
      <c r="B211" s="52" t="s">
        <v>470</v>
      </c>
      <c r="C211" s="53">
        <v>0.01</v>
      </c>
      <c r="D211" s="51" t="s">
        <v>5</v>
      </c>
      <c r="E211" s="51" t="s">
        <v>42</v>
      </c>
      <c r="F211" s="31">
        <v>20.366</v>
      </c>
      <c r="G211" s="31">
        <v>21.273</v>
      </c>
      <c r="H211" s="31">
        <v>22.459879999999998</v>
      </c>
      <c r="I211" s="31">
        <v>24.05528</v>
      </c>
      <c r="J211" s="31">
        <v>25.40672</v>
      </c>
      <c r="K211" s="31">
        <v>26.860500000000002</v>
      </c>
      <c r="L211" s="31">
        <v>28.633499999999998</v>
      </c>
      <c r="M211" s="31">
        <v>31.452559999999995</v>
      </c>
      <c r="N211" s="31">
        <v>34.324840000000002</v>
      </c>
      <c r="O211" s="31">
        <v>34.909760000000006</v>
      </c>
      <c r="P211" s="31">
        <v>36.307479999999998</v>
      </c>
      <c r="Q211" s="31">
        <v>37.402079999999998</v>
      </c>
      <c r="R211" s="31">
        <v>38.857659999999996</v>
      </c>
      <c r="T211" s="62">
        <f t="shared" si="3"/>
        <v>31.452559999999995</v>
      </c>
    </row>
    <row r="212" spans="1:20" x14ac:dyDescent="0.2">
      <c r="A212" s="51" t="s">
        <v>471</v>
      </c>
      <c r="B212" s="52" t="s">
        <v>472</v>
      </c>
      <c r="C212" s="53">
        <v>0.25</v>
      </c>
      <c r="D212" s="51" t="s">
        <v>5</v>
      </c>
      <c r="E212" s="51" t="s">
        <v>473</v>
      </c>
      <c r="F212" s="31">
        <v>253.298</v>
      </c>
      <c r="G212" s="31">
        <v>264.84899999999999</v>
      </c>
      <c r="H212" s="31">
        <v>279.61484000000002</v>
      </c>
      <c r="I212" s="31">
        <v>299.47664000000003</v>
      </c>
      <c r="J212" s="31">
        <v>316.35415999999998</v>
      </c>
      <c r="K212" s="31">
        <v>334.45529999999997</v>
      </c>
      <c r="L212" s="31">
        <v>356.53229999999996</v>
      </c>
      <c r="M212" s="31">
        <v>391.63448</v>
      </c>
      <c r="N212" s="31">
        <v>427.39972</v>
      </c>
      <c r="O212" s="31">
        <v>434.68088000000006</v>
      </c>
      <c r="P212" s="31">
        <v>452.27043999999995</v>
      </c>
      <c r="Q212" s="31">
        <v>466.28664000000003</v>
      </c>
      <c r="R212" s="31">
        <v>484.43277999999998</v>
      </c>
      <c r="T212" s="62">
        <f t="shared" si="3"/>
        <v>391.63448</v>
      </c>
    </row>
    <row r="213" spans="1:20" x14ac:dyDescent="0.2">
      <c r="A213" s="51">
        <v>40316661</v>
      </c>
      <c r="B213" s="52" t="s">
        <v>474</v>
      </c>
      <c r="C213" s="53">
        <v>0.04</v>
      </c>
      <c r="D213" s="51" t="s">
        <v>5</v>
      </c>
      <c r="E213" s="51">
        <v>15.912000000000001</v>
      </c>
      <c r="F213" s="31">
        <v>183.30799999999999</v>
      </c>
      <c r="G213" s="31">
        <v>191.364</v>
      </c>
      <c r="H213" s="31">
        <v>202.04504</v>
      </c>
      <c r="I213" s="31">
        <v>216.39704000000003</v>
      </c>
      <c r="J213" s="31">
        <v>228.53336000000002</v>
      </c>
      <c r="K213" s="31">
        <v>241.61040000000003</v>
      </c>
      <c r="L213" s="31">
        <v>257.55840000000001</v>
      </c>
      <c r="M213" s="31">
        <v>282.91568000000001</v>
      </c>
      <c r="N213" s="31">
        <v>308.75152000000003</v>
      </c>
      <c r="O213" s="31">
        <v>314.01368000000002</v>
      </c>
      <c r="P213" s="31">
        <v>326.51224000000002</v>
      </c>
      <c r="Q213" s="31">
        <v>336.20424000000003</v>
      </c>
      <c r="R213" s="31">
        <v>349.28848000000005</v>
      </c>
      <c r="T213" s="62">
        <f t="shared" si="3"/>
        <v>282.91568000000001</v>
      </c>
    </row>
    <row r="214" spans="1:20" x14ac:dyDescent="0.2">
      <c r="A214" s="51" t="s">
        <v>475</v>
      </c>
      <c r="B214" s="52" t="s">
        <v>476</v>
      </c>
      <c r="C214" s="53">
        <v>0.04</v>
      </c>
      <c r="D214" s="51" t="s">
        <v>5</v>
      </c>
      <c r="E214" s="51" t="s">
        <v>181</v>
      </c>
      <c r="F214" s="31">
        <v>13.774999999999999</v>
      </c>
      <c r="G214" s="31">
        <v>14.459999999999999</v>
      </c>
      <c r="H214" s="31">
        <v>15.263899999999998</v>
      </c>
      <c r="I214" s="31">
        <v>16.348099999999999</v>
      </c>
      <c r="J214" s="31">
        <v>17.280499999999996</v>
      </c>
      <c r="K214" s="31">
        <v>18.269100000000002</v>
      </c>
      <c r="L214" s="31">
        <v>19.475099999999998</v>
      </c>
      <c r="M214" s="31">
        <v>21.392599999999998</v>
      </c>
      <c r="N214" s="31">
        <v>23.346399999999999</v>
      </c>
      <c r="O214" s="31">
        <v>23.743699999999997</v>
      </c>
      <c r="P214" s="31">
        <v>24.743499999999997</v>
      </c>
      <c r="Q214" s="31">
        <v>25.590299999999999</v>
      </c>
      <c r="R214" s="31">
        <v>26.586100000000002</v>
      </c>
      <c r="T214" s="62">
        <f t="shared" si="3"/>
        <v>21.392599999999998</v>
      </c>
    </row>
    <row r="215" spans="1:20" x14ac:dyDescent="0.2">
      <c r="A215" s="51" t="s">
        <v>477</v>
      </c>
      <c r="B215" s="52" t="s">
        <v>478</v>
      </c>
      <c r="C215" s="53">
        <v>0.04</v>
      </c>
      <c r="D215" s="51" t="s">
        <v>5</v>
      </c>
      <c r="E215" s="51" t="s">
        <v>479</v>
      </c>
      <c r="F215" s="31">
        <v>25.228999999999999</v>
      </c>
      <c r="G215" s="31">
        <v>26.411999999999999</v>
      </c>
      <c r="H215" s="31">
        <v>27.883220000000001</v>
      </c>
      <c r="I215" s="31">
        <v>29.86382</v>
      </c>
      <c r="J215" s="31">
        <v>31.553179999999998</v>
      </c>
      <c r="K215" s="31">
        <v>33.358499999999999</v>
      </c>
      <c r="L215" s="31">
        <v>35.560499999999998</v>
      </c>
      <c r="M215" s="31">
        <v>39.061639999999997</v>
      </c>
      <c r="N215" s="31">
        <v>42.628959999999999</v>
      </c>
      <c r="O215" s="31">
        <v>43.354940000000006</v>
      </c>
      <c r="P215" s="31">
        <v>45.131619999999991</v>
      </c>
      <c r="Q215" s="31">
        <v>46.57602</v>
      </c>
      <c r="R215" s="31">
        <v>48.388539999999999</v>
      </c>
      <c r="T215" s="62">
        <f t="shared" si="3"/>
        <v>39.061639999999997</v>
      </c>
    </row>
    <row r="216" spans="1:20" x14ac:dyDescent="0.2">
      <c r="A216" s="51" t="s">
        <v>480</v>
      </c>
      <c r="B216" s="52" t="s">
        <v>481</v>
      </c>
      <c r="C216" s="53">
        <v>0.04</v>
      </c>
      <c r="D216" s="51" t="s">
        <v>5</v>
      </c>
      <c r="E216" s="51" t="s">
        <v>314</v>
      </c>
      <c r="F216" s="31">
        <v>25.470499999999998</v>
      </c>
      <c r="G216" s="31">
        <v>26.664000000000001</v>
      </c>
      <c r="H216" s="31">
        <v>28.149290000000001</v>
      </c>
      <c r="I216" s="31">
        <v>30.148789999999998</v>
      </c>
      <c r="J216" s="31">
        <v>31.854109999999995</v>
      </c>
      <c r="K216" s="31">
        <v>33.676649999999995</v>
      </c>
      <c r="L216" s="31">
        <v>35.899649999999994</v>
      </c>
      <c r="M216" s="31">
        <v>39.434179999999998</v>
      </c>
      <c r="N216" s="31">
        <v>43.035519999999998</v>
      </c>
      <c r="O216" s="31">
        <v>43.768430000000002</v>
      </c>
      <c r="P216" s="31">
        <v>45.561489999999992</v>
      </c>
      <c r="Q216" s="31">
        <v>47.01849</v>
      </c>
      <c r="R216" s="31">
        <v>48.848230000000001</v>
      </c>
      <c r="T216" s="62">
        <f t="shared" si="3"/>
        <v>39.434179999999998</v>
      </c>
    </row>
    <row r="217" spans="1:20" x14ac:dyDescent="0.2">
      <c r="A217" s="51" t="s">
        <v>482</v>
      </c>
      <c r="B217" s="52" t="s">
        <v>483</v>
      </c>
      <c r="C217" s="53">
        <v>0.5</v>
      </c>
      <c r="D217" s="51" t="s">
        <v>5</v>
      </c>
      <c r="E217" s="51" t="s">
        <v>484</v>
      </c>
      <c r="F217" s="31">
        <v>173.53300000000002</v>
      </c>
      <c r="G217" s="31">
        <v>182.154</v>
      </c>
      <c r="H217" s="31">
        <v>192.28114000000002</v>
      </c>
      <c r="I217" s="31">
        <v>205.93894</v>
      </c>
      <c r="J217" s="31">
        <v>217.68286000000003</v>
      </c>
      <c r="K217" s="31">
        <v>230.13630000000001</v>
      </c>
      <c r="L217" s="31">
        <v>245.32829999999998</v>
      </c>
      <c r="M217" s="31">
        <v>269.48307999999997</v>
      </c>
      <c r="N217" s="31">
        <v>294.09512000000001</v>
      </c>
      <c r="O217" s="31">
        <v>299.09998000000002</v>
      </c>
      <c r="P217" s="31">
        <v>311.68874</v>
      </c>
      <c r="Q217" s="31">
        <v>322.34394000000003</v>
      </c>
      <c r="R217" s="31">
        <v>334.88738000000001</v>
      </c>
      <c r="T217" s="62">
        <f t="shared" si="3"/>
        <v>269.48307999999997</v>
      </c>
    </row>
    <row r="218" spans="1:20" x14ac:dyDescent="0.2">
      <c r="A218" s="51" t="s">
        <v>485</v>
      </c>
      <c r="B218" s="52" t="s">
        <v>486</v>
      </c>
      <c r="C218" s="53">
        <v>0.1</v>
      </c>
      <c r="D218" s="51" t="s">
        <v>5</v>
      </c>
      <c r="E218" s="51" t="s">
        <v>330</v>
      </c>
      <c r="F218" s="31">
        <v>38.680999999999997</v>
      </c>
      <c r="G218" s="31">
        <v>40.577999999999996</v>
      </c>
      <c r="H218" s="31">
        <v>42.834980000000002</v>
      </c>
      <c r="I218" s="31">
        <v>45.877580000000002</v>
      </c>
      <c r="J218" s="31">
        <v>48.489020000000004</v>
      </c>
      <c r="K218" s="31">
        <v>51.263100000000001</v>
      </c>
      <c r="L218" s="31">
        <v>54.647099999999995</v>
      </c>
      <c r="M218" s="31">
        <v>60.027559999999994</v>
      </c>
      <c r="N218" s="31">
        <v>65.509839999999997</v>
      </c>
      <c r="O218" s="31">
        <v>66.624860000000012</v>
      </c>
      <c r="P218" s="31">
        <v>69.412179999999992</v>
      </c>
      <c r="Q218" s="31">
        <v>71.750579999999999</v>
      </c>
      <c r="R218" s="31">
        <v>74.542659999999998</v>
      </c>
      <c r="T218" s="62">
        <f t="shared" si="3"/>
        <v>60.027559999999994</v>
      </c>
    </row>
    <row r="219" spans="1:20" x14ac:dyDescent="0.2">
      <c r="A219" s="51" t="s">
        <v>487</v>
      </c>
      <c r="B219" s="52" t="s">
        <v>488</v>
      </c>
      <c r="C219" s="53">
        <v>0.04</v>
      </c>
      <c r="D219" s="51" t="s">
        <v>5</v>
      </c>
      <c r="E219" s="51" t="s">
        <v>77</v>
      </c>
      <c r="F219" s="31">
        <v>12.429499999999999</v>
      </c>
      <c r="G219" s="31">
        <v>13.055999999999999</v>
      </c>
      <c r="H219" s="31">
        <v>13.781509999999999</v>
      </c>
      <c r="I219" s="31">
        <v>14.760409999999998</v>
      </c>
      <c r="J219" s="31">
        <v>15.60389</v>
      </c>
      <c r="K219" s="31">
        <v>16.496549999999999</v>
      </c>
      <c r="L219" s="31">
        <v>17.585549999999998</v>
      </c>
      <c r="M219" s="31">
        <v>19.317019999999999</v>
      </c>
      <c r="N219" s="31">
        <v>21.08128</v>
      </c>
      <c r="O219" s="31">
        <v>21.439969999999999</v>
      </c>
      <c r="P219" s="31">
        <v>22.348509999999997</v>
      </c>
      <c r="Q219" s="31">
        <v>23.125109999999999</v>
      </c>
      <c r="R219" s="31">
        <v>24.024969999999996</v>
      </c>
      <c r="T219" s="62">
        <f t="shared" si="3"/>
        <v>19.317019999999999</v>
      </c>
    </row>
    <row r="220" spans="1:20" x14ac:dyDescent="0.2">
      <c r="A220" s="51" t="s">
        <v>489</v>
      </c>
      <c r="B220" s="52" t="s">
        <v>490</v>
      </c>
      <c r="C220" s="53">
        <v>0.04</v>
      </c>
      <c r="D220" s="51" t="s">
        <v>5</v>
      </c>
      <c r="E220" s="51" t="s">
        <v>45</v>
      </c>
      <c r="F220" s="31">
        <v>8.2894999999999985</v>
      </c>
      <c r="G220" s="31">
        <v>8.7359999999999989</v>
      </c>
      <c r="H220" s="31">
        <v>9.2203099999999996</v>
      </c>
      <c r="I220" s="31">
        <v>9.8752099999999992</v>
      </c>
      <c r="J220" s="31">
        <v>10.445089999999999</v>
      </c>
      <c r="K220" s="31">
        <v>11.042549999999999</v>
      </c>
      <c r="L220" s="31">
        <v>11.771549999999998</v>
      </c>
      <c r="M220" s="31">
        <v>12.930619999999998</v>
      </c>
      <c r="N220" s="31">
        <v>14.111679999999998</v>
      </c>
      <c r="O220" s="31">
        <v>14.351570000000001</v>
      </c>
      <c r="P220" s="31">
        <v>14.979309999999998</v>
      </c>
      <c r="Q220" s="31">
        <v>15.539909999999999</v>
      </c>
      <c r="R220" s="31">
        <v>16.144570000000002</v>
      </c>
      <c r="T220" s="62">
        <f t="shared" si="3"/>
        <v>12.930619999999998</v>
      </c>
    </row>
    <row r="221" spans="1:20" x14ac:dyDescent="0.2">
      <c r="A221" s="51" t="s">
        <v>491</v>
      </c>
      <c r="B221" s="52" t="s">
        <v>492</v>
      </c>
      <c r="C221" s="53">
        <v>1</v>
      </c>
      <c r="D221" s="51" t="s">
        <v>5</v>
      </c>
      <c r="E221" s="51" t="s">
        <v>493</v>
      </c>
      <c r="F221" s="31">
        <v>103.10499999999999</v>
      </c>
      <c r="G221" s="31">
        <v>109.74</v>
      </c>
      <c r="H221" s="31">
        <v>115.78089999999999</v>
      </c>
      <c r="I221" s="31">
        <v>124.0039</v>
      </c>
      <c r="J221" s="31">
        <v>131.3691</v>
      </c>
      <c r="K221" s="31">
        <v>138.88049999999998</v>
      </c>
      <c r="L221" s="31">
        <v>148.0505</v>
      </c>
      <c r="M221" s="31">
        <v>162.62979999999996</v>
      </c>
      <c r="N221" s="31">
        <v>177.48719999999997</v>
      </c>
      <c r="O221" s="31">
        <v>180.49629999999999</v>
      </c>
      <c r="P221" s="31">
        <v>189.12689999999998</v>
      </c>
      <c r="Q221" s="31">
        <v>197.7089</v>
      </c>
      <c r="R221" s="31">
        <v>205.40029999999999</v>
      </c>
      <c r="T221" s="62">
        <f t="shared" si="3"/>
        <v>162.62979999999996</v>
      </c>
    </row>
    <row r="222" spans="1:20" x14ac:dyDescent="0.2">
      <c r="A222" s="51" t="s">
        <v>494</v>
      </c>
      <c r="B222" s="52" t="s">
        <v>495</v>
      </c>
      <c r="C222" s="53">
        <v>0.04</v>
      </c>
      <c r="D222" s="51" t="s">
        <v>5</v>
      </c>
      <c r="E222" s="51" t="s">
        <v>45</v>
      </c>
      <c r="F222" s="31">
        <v>8.2894999999999985</v>
      </c>
      <c r="G222" s="31">
        <v>8.7359999999999989</v>
      </c>
      <c r="H222" s="31">
        <v>9.2203099999999996</v>
      </c>
      <c r="I222" s="31">
        <v>9.8752099999999992</v>
      </c>
      <c r="J222" s="31">
        <v>10.445089999999999</v>
      </c>
      <c r="K222" s="31">
        <v>11.042549999999999</v>
      </c>
      <c r="L222" s="31">
        <v>11.771549999999998</v>
      </c>
      <c r="M222" s="31">
        <v>12.930619999999998</v>
      </c>
      <c r="N222" s="31">
        <v>14.111679999999998</v>
      </c>
      <c r="O222" s="31">
        <v>14.351570000000001</v>
      </c>
      <c r="P222" s="31">
        <v>14.979309999999998</v>
      </c>
      <c r="Q222" s="31">
        <v>15.539909999999999</v>
      </c>
      <c r="R222" s="31">
        <v>16.144570000000002</v>
      </c>
      <c r="T222" s="62">
        <f t="shared" si="3"/>
        <v>12.930619999999998</v>
      </c>
    </row>
    <row r="223" spans="1:20" x14ac:dyDescent="0.2">
      <c r="A223" s="51" t="s">
        <v>496</v>
      </c>
      <c r="B223" s="52" t="s">
        <v>497</v>
      </c>
      <c r="C223" s="53">
        <v>0.1</v>
      </c>
      <c r="D223" s="51" t="s">
        <v>5</v>
      </c>
      <c r="E223" s="51" t="s">
        <v>39</v>
      </c>
      <c r="F223" s="31">
        <v>38.370499999999993</v>
      </c>
      <c r="G223" s="31">
        <v>40.253999999999998</v>
      </c>
      <c r="H223" s="31">
        <v>42.492890000000003</v>
      </c>
      <c r="I223" s="31">
        <v>45.511189999999999</v>
      </c>
      <c r="J223" s="31">
        <v>48.102110000000003</v>
      </c>
      <c r="K223" s="31">
        <v>50.854050000000001</v>
      </c>
      <c r="L223" s="31">
        <v>54.211049999999993</v>
      </c>
      <c r="M223" s="31">
        <v>59.548579999999994</v>
      </c>
      <c r="N223" s="31">
        <v>64.987120000000004</v>
      </c>
      <c r="O223" s="31">
        <v>66.093230000000005</v>
      </c>
      <c r="P223" s="31">
        <v>68.859489999999994</v>
      </c>
      <c r="Q223" s="31">
        <v>71.181690000000003</v>
      </c>
      <c r="R223" s="31">
        <v>73.951629999999994</v>
      </c>
      <c r="T223" s="62">
        <f t="shared" si="3"/>
        <v>59.548579999999994</v>
      </c>
    </row>
    <row r="224" spans="1:20" x14ac:dyDescent="0.2">
      <c r="A224" s="51" t="s">
        <v>498</v>
      </c>
      <c r="B224" s="52" t="s">
        <v>499</v>
      </c>
      <c r="C224" s="53">
        <v>0.1</v>
      </c>
      <c r="D224" s="51" t="s">
        <v>5</v>
      </c>
      <c r="E224" s="51" t="s">
        <v>39</v>
      </c>
      <c r="F224" s="31">
        <v>38.370499999999993</v>
      </c>
      <c r="G224" s="31">
        <v>40.253999999999998</v>
      </c>
      <c r="H224" s="31">
        <v>42.492890000000003</v>
      </c>
      <c r="I224" s="31">
        <v>45.511189999999999</v>
      </c>
      <c r="J224" s="31">
        <v>48.102110000000003</v>
      </c>
      <c r="K224" s="31">
        <v>50.854050000000001</v>
      </c>
      <c r="L224" s="31">
        <v>54.211049999999993</v>
      </c>
      <c r="M224" s="31">
        <v>59.548579999999994</v>
      </c>
      <c r="N224" s="31">
        <v>64.987120000000004</v>
      </c>
      <c r="O224" s="31">
        <v>66.093230000000005</v>
      </c>
      <c r="P224" s="31">
        <v>68.859489999999994</v>
      </c>
      <c r="Q224" s="31">
        <v>71.181690000000003</v>
      </c>
      <c r="R224" s="31">
        <v>73.951629999999994</v>
      </c>
      <c r="T224" s="62">
        <f t="shared" si="3"/>
        <v>59.548579999999994</v>
      </c>
    </row>
    <row r="225" spans="1:20" x14ac:dyDescent="0.2">
      <c r="A225" s="51" t="s">
        <v>500</v>
      </c>
      <c r="B225" s="52" t="s">
        <v>501</v>
      </c>
      <c r="C225" s="53">
        <v>0.1</v>
      </c>
      <c r="D225" s="51" t="s">
        <v>5</v>
      </c>
      <c r="E225" s="51" t="s">
        <v>39</v>
      </c>
      <c r="F225" s="31">
        <v>38.370499999999993</v>
      </c>
      <c r="G225" s="31">
        <v>40.253999999999998</v>
      </c>
      <c r="H225" s="31">
        <v>42.492890000000003</v>
      </c>
      <c r="I225" s="31">
        <v>45.511189999999999</v>
      </c>
      <c r="J225" s="31">
        <v>48.102110000000003</v>
      </c>
      <c r="K225" s="31">
        <v>50.854050000000001</v>
      </c>
      <c r="L225" s="31">
        <v>54.211049999999993</v>
      </c>
      <c r="M225" s="31">
        <v>59.548579999999994</v>
      </c>
      <c r="N225" s="31">
        <v>64.987120000000004</v>
      </c>
      <c r="O225" s="31">
        <v>66.093230000000005</v>
      </c>
      <c r="P225" s="31">
        <v>68.859489999999994</v>
      </c>
      <c r="Q225" s="31">
        <v>71.181690000000003</v>
      </c>
      <c r="R225" s="31">
        <v>73.951629999999994</v>
      </c>
      <c r="T225" s="62">
        <f t="shared" si="3"/>
        <v>59.548579999999994</v>
      </c>
    </row>
    <row r="226" spans="1:20" x14ac:dyDescent="0.2">
      <c r="A226" s="51" t="s">
        <v>502</v>
      </c>
      <c r="B226" s="52" t="s">
        <v>503</v>
      </c>
      <c r="C226" s="53">
        <v>0.1</v>
      </c>
      <c r="D226" s="51" t="s">
        <v>5</v>
      </c>
      <c r="E226" s="51" t="s">
        <v>62</v>
      </c>
      <c r="F226" s="31">
        <v>5.7909999999999995</v>
      </c>
      <c r="G226" s="31">
        <v>6.258</v>
      </c>
      <c r="H226" s="31">
        <v>6.5987799999999996</v>
      </c>
      <c r="I226" s="31">
        <v>7.06738</v>
      </c>
      <c r="J226" s="31">
        <v>7.5052199999999996</v>
      </c>
      <c r="K226" s="31">
        <v>7.9340999999999999</v>
      </c>
      <c r="L226" s="31">
        <v>8.4581</v>
      </c>
      <c r="M226" s="31">
        <v>9.2911599999999996</v>
      </c>
      <c r="N226" s="31">
        <v>10.140239999999999</v>
      </c>
      <c r="O226" s="31">
        <v>10.31146</v>
      </c>
      <c r="P226" s="31">
        <v>10.867979999999999</v>
      </c>
      <c r="Q226" s="31">
        <v>11.49038</v>
      </c>
      <c r="R226" s="31">
        <v>11.937260000000002</v>
      </c>
      <c r="T226" s="62">
        <f t="shared" si="3"/>
        <v>9.2911599999999996</v>
      </c>
    </row>
    <row r="227" spans="1:20" x14ac:dyDescent="0.2">
      <c r="A227" s="51" t="s">
        <v>504</v>
      </c>
      <c r="B227" s="52" t="s">
        <v>505</v>
      </c>
      <c r="C227" s="53">
        <v>0.1</v>
      </c>
      <c r="D227" s="51" t="s">
        <v>5</v>
      </c>
      <c r="E227" s="51" t="s">
        <v>330</v>
      </c>
      <c r="F227" s="31">
        <v>38.680999999999997</v>
      </c>
      <c r="G227" s="31">
        <v>40.577999999999996</v>
      </c>
      <c r="H227" s="31">
        <v>42.834980000000002</v>
      </c>
      <c r="I227" s="31">
        <v>45.877580000000002</v>
      </c>
      <c r="J227" s="31">
        <v>48.489020000000004</v>
      </c>
      <c r="K227" s="31">
        <v>51.263100000000001</v>
      </c>
      <c r="L227" s="31">
        <v>54.647099999999995</v>
      </c>
      <c r="M227" s="31">
        <v>60.027559999999994</v>
      </c>
      <c r="N227" s="31">
        <v>65.509839999999997</v>
      </c>
      <c r="O227" s="31">
        <v>66.624860000000012</v>
      </c>
      <c r="P227" s="31">
        <v>69.412179999999992</v>
      </c>
      <c r="Q227" s="31">
        <v>71.750579999999999</v>
      </c>
      <c r="R227" s="31">
        <v>74.542659999999998</v>
      </c>
      <c r="T227" s="62">
        <f t="shared" si="3"/>
        <v>60.027559999999994</v>
      </c>
    </row>
    <row r="228" spans="1:20" x14ac:dyDescent="0.2">
      <c r="A228" s="51" t="s">
        <v>506</v>
      </c>
      <c r="B228" s="52" t="s">
        <v>507</v>
      </c>
      <c r="C228" s="53">
        <v>0.25</v>
      </c>
      <c r="D228" s="51" t="s">
        <v>5</v>
      </c>
      <c r="E228" s="51" t="s">
        <v>508</v>
      </c>
      <c r="F228" s="31">
        <v>22.746000000000002</v>
      </c>
      <c r="G228" s="31">
        <v>24.273</v>
      </c>
      <c r="H228" s="31">
        <v>25.606680000000001</v>
      </c>
      <c r="I228" s="31">
        <v>27.425280000000001</v>
      </c>
      <c r="J228" s="31">
        <v>29.066320000000001</v>
      </c>
      <c r="K228" s="31">
        <v>30.728100000000001</v>
      </c>
      <c r="L228" s="31">
        <v>32.757100000000001</v>
      </c>
      <c r="M228" s="31">
        <v>35.982959999999991</v>
      </c>
      <c r="N228" s="31">
        <v>39.270440000000001</v>
      </c>
      <c r="O228" s="31">
        <v>39.935760000000002</v>
      </c>
      <c r="P228" s="31">
        <v>41.887880000000003</v>
      </c>
      <c r="Q228" s="31">
        <v>43.875280000000004</v>
      </c>
      <c r="R228" s="31">
        <v>45.582060000000006</v>
      </c>
      <c r="T228" s="62">
        <f t="shared" si="3"/>
        <v>35.982959999999991</v>
      </c>
    </row>
    <row r="229" spans="1:20" x14ac:dyDescent="0.2">
      <c r="A229" s="51">
        <v>40322408</v>
      </c>
      <c r="B229" s="52" t="s">
        <v>509</v>
      </c>
      <c r="C229" s="53">
        <v>0.1</v>
      </c>
      <c r="D229" s="51" t="s">
        <v>5</v>
      </c>
      <c r="E229" s="51">
        <v>9.8209999999999997</v>
      </c>
      <c r="F229" s="31">
        <v>113.74149999999999</v>
      </c>
      <c r="G229" s="31">
        <v>118.902</v>
      </c>
      <c r="H229" s="31">
        <v>125.53206999999999</v>
      </c>
      <c r="I229" s="31">
        <v>134.44897</v>
      </c>
      <c r="J229" s="31">
        <v>142.02092999999999</v>
      </c>
      <c r="K229" s="31">
        <v>150.14715000000001</v>
      </c>
      <c r="L229" s="31">
        <v>160.05814999999998</v>
      </c>
      <c r="M229" s="31">
        <v>175.81654</v>
      </c>
      <c r="N229" s="31">
        <v>191.87255999999999</v>
      </c>
      <c r="O229" s="31">
        <v>195.14149</v>
      </c>
      <c r="P229" s="31">
        <v>203.01987</v>
      </c>
      <c r="Q229" s="31">
        <v>209.27447000000001</v>
      </c>
      <c r="R229" s="31">
        <v>217.41869</v>
      </c>
      <c r="T229" s="62">
        <f t="shared" si="3"/>
        <v>175.81654</v>
      </c>
    </row>
    <row r="230" spans="1:20" x14ac:dyDescent="0.2">
      <c r="A230" s="51" t="s">
        <v>510</v>
      </c>
      <c r="B230" s="52" t="s">
        <v>511</v>
      </c>
      <c r="C230" s="53">
        <v>0.01</v>
      </c>
      <c r="D230" s="51" t="s">
        <v>5</v>
      </c>
      <c r="E230" s="51" t="s">
        <v>122</v>
      </c>
      <c r="F230" s="31">
        <v>4.5305</v>
      </c>
      <c r="G230" s="31">
        <v>4.7490000000000006</v>
      </c>
      <c r="H230" s="31">
        <v>5.0132900000000005</v>
      </c>
      <c r="I230" s="31">
        <v>5.3693900000000001</v>
      </c>
      <c r="J230" s="31">
        <v>5.6743100000000002</v>
      </c>
      <c r="K230" s="31">
        <v>5.9989500000000007</v>
      </c>
      <c r="L230" s="31">
        <v>6.3949499999999997</v>
      </c>
      <c r="M230" s="31">
        <v>7.0245799999999994</v>
      </c>
      <c r="N230" s="31">
        <v>7.6661200000000003</v>
      </c>
      <c r="O230" s="31">
        <v>7.7966300000000004</v>
      </c>
      <c r="P230" s="31">
        <v>8.1202899999999989</v>
      </c>
      <c r="Q230" s="31">
        <v>8.3886900000000004</v>
      </c>
      <c r="R230" s="31">
        <v>8.7151300000000003</v>
      </c>
      <c r="T230" s="62">
        <f t="shared" si="3"/>
        <v>7.0245799999999994</v>
      </c>
    </row>
    <row r="231" spans="1:20" x14ac:dyDescent="0.2">
      <c r="A231" s="51" t="s">
        <v>512</v>
      </c>
      <c r="B231" s="52" t="s">
        <v>513</v>
      </c>
      <c r="C231" s="53">
        <v>0.04</v>
      </c>
      <c r="D231" s="51" t="s">
        <v>5</v>
      </c>
      <c r="E231" s="51" t="s">
        <v>181</v>
      </c>
      <c r="F231" s="31">
        <v>13.774999999999999</v>
      </c>
      <c r="G231" s="31">
        <v>14.459999999999999</v>
      </c>
      <c r="H231" s="31">
        <v>15.263899999999998</v>
      </c>
      <c r="I231" s="31">
        <v>16.348099999999999</v>
      </c>
      <c r="J231" s="31">
        <v>17.280499999999996</v>
      </c>
      <c r="K231" s="31">
        <v>18.269100000000002</v>
      </c>
      <c r="L231" s="31">
        <v>19.475099999999998</v>
      </c>
      <c r="M231" s="31">
        <v>21.392599999999998</v>
      </c>
      <c r="N231" s="31">
        <v>23.346399999999999</v>
      </c>
      <c r="O231" s="31">
        <v>23.743699999999997</v>
      </c>
      <c r="P231" s="31">
        <v>24.743499999999997</v>
      </c>
      <c r="Q231" s="31">
        <v>25.590299999999999</v>
      </c>
      <c r="R231" s="31">
        <v>26.586100000000002</v>
      </c>
      <c r="T231" s="62">
        <f t="shared" si="3"/>
        <v>21.392599999999998</v>
      </c>
    </row>
    <row r="232" spans="1:20" x14ac:dyDescent="0.2">
      <c r="A232" s="51" t="s">
        <v>514</v>
      </c>
      <c r="B232" s="52" t="s">
        <v>515</v>
      </c>
      <c r="C232" s="53">
        <v>0.04</v>
      </c>
      <c r="D232" s="51" t="s">
        <v>5</v>
      </c>
      <c r="E232" s="51" t="s">
        <v>92</v>
      </c>
      <c r="F232" s="31">
        <v>16.88</v>
      </c>
      <c r="G232" s="31">
        <v>17.700000000000003</v>
      </c>
      <c r="H232" s="31">
        <v>18.684799999999999</v>
      </c>
      <c r="I232" s="31">
        <v>20.012</v>
      </c>
      <c r="J232" s="31">
        <v>21.1496</v>
      </c>
      <c r="K232" s="31">
        <v>22.3596</v>
      </c>
      <c r="L232" s="31">
        <v>23.835599999999996</v>
      </c>
      <c r="M232" s="31">
        <v>26.182399999999998</v>
      </c>
      <c r="N232" s="31">
        <v>28.573599999999999</v>
      </c>
      <c r="O232" s="31">
        <v>29.06</v>
      </c>
      <c r="P232" s="31">
        <v>30.270399999999999</v>
      </c>
      <c r="Q232" s="31">
        <v>31.279199999999999</v>
      </c>
      <c r="R232" s="31">
        <v>32.496400000000001</v>
      </c>
      <c r="T232" s="62">
        <f t="shared" si="3"/>
        <v>26.182399999999998</v>
      </c>
    </row>
    <row r="233" spans="1:20" x14ac:dyDescent="0.2">
      <c r="A233" s="51" t="s">
        <v>516</v>
      </c>
      <c r="B233" s="52" t="s">
        <v>517</v>
      </c>
      <c r="C233" s="53">
        <v>0.04</v>
      </c>
      <c r="D233" s="51" t="s">
        <v>5</v>
      </c>
      <c r="E233" s="51" t="s">
        <v>149</v>
      </c>
      <c r="F233" s="31">
        <v>21.02</v>
      </c>
      <c r="G233" s="31">
        <v>22.020000000000003</v>
      </c>
      <c r="H233" s="31">
        <v>23.246000000000002</v>
      </c>
      <c r="I233" s="31">
        <v>24.897200000000002</v>
      </c>
      <c r="J233" s="31">
        <v>26.308399999999999</v>
      </c>
      <c r="K233" s="31">
        <v>27.813600000000001</v>
      </c>
      <c r="L233" s="31">
        <v>29.649599999999996</v>
      </c>
      <c r="M233" s="31">
        <v>32.568799999999996</v>
      </c>
      <c r="N233" s="31">
        <v>35.543199999999999</v>
      </c>
      <c r="O233" s="31">
        <v>36.148400000000002</v>
      </c>
      <c r="P233" s="31">
        <v>37.639599999999994</v>
      </c>
      <c r="Q233" s="31">
        <v>38.864400000000003</v>
      </c>
      <c r="R233" s="31">
        <v>40.376800000000003</v>
      </c>
      <c r="T233" s="62">
        <f t="shared" si="3"/>
        <v>32.568799999999996</v>
      </c>
    </row>
    <row r="234" spans="1:20" x14ac:dyDescent="0.2">
      <c r="A234" s="51" t="s">
        <v>518</v>
      </c>
      <c r="B234" s="52" t="s">
        <v>519</v>
      </c>
      <c r="C234" s="53">
        <v>0.04</v>
      </c>
      <c r="D234" s="51" t="s">
        <v>5</v>
      </c>
      <c r="E234" s="51" t="s">
        <v>149</v>
      </c>
      <c r="F234" s="31">
        <v>21.02</v>
      </c>
      <c r="G234" s="31">
        <v>22.020000000000003</v>
      </c>
      <c r="H234" s="31">
        <v>23.246000000000002</v>
      </c>
      <c r="I234" s="31">
        <v>24.897200000000002</v>
      </c>
      <c r="J234" s="31">
        <v>26.308399999999999</v>
      </c>
      <c r="K234" s="31">
        <v>27.813600000000001</v>
      </c>
      <c r="L234" s="31">
        <v>29.649599999999996</v>
      </c>
      <c r="M234" s="31">
        <v>32.568799999999996</v>
      </c>
      <c r="N234" s="31">
        <v>35.543199999999999</v>
      </c>
      <c r="O234" s="31">
        <v>36.148400000000002</v>
      </c>
      <c r="P234" s="31">
        <v>37.639599999999994</v>
      </c>
      <c r="Q234" s="31">
        <v>38.864400000000003</v>
      </c>
      <c r="R234" s="31">
        <v>40.376800000000003</v>
      </c>
      <c r="T234" s="62">
        <f t="shared" si="3"/>
        <v>32.568799999999996</v>
      </c>
    </row>
    <row r="235" spans="1:20" x14ac:dyDescent="0.2">
      <c r="A235" s="51" t="s">
        <v>520</v>
      </c>
      <c r="B235" s="52" t="s">
        <v>521</v>
      </c>
      <c r="C235" s="53">
        <v>0.04</v>
      </c>
      <c r="D235" s="51" t="s">
        <v>5</v>
      </c>
      <c r="E235" s="51" t="s">
        <v>314</v>
      </c>
      <c r="F235" s="31">
        <v>25.470499999999998</v>
      </c>
      <c r="G235" s="31">
        <v>26.664000000000001</v>
      </c>
      <c r="H235" s="31">
        <v>28.149290000000001</v>
      </c>
      <c r="I235" s="31">
        <v>30.148789999999998</v>
      </c>
      <c r="J235" s="31">
        <v>31.854109999999995</v>
      </c>
      <c r="K235" s="31">
        <v>33.676649999999995</v>
      </c>
      <c r="L235" s="31">
        <v>35.899649999999994</v>
      </c>
      <c r="M235" s="31">
        <v>39.434179999999998</v>
      </c>
      <c r="N235" s="31">
        <v>43.035519999999998</v>
      </c>
      <c r="O235" s="31">
        <v>43.768430000000002</v>
      </c>
      <c r="P235" s="31">
        <v>45.561489999999992</v>
      </c>
      <c r="Q235" s="31">
        <v>47.01849</v>
      </c>
      <c r="R235" s="31">
        <v>48.848230000000001</v>
      </c>
      <c r="T235" s="62">
        <f t="shared" si="3"/>
        <v>39.434179999999998</v>
      </c>
    </row>
    <row r="236" spans="1:20" x14ac:dyDescent="0.2">
      <c r="A236" s="51" t="s">
        <v>522</v>
      </c>
      <c r="B236" s="52" t="s">
        <v>523</v>
      </c>
      <c r="C236" s="53">
        <v>0.01</v>
      </c>
      <c r="D236" s="51" t="s">
        <v>5</v>
      </c>
      <c r="E236" s="51" t="s">
        <v>99</v>
      </c>
      <c r="F236" s="31">
        <v>8.36</v>
      </c>
      <c r="G236" s="31">
        <v>8.745000000000001</v>
      </c>
      <c r="H236" s="31">
        <v>9.2323999999999984</v>
      </c>
      <c r="I236" s="31">
        <v>9.8882000000000012</v>
      </c>
      <c r="J236" s="31">
        <v>10.446200000000001</v>
      </c>
      <c r="K236" s="31">
        <v>11.043899999999999</v>
      </c>
      <c r="L236" s="31">
        <v>11.772899999999998</v>
      </c>
      <c r="M236" s="31">
        <v>12.931999999999999</v>
      </c>
      <c r="N236" s="31">
        <v>14.113</v>
      </c>
      <c r="O236" s="31">
        <v>14.353400000000001</v>
      </c>
      <c r="P236" s="31">
        <v>14.936799999999998</v>
      </c>
      <c r="Q236" s="31">
        <v>15.404999999999999</v>
      </c>
      <c r="R236" s="31">
        <v>16.0045</v>
      </c>
      <c r="T236" s="62">
        <f t="shared" si="3"/>
        <v>12.931999999999999</v>
      </c>
    </row>
    <row r="237" spans="1:20" x14ac:dyDescent="0.2">
      <c r="A237" s="51" t="s">
        <v>524</v>
      </c>
      <c r="B237" s="52" t="s">
        <v>525</v>
      </c>
      <c r="C237" s="53">
        <v>0.1</v>
      </c>
      <c r="D237" s="51" t="s">
        <v>5</v>
      </c>
      <c r="E237" s="51" t="s">
        <v>330</v>
      </c>
      <c r="F237" s="31">
        <v>38.680999999999997</v>
      </c>
      <c r="G237" s="31">
        <v>40.577999999999996</v>
      </c>
      <c r="H237" s="31">
        <v>42.834980000000002</v>
      </c>
      <c r="I237" s="31">
        <v>45.877580000000002</v>
      </c>
      <c r="J237" s="31">
        <v>48.489020000000004</v>
      </c>
      <c r="K237" s="31">
        <v>51.263100000000001</v>
      </c>
      <c r="L237" s="31">
        <v>54.647099999999995</v>
      </c>
      <c r="M237" s="31">
        <v>60.027559999999994</v>
      </c>
      <c r="N237" s="31">
        <v>65.509839999999997</v>
      </c>
      <c r="O237" s="31">
        <v>66.624860000000012</v>
      </c>
      <c r="P237" s="31">
        <v>69.412179999999992</v>
      </c>
      <c r="Q237" s="31">
        <v>71.750579999999999</v>
      </c>
      <c r="R237" s="31">
        <v>74.542659999999998</v>
      </c>
      <c r="T237" s="62">
        <f t="shared" si="3"/>
        <v>60.027559999999994</v>
      </c>
    </row>
    <row r="238" spans="1:20" x14ac:dyDescent="0.2">
      <c r="A238" s="51" t="s">
        <v>526</v>
      </c>
      <c r="B238" s="52" t="s">
        <v>527</v>
      </c>
      <c r="C238" s="53">
        <v>0.1</v>
      </c>
      <c r="D238" s="51" t="s">
        <v>5</v>
      </c>
      <c r="E238" s="51" t="s">
        <v>330</v>
      </c>
      <c r="F238" s="31">
        <v>38.680999999999997</v>
      </c>
      <c r="G238" s="31">
        <v>40.577999999999996</v>
      </c>
      <c r="H238" s="31">
        <v>42.834980000000002</v>
      </c>
      <c r="I238" s="31">
        <v>45.877580000000002</v>
      </c>
      <c r="J238" s="31">
        <v>48.489020000000004</v>
      </c>
      <c r="K238" s="31">
        <v>51.263100000000001</v>
      </c>
      <c r="L238" s="31">
        <v>54.647099999999995</v>
      </c>
      <c r="M238" s="31">
        <v>60.027559999999994</v>
      </c>
      <c r="N238" s="31">
        <v>65.509839999999997</v>
      </c>
      <c r="O238" s="31">
        <v>66.624860000000012</v>
      </c>
      <c r="P238" s="31">
        <v>69.412179999999992</v>
      </c>
      <c r="Q238" s="31">
        <v>71.750579999999999</v>
      </c>
      <c r="R238" s="31">
        <v>74.542659999999998</v>
      </c>
      <c r="T238" s="62">
        <f t="shared" si="3"/>
        <v>60.027559999999994</v>
      </c>
    </row>
    <row r="239" spans="1:20" x14ac:dyDescent="0.2">
      <c r="A239" s="51" t="s">
        <v>528</v>
      </c>
      <c r="B239" s="52" t="s">
        <v>529</v>
      </c>
      <c r="C239" s="53">
        <v>0.1</v>
      </c>
      <c r="D239" s="51" t="s">
        <v>5</v>
      </c>
      <c r="E239" s="51" t="s">
        <v>330</v>
      </c>
      <c r="F239" s="31">
        <v>38.680999999999997</v>
      </c>
      <c r="G239" s="31">
        <v>40.577999999999996</v>
      </c>
      <c r="H239" s="31">
        <v>42.834980000000002</v>
      </c>
      <c r="I239" s="31">
        <v>45.877580000000002</v>
      </c>
      <c r="J239" s="31">
        <v>48.489020000000004</v>
      </c>
      <c r="K239" s="31">
        <v>51.263100000000001</v>
      </c>
      <c r="L239" s="31">
        <v>54.647099999999995</v>
      </c>
      <c r="M239" s="31">
        <v>60.027559999999994</v>
      </c>
      <c r="N239" s="31">
        <v>65.509839999999997</v>
      </c>
      <c r="O239" s="31">
        <v>66.624860000000012</v>
      </c>
      <c r="P239" s="31">
        <v>69.412179999999992</v>
      </c>
      <c r="Q239" s="31">
        <v>71.750579999999999</v>
      </c>
      <c r="R239" s="31">
        <v>74.542659999999998</v>
      </c>
      <c r="T239" s="62">
        <f t="shared" si="3"/>
        <v>60.027559999999994</v>
      </c>
    </row>
    <row r="240" spans="1:20" x14ac:dyDescent="0.2">
      <c r="A240" s="51" t="s">
        <v>530</v>
      </c>
      <c r="B240" s="52" t="s">
        <v>531</v>
      </c>
      <c r="C240" s="53">
        <v>0.1</v>
      </c>
      <c r="D240" s="51" t="s">
        <v>5</v>
      </c>
      <c r="E240" s="51" t="s">
        <v>532</v>
      </c>
      <c r="F240" s="31">
        <v>55.965499999999992</v>
      </c>
      <c r="G240" s="31">
        <v>58.61399999999999</v>
      </c>
      <c r="H240" s="31">
        <v>61.877989999999997</v>
      </c>
      <c r="I240" s="31">
        <v>66.273289999999989</v>
      </c>
      <c r="J240" s="31">
        <v>70.027010000000004</v>
      </c>
      <c r="K240" s="31">
        <v>74.033549999999991</v>
      </c>
      <c r="L240" s="31">
        <v>78.920549999999992</v>
      </c>
      <c r="M240" s="31">
        <v>86.69077999999999</v>
      </c>
      <c r="N240" s="31">
        <v>94.607919999999993</v>
      </c>
      <c r="O240" s="31">
        <v>96.21893</v>
      </c>
      <c r="P240" s="31">
        <v>100.17858999999999</v>
      </c>
      <c r="Q240" s="31">
        <v>103.41879</v>
      </c>
      <c r="R240" s="31">
        <v>107.44332999999999</v>
      </c>
      <c r="T240" s="62">
        <f t="shared" si="3"/>
        <v>86.69077999999999</v>
      </c>
    </row>
    <row r="241" spans="1:20" x14ac:dyDescent="0.2">
      <c r="A241" s="51" t="s">
        <v>533</v>
      </c>
      <c r="B241" s="52" t="s">
        <v>534</v>
      </c>
      <c r="C241" s="53">
        <v>0.1</v>
      </c>
      <c r="D241" s="51" t="s">
        <v>5</v>
      </c>
      <c r="E241" s="51" t="s">
        <v>532</v>
      </c>
      <c r="F241" s="31">
        <v>55.965499999999992</v>
      </c>
      <c r="G241" s="31">
        <v>58.61399999999999</v>
      </c>
      <c r="H241" s="31">
        <v>61.877989999999997</v>
      </c>
      <c r="I241" s="31">
        <v>66.273289999999989</v>
      </c>
      <c r="J241" s="31">
        <v>70.027010000000004</v>
      </c>
      <c r="K241" s="31">
        <v>74.033549999999991</v>
      </c>
      <c r="L241" s="31">
        <v>78.920549999999992</v>
      </c>
      <c r="M241" s="31">
        <v>86.69077999999999</v>
      </c>
      <c r="N241" s="31">
        <v>94.607919999999993</v>
      </c>
      <c r="O241" s="31">
        <v>96.21893</v>
      </c>
      <c r="P241" s="31">
        <v>100.17858999999999</v>
      </c>
      <c r="Q241" s="31">
        <v>103.41879</v>
      </c>
      <c r="R241" s="31">
        <v>107.44332999999999</v>
      </c>
      <c r="T241" s="62">
        <f t="shared" si="3"/>
        <v>86.69077999999999</v>
      </c>
    </row>
    <row r="242" spans="1:20" x14ac:dyDescent="0.2">
      <c r="A242" s="51" t="s">
        <v>535</v>
      </c>
      <c r="B242" s="52" t="s">
        <v>536</v>
      </c>
      <c r="C242" s="53">
        <v>0.1</v>
      </c>
      <c r="D242" s="51" t="s">
        <v>5</v>
      </c>
      <c r="E242" s="51" t="s">
        <v>537</v>
      </c>
      <c r="F242" s="31">
        <v>159.67250000000001</v>
      </c>
      <c r="G242" s="31">
        <v>166.83</v>
      </c>
      <c r="H242" s="31">
        <v>176.13604999999998</v>
      </c>
      <c r="I242" s="31">
        <v>188.64755</v>
      </c>
      <c r="J242" s="31">
        <v>199.25495000000001</v>
      </c>
      <c r="K242" s="31">
        <v>210.65625</v>
      </c>
      <c r="L242" s="31">
        <v>224.56124999999997</v>
      </c>
      <c r="M242" s="31">
        <v>246.67009999999999</v>
      </c>
      <c r="N242" s="31">
        <v>269.19639999999998</v>
      </c>
      <c r="O242" s="31">
        <v>273.78335000000004</v>
      </c>
      <c r="P242" s="31">
        <v>284.77704999999997</v>
      </c>
      <c r="Q242" s="31">
        <v>293.42804999999998</v>
      </c>
      <c r="R242" s="31">
        <v>304.84735000000001</v>
      </c>
      <c r="T242" s="62">
        <f t="shared" si="3"/>
        <v>246.67009999999999</v>
      </c>
    </row>
    <row r="243" spans="1:20" x14ac:dyDescent="0.2">
      <c r="A243" s="51">
        <v>40319040</v>
      </c>
      <c r="B243" s="52" t="s">
        <v>538</v>
      </c>
      <c r="C243" s="53">
        <v>0.5</v>
      </c>
      <c r="D243" s="51" t="s">
        <v>5</v>
      </c>
      <c r="E243" s="51">
        <v>37.970999999999997</v>
      </c>
      <c r="F243" s="31">
        <v>440.66649999999998</v>
      </c>
      <c r="G243" s="31">
        <v>460.90199999999993</v>
      </c>
      <c r="H243" s="31">
        <v>486.59256999999997</v>
      </c>
      <c r="I243" s="31">
        <v>521.1564699999999</v>
      </c>
      <c r="J243" s="31">
        <v>550.55442999999991</v>
      </c>
      <c r="K243" s="31">
        <v>582.0556499999999</v>
      </c>
      <c r="L243" s="31">
        <v>620.47664999999995</v>
      </c>
      <c r="M243" s="31">
        <v>681.56553999999994</v>
      </c>
      <c r="N243" s="31">
        <v>743.80855999999994</v>
      </c>
      <c r="O243" s="31">
        <v>756.47899000000007</v>
      </c>
      <c r="P243" s="31">
        <v>787.1863699999999</v>
      </c>
      <c r="Q243" s="31">
        <v>811.77896999999996</v>
      </c>
      <c r="R243" s="31">
        <v>843.37018999999987</v>
      </c>
      <c r="T243" s="62">
        <f t="shared" si="3"/>
        <v>681.56553999999994</v>
      </c>
    </row>
    <row r="244" spans="1:20" x14ac:dyDescent="0.2">
      <c r="A244" s="51">
        <v>40324265</v>
      </c>
      <c r="B244" s="52" t="s">
        <v>539</v>
      </c>
      <c r="C244" s="53">
        <v>0.04</v>
      </c>
      <c r="D244" s="51" t="s">
        <v>5</v>
      </c>
      <c r="E244" s="51">
        <v>21.988</v>
      </c>
      <c r="F244" s="31">
        <v>253.18199999999999</v>
      </c>
      <c r="G244" s="31">
        <v>264.27600000000001</v>
      </c>
      <c r="H244" s="31">
        <v>279.02796000000001</v>
      </c>
      <c r="I244" s="31">
        <v>298.84836000000001</v>
      </c>
      <c r="J244" s="31">
        <v>315.60244</v>
      </c>
      <c r="K244" s="31">
        <v>333.66180000000003</v>
      </c>
      <c r="L244" s="31">
        <v>355.68579999999997</v>
      </c>
      <c r="M244" s="31">
        <v>390.70391999999993</v>
      </c>
      <c r="N244" s="31">
        <v>426.38288</v>
      </c>
      <c r="O244" s="31">
        <v>433.65012000000002</v>
      </c>
      <c r="P244" s="31">
        <v>450.88795999999996</v>
      </c>
      <c r="Q244" s="31">
        <v>464.22555999999997</v>
      </c>
      <c r="R244" s="31">
        <v>482.29212000000001</v>
      </c>
      <c r="T244" s="62">
        <f t="shared" si="3"/>
        <v>390.70391999999993</v>
      </c>
    </row>
    <row r="245" spans="1:20" x14ac:dyDescent="0.2">
      <c r="A245" s="51" t="s">
        <v>540</v>
      </c>
      <c r="B245" s="52" t="s">
        <v>541</v>
      </c>
      <c r="C245" s="53">
        <v>0.04</v>
      </c>
      <c r="D245" s="51" t="s">
        <v>5</v>
      </c>
      <c r="E245" s="51" t="s">
        <v>77</v>
      </c>
      <c r="F245" s="31">
        <v>12.429499999999999</v>
      </c>
      <c r="G245" s="31">
        <v>13.055999999999999</v>
      </c>
      <c r="H245" s="31">
        <v>13.781509999999999</v>
      </c>
      <c r="I245" s="31">
        <v>14.760409999999998</v>
      </c>
      <c r="J245" s="31">
        <v>15.60389</v>
      </c>
      <c r="K245" s="31">
        <v>16.496549999999999</v>
      </c>
      <c r="L245" s="31">
        <v>17.585549999999998</v>
      </c>
      <c r="M245" s="31">
        <v>19.317019999999999</v>
      </c>
      <c r="N245" s="31">
        <v>21.08128</v>
      </c>
      <c r="O245" s="31">
        <v>21.439969999999999</v>
      </c>
      <c r="P245" s="31">
        <v>22.348509999999997</v>
      </c>
      <c r="Q245" s="31">
        <v>23.125109999999999</v>
      </c>
      <c r="R245" s="31">
        <v>24.024969999999996</v>
      </c>
      <c r="T245" s="62">
        <f t="shared" si="3"/>
        <v>19.317019999999999</v>
      </c>
    </row>
    <row r="246" spans="1:20" x14ac:dyDescent="0.2">
      <c r="A246" s="51" t="s">
        <v>542</v>
      </c>
      <c r="B246" s="52" t="s">
        <v>543</v>
      </c>
      <c r="C246" s="53">
        <v>0.01</v>
      </c>
      <c r="D246" s="51" t="s">
        <v>5</v>
      </c>
      <c r="E246" s="51" t="s">
        <v>122</v>
      </c>
      <c r="F246" s="31">
        <v>4.5305</v>
      </c>
      <c r="G246" s="31">
        <v>4.7490000000000006</v>
      </c>
      <c r="H246" s="31">
        <v>5.0132900000000005</v>
      </c>
      <c r="I246" s="31">
        <v>5.3693900000000001</v>
      </c>
      <c r="J246" s="31">
        <v>5.6743100000000002</v>
      </c>
      <c r="K246" s="31">
        <v>5.9989500000000007</v>
      </c>
      <c r="L246" s="31">
        <v>6.3949499999999997</v>
      </c>
      <c r="M246" s="31">
        <v>7.0245799999999994</v>
      </c>
      <c r="N246" s="31">
        <v>7.6661200000000003</v>
      </c>
      <c r="O246" s="31">
        <v>7.7966300000000004</v>
      </c>
      <c r="P246" s="31">
        <v>8.1202899999999989</v>
      </c>
      <c r="Q246" s="31">
        <v>8.3886900000000004</v>
      </c>
      <c r="R246" s="31">
        <v>8.7151300000000003</v>
      </c>
      <c r="T246" s="62">
        <f t="shared" si="3"/>
        <v>7.0245799999999994</v>
      </c>
    </row>
    <row r="247" spans="1:20" x14ac:dyDescent="0.2">
      <c r="A247" s="51" t="s">
        <v>544</v>
      </c>
      <c r="B247" s="52" t="s">
        <v>545</v>
      </c>
      <c r="C247" s="53">
        <v>0.1</v>
      </c>
      <c r="D247" s="51" t="s">
        <v>5</v>
      </c>
      <c r="E247" s="51" t="s">
        <v>546</v>
      </c>
      <c r="F247" s="31">
        <v>80.49499999999999</v>
      </c>
      <c r="G247" s="31">
        <v>84.21</v>
      </c>
      <c r="H247" s="31">
        <v>88.903099999999995</v>
      </c>
      <c r="I247" s="31">
        <v>95.218099999999993</v>
      </c>
      <c r="J247" s="31">
        <v>100.5929</v>
      </c>
      <c r="K247" s="31">
        <v>106.34849999999999</v>
      </c>
      <c r="L247" s="31">
        <v>113.36849999999998</v>
      </c>
      <c r="M247" s="31">
        <v>124.53019999999998</v>
      </c>
      <c r="N247" s="31">
        <v>135.90279999999998</v>
      </c>
      <c r="O247" s="31">
        <v>138.21770000000001</v>
      </c>
      <c r="P247" s="31">
        <v>143.84109999999998</v>
      </c>
      <c r="Q247" s="31">
        <v>148.36109999999999</v>
      </c>
      <c r="R247" s="31">
        <v>154.13470000000001</v>
      </c>
      <c r="T247" s="62">
        <f t="shared" si="3"/>
        <v>124.53019999999998</v>
      </c>
    </row>
    <row r="248" spans="1:20" x14ac:dyDescent="0.2">
      <c r="A248" s="51" t="s">
        <v>547</v>
      </c>
      <c r="B248" s="52" t="s">
        <v>548</v>
      </c>
      <c r="C248" s="53">
        <v>0.04</v>
      </c>
      <c r="D248" s="51" t="s">
        <v>5</v>
      </c>
      <c r="E248" s="51" t="s">
        <v>92</v>
      </c>
      <c r="F248" s="31">
        <v>16.88</v>
      </c>
      <c r="G248" s="31">
        <v>17.700000000000003</v>
      </c>
      <c r="H248" s="31">
        <v>18.684799999999999</v>
      </c>
      <c r="I248" s="31">
        <v>20.012</v>
      </c>
      <c r="J248" s="31">
        <v>21.1496</v>
      </c>
      <c r="K248" s="31">
        <v>22.3596</v>
      </c>
      <c r="L248" s="31">
        <v>23.835599999999996</v>
      </c>
      <c r="M248" s="31">
        <v>26.182399999999998</v>
      </c>
      <c r="N248" s="31">
        <v>28.573599999999999</v>
      </c>
      <c r="O248" s="31">
        <v>29.06</v>
      </c>
      <c r="P248" s="31">
        <v>30.270399999999999</v>
      </c>
      <c r="Q248" s="31">
        <v>31.279199999999999</v>
      </c>
      <c r="R248" s="31">
        <v>32.496400000000001</v>
      </c>
      <c r="T248" s="62">
        <f t="shared" si="3"/>
        <v>26.182399999999998</v>
      </c>
    </row>
    <row r="249" spans="1:20" x14ac:dyDescent="0.2">
      <c r="A249" s="51" t="s">
        <v>549</v>
      </c>
      <c r="B249" s="52" t="s">
        <v>550</v>
      </c>
      <c r="C249" s="53">
        <v>0.01</v>
      </c>
      <c r="D249" s="51" t="s">
        <v>5</v>
      </c>
      <c r="E249" s="51" t="s">
        <v>551</v>
      </c>
      <c r="F249" s="31">
        <v>6.2900000000000009</v>
      </c>
      <c r="G249" s="31">
        <v>6.5850000000000009</v>
      </c>
      <c r="H249" s="31">
        <v>6.9518000000000004</v>
      </c>
      <c r="I249" s="31">
        <v>7.4456000000000007</v>
      </c>
      <c r="J249" s="31">
        <v>7.8668000000000005</v>
      </c>
      <c r="K249" s="31">
        <v>8.3169000000000004</v>
      </c>
      <c r="L249" s="31">
        <v>8.8658999999999999</v>
      </c>
      <c r="M249" s="31">
        <v>9.7387999999999995</v>
      </c>
      <c r="N249" s="31">
        <v>10.6282</v>
      </c>
      <c r="O249" s="31">
        <v>10.809200000000002</v>
      </c>
      <c r="P249" s="31">
        <v>11.2522</v>
      </c>
      <c r="Q249" s="31">
        <v>11.612400000000001</v>
      </c>
      <c r="R249" s="31">
        <v>12.064300000000001</v>
      </c>
      <c r="T249" s="62">
        <f t="shared" si="3"/>
        <v>9.7387999999999995</v>
      </c>
    </row>
    <row r="250" spans="1:20" x14ac:dyDescent="0.2">
      <c r="A250" s="51">
        <v>40503887</v>
      </c>
      <c r="B250" s="52" t="s">
        <v>552</v>
      </c>
      <c r="C250" s="53">
        <v>1</v>
      </c>
      <c r="D250" s="51" t="s">
        <v>84</v>
      </c>
      <c r="E250" s="51"/>
      <c r="F250" s="31">
        <v>148</v>
      </c>
      <c r="G250" s="31">
        <v>197.5</v>
      </c>
      <c r="H250" s="31">
        <v>209</v>
      </c>
      <c r="I250" s="31">
        <v>223.78</v>
      </c>
      <c r="J250" s="31">
        <v>236.26</v>
      </c>
      <c r="K250" s="31">
        <v>249.7</v>
      </c>
      <c r="L250" s="31">
        <v>266.16000000000003</v>
      </c>
      <c r="M250" s="31">
        <v>292.5</v>
      </c>
      <c r="N250" s="31">
        <v>319.27</v>
      </c>
      <c r="O250" s="31">
        <v>324.48</v>
      </c>
      <c r="P250" s="31">
        <v>471.79</v>
      </c>
      <c r="Q250" s="31">
        <v>762.25</v>
      </c>
      <c r="R250" s="31">
        <v>1102.6300000000001</v>
      </c>
      <c r="T250" s="62">
        <f t="shared" si="3"/>
        <v>292.5</v>
      </c>
    </row>
    <row r="251" spans="1:20" x14ac:dyDescent="0.2">
      <c r="A251" s="51">
        <v>40503879</v>
      </c>
      <c r="B251" s="52" t="s">
        <v>553</v>
      </c>
      <c r="C251" s="53">
        <v>1</v>
      </c>
      <c r="D251" s="51" t="s">
        <v>84</v>
      </c>
      <c r="E251" s="51"/>
      <c r="F251" s="31">
        <v>148</v>
      </c>
      <c r="G251" s="31">
        <v>197.5</v>
      </c>
      <c r="H251" s="31">
        <v>209</v>
      </c>
      <c r="I251" s="31">
        <v>223.78</v>
      </c>
      <c r="J251" s="31">
        <v>236.26</v>
      </c>
      <c r="K251" s="31">
        <v>249.7</v>
      </c>
      <c r="L251" s="31">
        <v>266.16000000000003</v>
      </c>
      <c r="M251" s="31">
        <v>292.5</v>
      </c>
      <c r="N251" s="31">
        <v>319.27</v>
      </c>
      <c r="O251" s="31">
        <v>324.48</v>
      </c>
      <c r="P251" s="31">
        <v>471.79</v>
      </c>
      <c r="Q251" s="31">
        <v>762.25</v>
      </c>
      <c r="R251" s="31">
        <v>1102.6300000000001</v>
      </c>
      <c r="T251" s="62">
        <f t="shared" si="3"/>
        <v>292.5</v>
      </c>
    </row>
    <row r="252" spans="1:20" x14ac:dyDescent="0.2">
      <c r="A252" s="51">
        <v>40503860</v>
      </c>
      <c r="B252" s="52" t="s">
        <v>554</v>
      </c>
      <c r="C252" s="53">
        <v>1</v>
      </c>
      <c r="D252" s="51" t="s">
        <v>84</v>
      </c>
      <c r="E252" s="51"/>
      <c r="F252" s="31">
        <v>148</v>
      </c>
      <c r="G252" s="31">
        <v>197.5</v>
      </c>
      <c r="H252" s="31">
        <v>209</v>
      </c>
      <c r="I252" s="31">
        <v>223.78</v>
      </c>
      <c r="J252" s="31">
        <v>236.26</v>
      </c>
      <c r="K252" s="31">
        <v>249.7</v>
      </c>
      <c r="L252" s="31">
        <v>266.16000000000003</v>
      </c>
      <c r="M252" s="31">
        <v>292.5</v>
      </c>
      <c r="N252" s="31">
        <v>319.27</v>
      </c>
      <c r="O252" s="31">
        <v>324.48</v>
      </c>
      <c r="P252" s="31">
        <v>471.79</v>
      </c>
      <c r="Q252" s="31">
        <v>762.25</v>
      </c>
      <c r="R252" s="31">
        <v>1102.6300000000001</v>
      </c>
      <c r="T252" s="62">
        <f t="shared" si="3"/>
        <v>292.5</v>
      </c>
    </row>
    <row r="253" spans="1:20" x14ac:dyDescent="0.2">
      <c r="A253" s="51">
        <v>40503895</v>
      </c>
      <c r="B253" s="52" t="s">
        <v>555</v>
      </c>
      <c r="C253" s="53">
        <v>1</v>
      </c>
      <c r="D253" s="51" t="s">
        <v>84</v>
      </c>
      <c r="E253" s="51"/>
      <c r="F253" s="31">
        <v>148</v>
      </c>
      <c r="G253" s="31">
        <v>197.5</v>
      </c>
      <c r="H253" s="31">
        <v>209</v>
      </c>
      <c r="I253" s="31">
        <v>223.78</v>
      </c>
      <c r="J253" s="31">
        <v>236.26</v>
      </c>
      <c r="K253" s="31">
        <v>249.7</v>
      </c>
      <c r="L253" s="31">
        <v>266.16000000000003</v>
      </c>
      <c r="M253" s="31">
        <v>292.5</v>
      </c>
      <c r="N253" s="31">
        <v>319.27</v>
      </c>
      <c r="O253" s="31">
        <v>324.48</v>
      </c>
      <c r="P253" s="31">
        <v>471.79</v>
      </c>
      <c r="Q253" s="31">
        <v>762.25</v>
      </c>
      <c r="R253" s="31">
        <v>1102.6300000000001</v>
      </c>
      <c r="T253" s="62">
        <f t="shared" si="3"/>
        <v>292.5</v>
      </c>
    </row>
    <row r="254" spans="1:20" x14ac:dyDescent="0.2">
      <c r="A254" s="51" t="s">
        <v>556</v>
      </c>
      <c r="B254" s="52" t="s">
        <v>557</v>
      </c>
      <c r="C254" s="53">
        <v>0.1</v>
      </c>
      <c r="D254" s="51" t="s">
        <v>5</v>
      </c>
      <c r="E254" s="51" t="s">
        <v>39</v>
      </c>
      <c r="F254" s="31">
        <v>38.370499999999993</v>
      </c>
      <c r="G254" s="31">
        <v>40.253999999999998</v>
      </c>
      <c r="H254" s="31">
        <v>42.492890000000003</v>
      </c>
      <c r="I254" s="31">
        <v>45.511189999999999</v>
      </c>
      <c r="J254" s="31">
        <v>48.102110000000003</v>
      </c>
      <c r="K254" s="31">
        <v>50.854050000000001</v>
      </c>
      <c r="L254" s="31">
        <v>54.211049999999993</v>
      </c>
      <c r="M254" s="31">
        <v>59.548579999999994</v>
      </c>
      <c r="N254" s="31">
        <v>64.987120000000004</v>
      </c>
      <c r="O254" s="31">
        <v>66.093230000000005</v>
      </c>
      <c r="P254" s="31">
        <v>68.859489999999994</v>
      </c>
      <c r="Q254" s="31">
        <v>71.181690000000003</v>
      </c>
      <c r="R254" s="31">
        <v>73.951629999999994</v>
      </c>
      <c r="T254" s="62">
        <f t="shared" si="3"/>
        <v>59.548579999999994</v>
      </c>
    </row>
    <row r="255" spans="1:20" x14ac:dyDescent="0.2">
      <c r="A255" s="51">
        <v>40321223</v>
      </c>
      <c r="B255" s="52" t="s">
        <v>558</v>
      </c>
      <c r="C255" s="53">
        <v>0.01</v>
      </c>
      <c r="D255" s="51" t="s">
        <v>5</v>
      </c>
      <c r="E255" s="51">
        <v>1.133</v>
      </c>
      <c r="F255" s="31">
        <v>13.109500000000001</v>
      </c>
      <c r="G255" s="31">
        <v>13.701000000000001</v>
      </c>
      <c r="H255" s="31">
        <v>14.465109999999999</v>
      </c>
      <c r="I255" s="31">
        <v>15.492610000000001</v>
      </c>
      <c r="J255" s="31">
        <v>16.36449</v>
      </c>
      <c r="K255" s="31">
        <v>17.300850000000001</v>
      </c>
      <c r="L255" s="31">
        <v>18.44285</v>
      </c>
      <c r="M255" s="31">
        <v>20.258619999999997</v>
      </c>
      <c r="N255" s="31">
        <v>22.10868</v>
      </c>
      <c r="O255" s="31">
        <v>22.485370000000003</v>
      </c>
      <c r="P255" s="31">
        <v>23.390909999999998</v>
      </c>
      <c r="Q255" s="31">
        <v>24.106909999999999</v>
      </c>
      <c r="R255" s="31">
        <v>25.045070000000003</v>
      </c>
      <c r="T255" s="62">
        <f t="shared" si="3"/>
        <v>20.258619999999997</v>
      </c>
    </row>
    <row r="256" spans="1:20" x14ac:dyDescent="0.2">
      <c r="A256" s="51" t="s">
        <v>559</v>
      </c>
      <c r="B256" s="52" t="s">
        <v>560</v>
      </c>
      <c r="C256" s="53">
        <v>0.04</v>
      </c>
      <c r="D256" s="51" t="s">
        <v>5</v>
      </c>
      <c r="E256" s="51" t="s">
        <v>561</v>
      </c>
      <c r="F256" s="31">
        <v>10.67</v>
      </c>
      <c r="G256" s="31">
        <v>11.22</v>
      </c>
      <c r="H256" s="31">
        <v>11.843</v>
      </c>
      <c r="I256" s="31">
        <v>12.684200000000001</v>
      </c>
      <c r="J256" s="31">
        <v>13.4114</v>
      </c>
      <c r="K256" s="31">
        <v>14.178599999999999</v>
      </c>
      <c r="L256" s="31">
        <v>15.114599999999998</v>
      </c>
      <c r="M256" s="31">
        <v>16.602799999999998</v>
      </c>
      <c r="N256" s="31">
        <v>18.119199999999999</v>
      </c>
      <c r="O256" s="31">
        <v>18.427399999999999</v>
      </c>
      <c r="P256" s="31">
        <v>19.2166</v>
      </c>
      <c r="Q256" s="31">
        <v>19.901400000000002</v>
      </c>
      <c r="R256" s="31">
        <v>20.675800000000002</v>
      </c>
      <c r="T256" s="62">
        <f t="shared" si="3"/>
        <v>16.602799999999998</v>
      </c>
    </row>
    <row r="257" spans="1:20" x14ac:dyDescent="0.2">
      <c r="A257" s="51" t="s">
        <v>562</v>
      </c>
      <c r="B257" s="52" t="s">
        <v>563</v>
      </c>
      <c r="C257" s="53">
        <v>1</v>
      </c>
      <c r="D257" s="51" t="s">
        <v>564</v>
      </c>
      <c r="E257" s="51" t="s">
        <v>565</v>
      </c>
      <c r="F257" s="31">
        <v>773.4</v>
      </c>
      <c r="G257" s="31">
        <v>819.7</v>
      </c>
      <c r="H257" s="31">
        <v>865.81200000000001</v>
      </c>
      <c r="I257" s="31">
        <v>927.29200000000003</v>
      </c>
      <c r="J257" s="31">
        <v>979.20800000000008</v>
      </c>
      <c r="K257" s="31">
        <v>1035.22</v>
      </c>
      <c r="L257" s="31">
        <v>1103.54</v>
      </c>
      <c r="M257" s="31">
        <v>1212.2339999999999</v>
      </c>
      <c r="N257" s="31">
        <v>1322.9460000000001</v>
      </c>
      <c r="O257" s="31">
        <v>1345.4340000000002</v>
      </c>
      <c r="P257" s="31">
        <v>1406.5320000000002</v>
      </c>
      <c r="Q257" s="31">
        <v>1507.4820000000002</v>
      </c>
      <c r="R257" s="31">
        <v>1617.1040000000003</v>
      </c>
      <c r="T257" s="62">
        <f t="shared" si="3"/>
        <v>1212.2339999999999</v>
      </c>
    </row>
    <row r="258" spans="1:20" x14ac:dyDescent="0.2">
      <c r="A258" s="51" t="s">
        <v>566</v>
      </c>
      <c r="B258" s="52" t="s">
        <v>567</v>
      </c>
      <c r="C258" s="53">
        <v>1</v>
      </c>
      <c r="D258" s="51" t="s">
        <v>568</v>
      </c>
      <c r="E258" s="51" t="s">
        <v>569</v>
      </c>
      <c r="F258" s="31">
        <v>508.76000000000005</v>
      </c>
      <c r="G258" s="31">
        <v>550.88</v>
      </c>
      <c r="H258" s="31">
        <v>581.50080000000003</v>
      </c>
      <c r="I258" s="31">
        <v>622.77680000000009</v>
      </c>
      <c r="J258" s="31">
        <v>657.64919999999995</v>
      </c>
      <c r="K258" s="31">
        <v>695.24599999999998</v>
      </c>
      <c r="L258" s="31">
        <v>741.12599999999998</v>
      </c>
      <c r="M258" s="31">
        <v>814.1576</v>
      </c>
      <c r="N258" s="31">
        <v>888.52639999999997</v>
      </c>
      <c r="O258" s="31">
        <v>903.56560000000013</v>
      </c>
      <c r="P258" s="31">
        <v>985.14279999999997</v>
      </c>
      <c r="Q258" s="31">
        <v>1108.1867999999999</v>
      </c>
      <c r="R258" s="31">
        <v>1276.3535999999999</v>
      </c>
      <c r="T258" s="62">
        <f t="shared" si="3"/>
        <v>814.1576</v>
      </c>
    </row>
    <row r="259" spans="1:20" x14ac:dyDescent="0.2">
      <c r="A259" s="51" t="s">
        <v>570</v>
      </c>
      <c r="B259" s="52" t="s">
        <v>571</v>
      </c>
      <c r="C259" s="53">
        <v>1</v>
      </c>
      <c r="D259" s="51" t="s">
        <v>568</v>
      </c>
      <c r="E259" s="51" t="s">
        <v>572</v>
      </c>
      <c r="F259" s="31">
        <v>660.90499999999997</v>
      </c>
      <c r="G259" s="31">
        <v>709.64</v>
      </c>
      <c r="H259" s="31">
        <v>749.12490000000003</v>
      </c>
      <c r="I259" s="31">
        <v>802.30790000000002</v>
      </c>
      <c r="J259" s="31">
        <v>847.23509999999999</v>
      </c>
      <c r="K259" s="31">
        <v>895.68049999999994</v>
      </c>
      <c r="L259" s="31">
        <v>954.79049999999984</v>
      </c>
      <c r="M259" s="31">
        <v>1048.8578</v>
      </c>
      <c r="N259" s="31">
        <v>1144.6591999999998</v>
      </c>
      <c r="O259" s="31">
        <v>1164.0643</v>
      </c>
      <c r="P259" s="31">
        <v>1255.9609</v>
      </c>
      <c r="Q259" s="31">
        <v>1386.9429</v>
      </c>
      <c r="R259" s="31">
        <v>1565.9583</v>
      </c>
      <c r="T259" s="62">
        <f t="shared" si="3"/>
        <v>1048.8578</v>
      </c>
    </row>
    <row r="260" spans="1:20" x14ac:dyDescent="0.2">
      <c r="A260" s="51" t="s">
        <v>573</v>
      </c>
      <c r="B260" s="52" t="s">
        <v>574</v>
      </c>
      <c r="C260" s="53">
        <v>1</v>
      </c>
      <c r="D260" s="51" t="s">
        <v>568</v>
      </c>
      <c r="E260" s="51" t="s">
        <v>575</v>
      </c>
      <c r="F260" s="31">
        <v>534.52</v>
      </c>
      <c r="G260" s="31">
        <v>577.76</v>
      </c>
      <c r="H260" s="31">
        <v>609.88159999999993</v>
      </c>
      <c r="I260" s="31">
        <v>653.17359999999996</v>
      </c>
      <c r="J260" s="31">
        <v>689.74839999999995</v>
      </c>
      <c r="K260" s="31">
        <v>729.1819999999999</v>
      </c>
      <c r="L260" s="31">
        <v>777.30199999999979</v>
      </c>
      <c r="M260" s="31">
        <v>853.89519999999982</v>
      </c>
      <c r="N260" s="31">
        <v>931.89279999999985</v>
      </c>
      <c r="O260" s="31">
        <v>947.6712</v>
      </c>
      <c r="P260" s="31">
        <v>1030.9955999999997</v>
      </c>
      <c r="Q260" s="31">
        <v>1155.3836000000001</v>
      </c>
      <c r="R260" s="31">
        <v>1325.3871999999999</v>
      </c>
      <c r="T260" s="62">
        <f t="shared" ref="T260:T321" si="4">M260</f>
        <v>853.89519999999982</v>
      </c>
    </row>
    <row r="261" spans="1:20" x14ac:dyDescent="0.2">
      <c r="A261" s="51" t="s">
        <v>576</v>
      </c>
      <c r="B261" s="52" t="s">
        <v>577</v>
      </c>
      <c r="C261" s="53">
        <v>1</v>
      </c>
      <c r="D261" s="51" t="s">
        <v>568</v>
      </c>
      <c r="E261" s="51" t="s">
        <v>578</v>
      </c>
      <c r="F261" s="31">
        <v>395.02500000000003</v>
      </c>
      <c r="G261" s="31">
        <v>432.20000000000005</v>
      </c>
      <c r="H261" s="31">
        <v>456.19450000000001</v>
      </c>
      <c r="I261" s="31">
        <v>488.56950000000006</v>
      </c>
      <c r="J261" s="31">
        <v>515.92550000000006</v>
      </c>
      <c r="K261" s="31">
        <v>545.41250000000002</v>
      </c>
      <c r="L261" s="31">
        <v>581.40249999999992</v>
      </c>
      <c r="M261" s="31">
        <v>638.70899999999995</v>
      </c>
      <c r="N261" s="31">
        <v>697.05600000000004</v>
      </c>
      <c r="O261" s="31">
        <v>708.83150000000012</v>
      </c>
      <c r="P261" s="31">
        <v>782.69449999999995</v>
      </c>
      <c r="Q261" s="31">
        <v>899.80450000000008</v>
      </c>
      <c r="R261" s="31">
        <v>1059.8615</v>
      </c>
      <c r="T261" s="62">
        <f t="shared" si="4"/>
        <v>638.70899999999995</v>
      </c>
    </row>
    <row r="262" spans="1:20" x14ac:dyDescent="0.2">
      <c r="A262" s="51" t="s">
        <v>579</v>
      </c>
      <c r="B262" s="52" t="s">
        <v>580</v>
      </c>
      <c r="C262" s="53">
        <v>1</v>
      </c>
      <c r="D262" s="51" t="s">
        <v>568</v>
      </c>
      <c r="E262" s="51" t="s">
        <v>581</v>
      </c>
      <c r="F262" s="31">
        <v>759</v>
      </c>
      <c r="G262" s="31">
        <v>812</v>
      </c>
      <c r="H262" s="31">
        <v>857.2</v>
      </c>
      <c r="I262" s="31">
        <v>918.06000000000006</v>
      </c>
      <c r="J262" s="31">
        <v>969.46999999999991</v>
      </c>
      <c r="K262" s="31">
        <v>1024.9100000000001</v>
      </c>
      <c r="L262" s="31">
        <v>1092.55</v>
      </c>
      <c r="M262" s="31">
        <v>1200.1799999999998</v>
      </c>
      <c r="N262" s="31">
        <v>1309.8</v>
      </c>
      <c r="O262" s="31">
        <v>1332.02</v>
      </c>
      <c r="P262" s="31">
        <v>1430.5699999999997</v>
      </c>
      <c r="Q262" s="31">
        <v>1566.67</v>
      </c>
      <c r="R262" s="31">
        <v>1752.68</v>
      </c>
      <c r="T262" s="62">
        <f t="shared" si="4"/>
        <v>1200.1799999999998</v>
      </c>
    </row>
    <row r="263" spans="1:20" x14ac:dyDescent="0.2">
      <c r="A263" s="51" t="s">
        <v>582</v>
      </c>
      <c r="B263" s="52" t="s">
        <v>583</v>
      </c>
      <c r="C263" s="53">
        <v>1</v>
      </c>
      <c r="D263" s="51" t="s">
        <v>250</v>
      </c>
      <c r="E263" s="51" t="s">
        <v>584</v>
      </c>
      <c r="F263" s="31">
        <v>450.82499999999999</v>
      </c>
      <c r="G263" s="31">
        <v>495.6</v>
      </c>
      <c r="H263" s="31">
        <v>523.73849999999993</v>
      </c>
      <c r="I263" s="31">
        <v>560.90350000000001</v>
      </c>
      <c r="J263" s="31">
        <v>592.25150000000008</v>
      </c>
      <c r="K263" s="31">
        <v>626.09249999999997</v>
      </c>
      <c r="L263" s="31">
        <v>667.40249999999992</v>
      </c>
      <c r="M263" s="31">
        <v>733.197</v>
      </c>
      <c r="N263" s="31">
        <v>800.178</v>
      </c>
      <c r="O263" s="31">
        <v>813.72950000000003</v>
      </c>
      <c r="P263" s="31">
        <v>907.92849999999999</v>
      </c>
      <c r="Q263" s="31">
        <v>1062.2384999999999</v>
      </c>
      <c r="R263" s="31">
        <v>1262.5795000000001</v>
      </c>
      <c r="T263" s="62">
        <f t="shared" si="4"/>
        <v>733.197</v>
      </c>
    </row>
    <row r="264" spans="1:20" x14ac:dyDescent="0.2">
      <c r="A264" s="51" t="s">
        <v>585</v>
      </c>
      <c r="B264" s="52" t="s">
        <v>586</v>
      </c>
      <c r="C264" s="53">
        <v>1</v>
      </c>
      <c r="D264" s="51" t="s">
        <v>568</v>
      </c>
      <c r="E264" s="51" t="s">
        <v>587</v>
      </c>
      <c r="F264" s="31">
        <v>527.39</v>
      </c>
      <c r="G264" s="31">
        <v>570.31999999999994</v>
      </c>
      <c r="H264" s="31">
        <v>602.02620000000002</v>
      </c>
      <c r="I264" s="31">
        <v>644.76020000000005</v>
      </c>
      <c r="J264" s="31">
        <v>680.86379999999997</v>
      </c>
      <c r="K264" s="31">
        <v>719.78899999999999</v>
      </c>
      <c r="L264" s="31">
        <v>767.28899999999987</v>
      </c>
      <c r="M264" s="31">
        <v>842.89639999999986</v>
      </c>
      <c r="N264" s="31">
        <v>919.88959999999997</v>
      </c>
      <c r="O264" s="31">
        <v>935.46340000000009</v>
      </c>
      <c r="P264" s="31">
        <v>1018.3041999999999</v>
      </c>
      <c r="Q264" s="31">
        <v>1142.3202000000001</v>
      </c>
      <c r="R264" s="31">
        <v>1311.8154</v>
      </c>
      <c r="T264" s="62">
        <f t="shared" si="4"/>
        <v>842.89639999999986</v>
      </c>
    </row>
    <row r="265" spans="1:20" x14ac:dyDescent="0.2">
      <c r="A265" s="51" t="s">
        <v>588</v>
      </c>
      <c r="B265" s="52" t="s">
        <v>589</v>
      </c>
      <c r="C265" s="53">
        <v>1</v>
      </c>
      <c r="D265" s="51" t="s">
        <v>568</v>
      </c>
      <c r="E265" s="51" t="s">
        <v>590</v>
      </c>
      <c r="F265" s="31">
        <v>521.87</v>
      </c>
      <c r="G265" s="31">
        <v>564.56000000000006</v>
      </c>
      <c r="H265" s="31">
        <v>595.94460000000004</v>
      </c>
      <c r="I265" s="31">
        <v>638.24660000000006</v>
      </c>
      <c r="J265" s="31">
        <v>673.98540000000003</v>
      </c>
      <c r="K265" s="31">
        <v>712.51700000000005</v>
      </c>
      <c r="L265" s="31">
        <v>759.53699999999992</v>
      </c>
      <c r="M265" s="31">
        <v>834.38119999999992</v>
      </c>
      <c r="N265" s="31">
        <v>910.59680000000003</v>
      </c>
      <c r="O265" s="31">
        <v>926.01220000000012</v>
      </c>
      <c r="P265" s="31">
        <v>1008.4786</v>
      </c>
      <c r="Q265" s="31">
        <v>1132.2066</v>
      </c>
      <c r="R265" s="31">
        <v>1301.3081999999999</v>
      </c>
      <c r="T265" s="62">
        <f t="shared" si="4"/>
        <v>834.38119999999992</v>
      </c>
    </row>
    <row r="266" spans="1:20" x14ac:dyDescent="0.2">
      <c r="A266" s="51" t="s">
        <v>591</v>
      </c>
      <c r="B266" s="52" t="s">
        <v>592</v>
      </c>
      <c r="C266" s="53">
        <v>1</v>
      </c>
      <c r="D266" s="51" t="s">
        <v>250</v>
      </c>
      <c r="E266" s="51" t="s">
        <v>593</v>
      </c>
      <c r="F266" s="31">
        <v>735.91000000000008</v>
      </c>
      <c r="G266" s="31">
        <v>793.08</v>
      </c>
      <c r="H266" s="31">
        <v>837.82780000000002</v>
      </c>
      <c r="I266" s="31">
        <v>897.30380000000002</v>
      </c>
      <c r="J266" s="31">
        <v>947.49220000000003</v>
      </c>
      <c r="K266" s="31">
        <v>1001.6610000000001</v>
      </c>
      <c r="L266" s="31">
        <v>1067.761</v>
      </c>
      <c r="M266" s="31">
        <v>1172.9715999999999</v>
      </c>
      <c r="N266" s="31">
        <v>1280.1124</v>
      </c>
      <c r="O266" s="31">
        <v>1301.8446000000001</v>
      </c>
      <c r="P266" s="31">
        <v>1415.3798000000002</v>
      </c>
      <c r="Q266" s="31">
        <v>1584.5638000000001</v>
      </c>
      <c r="R266" s="31">
        <v>1805.2326</v>
      </c>
      <c r="T266" s="62">
        <f t="shared" si="4"/>
        <v>1172.9715999999999</v>
      </c>
    </row>
    <row r="267" spans="1:20" x14ac:dyDescent="0.2">
      <c r="A267" s="51" t="s">
        <v>594</v>
      </c>
      <c r="B267" s="52" t="s">
        <v>595</v>
      </c>
      <c r="C267" s="53">
        <v>1</v>
      </c>
      <c r="D267" s="51" t="s">
        <v>568</v>
      </c>
      <c r="E267" s="51" t="s">
        <v>575</v>
      </c>
      <c r="F267" s="31">
        <v>534.52</v>
      </c>
      <c r="G267" s="31">
        <v>577.76</v>
      </c>
      <c r="H267" s="31">
        <v>609.88159999999993</v>
      </c>
      <c r="I267" s="31">
        <v>653.17359999999996</v>
      </c>
      <c r="J267" s="31">
        <v>689.74839999999995</v>
      </c>
      <c r="K267" s="31">
        <v>729.1819999999999</v>
      </c>
      <c r="L267" s="31">
        <v>777.30199999999979</v>
      </c>
      <c r="M267" s="31">
        <v>853.89519999999982</v>
      </c>
      <c r="N267" s="31">
        <v>931.89279999999985</v>
      </c>
      <c r="O267" s="31">
        <v>947.6712</v>
      </c>
      <c r="P267" s="31">
        <v>1030.9955999999997</v>
      </c>
      <c r="Q267" s="31">
        <v>1155.3836000000001</v>
      </c>
      <c r="R267" s="31">
        <v>1325.3871999999999</v>
      </c>
      <c r="T267" s="62">
        <f t="shared" si="4"/>
        <v>853.89519999999982</v>
      </c>
    </row>
    <row r="268" spans="1:20" x14ac:dyDescent="0.2">
      <c r="A268" s="51" t="s">
        <v>596</v>
      </c>
      <c r="B268" s="52" t="s">
        <v>597</v>
      </c>
      <c r="C268" s="53">
        <v>0.25</v>
      </c>
      <c r="D268" s="51" t="s">
        <v>5</v>
      </c>
      <c r="E268" s="51" t="s">
        <v>598</v>
      </c>
      <c r="F268" s="31">
        <v>53.232500000000002</v>
      </c>
      <c r="G268" s="31">
        <v>56.085000000000001</v>
      </c>
      <c r="H268" s="31">
        <v>59.194850000000002</v>
      </c>
      <c r="I268" s="31">
        <v>63.399350000000005</v>
      </c>
      <c r="J268" s="31">
        <v>67.055149999999998</v>
      </c>
      <c r="K268" s="31">
        <v>70.890749999999997</v>
      </c>
      <c r="L268" s="31">
        <v>75.570750000000004</v>
      </c>
      <c r="M268" s="31">
        <v>83.011700000000005</v>
      </c>
      <c r="N268" s="31">
        <v>90.593800000000002</v>
      </c>
      <c r="O268" s="31">
        <v>92.133950000000013</v>
      </c>
      <c r="P268" s="31">
        <v>96.153849999999991</v>
      </c>
      <c r="Q268" s="31">
        <v>99.731849999999994</v>
      </c>
      <c r="R268" s="31">
        <v>103.61245000000001</v>
      </c>
      <c r="T268" s="62">
        <f t="shared" si="4"/>
        <v>83.011700000000005</v>
      </c>
    </row>
    <row r="269" spans="1:20" x14ac:dyDescent="0.2">
      <c r="A269" s="51" t="s">
        <v>599</v>
      </c>
      <c r="B269" s="52" t="s">
        <v>600</v>
      </c>
      <c r="C269" s="53">
        <v>0.75</v>
      </c>
      <c r="D269" s="51" t="s">
        <v>5</v>
      </c>
      <c r="E269" s="51" t="s">
        <v>138</v>
      </c>
      <c r="F269" s="31">
        <v>350.65499999999997</v>
      </c>
      <c r="G269" s="31">
        <v>367.51499999999999</v>
      </c>
      <c r="H269" s="31">
        <v>387.9699</v>
      </c>
      <c r="I269" s="31">
        <v>415.52789999999999</v>
      </c>
      <c r="J269" s="31">
        <v>439.11509999999998</v>
      </c>
      <c r="K269" s="31">
        <v>464.238</v>
      </c>
      <c r="L269" s="31">
        <v>494.88299999999992</v>
      </c>
      <c r="M269" s="31">
        <v>543.6078</v>
      </c>
      <c r="N269" s="31">
        <v>593.25419999999997</v>
      </c>
      <c r="O269" s="31">
        <v>603.35429999999997</v>
      </c>
      <c r="P269" s="31">
        <v>628.3658999999999</v>
      </c>
      <c r="Q269" s="31">
        <v>649.06290000000001</v>
      </c>
      <c r="R269" s="31">
        <v>674.32080000000008</v>
      </c>
      <c r="T269" s="62">
        <f t="shared" si="4"/>
        <v>543.6078</v>
      </c>
    </row>
    <row r="270" spans="1:20" x14ac:dyDescent="0.2">
      <c r="A270" s="51" t="s">
        <v>601</v>
      </c>
      <c r="B270" s="52" t="s">
        <v>602</v>
      </c>
      <c r="C270" s="53">
        <v>0.01</v>
      </c>
      <c r="D270" s="51" t="s">
        <v>5</v>
      </c>
      <c r="E270" s="51" t="s">
        <v>551</v>
      </c>
      <c r="F270" s="31">
        <v>6.2900000000000009</v>
      </c>
      <c r="G270" s="31">
        <v>6.5850000000000009</v>
      </c>
      <c r="H270" s="31">
        <v>6.9518000000000004</v>
      </c>
      <c r="I270" s="31">
        <v>7.4456000000000007</v>
      </c>
      <c r="J270" s="31">
        <v>7.8668000000000005</v>
      </c>
      <c r="K270" s="31">
        <v>8.3169000000000004</v>
      </c>
      <c r="L270" s="31">
        <v>8.8658999999999999</v>
      </c>
      <c r="M270" s="31">
        <v>9.7387999999999995</v>
      </c>
      <c r="N270" s="31">
        <v>10.6282</v>
      </c>
      <c r="O270" s="31">
        <v>10.809200000000002</v>
      </c>
      <c r="P270" s="31">
        <v>11.2522</v>
      </c>
      <c r="Q270" s="31">
        <v>11.612400000000001</v>
      </c>
      <c r="R270" s="31">
        <v>12.064300000000001</v>
      </c>
      <c r="T270" s="62">
        <f t="shared" si="4"/>
        <v>9.7387999999999995</v>
      </c>
    </row>
    <row r="271" spans="1:20" x14ac:dyDescent="0.2">
      <c r="A271" s="51" t="s">
        <v>603</v>
      </c>
      <c r="B271" s="52" t="s">
        <v>604</v>
      </c>
      <c r="C271" s="53">
        <v>0.1</v>
      </c>
      <c r="D271" s="51" t="s">
        <v>5</v>
      </c>
      <c r="E271" s="51" t="s">
        <v>33</v>
      </c>
      <c r="F271" s="31">
        <v>24.915500000000002</v>
      </c>
      <c r="G271" s="31">
        <v>26.214000000000002</v>
      </c>
      <c r="H271" s="31">
        <v>27.668990000000001</v>
      </c>
      <c r="I271" s="31">
        <v>29.63429</v>
      </c>
      <c r="J271" s="31">
        <v>31.336010000000002</v>
      </c>
      <c r="K271" s="31">
        <v>33.128549999999997</v>
      </c>
      <c r="L271" s="31">
        <v>35.315549999999995</v>
      </c>
      <c r="M271" s="31">
        <v>38.792779999999993</v>
      </c>
      <c r="N271" s="31">
        <v>42.335919999999994</v>
      </c>
      <c r="O271" s="31">
        <v>43.055930000000004</v>
      </c>
      <c r="P271" s="31">
        <v>44.909590000000001</v>
      </c>
      <c r="Q271" s="31">
        <v>46.529790000000006</v>
      </c>
      <c r="R271" s="31">
        <v>48.340330000000002</v>
      </c>
      <c r="T271" s="62">
        <f t="shared" si="4"/>
        <v>38.792779999999993</v>
      </c>
    </row>
    <row r="272" spans="1:20" x14ac:dyDescent="0.2">
      <c r="A272" s="51" t="s">
        <v>605</v>
      </c>
      <c r="B272" s="52" t="s">
        <v>606</v>
      </c>
      <c r="C272" s="53">
        <v>0.1</v>
      </c>
      <c r="D272" s="51" t="s">
        <v>5</v>
      </c>
      <c r="E272" s="51" t="s">
        <v>607</v>
      </c>
      <c r="F272" s="31">
        <v>23.34</v>
      </c>
      <c r="G272" s="31">
        <v>24.57</v>
      </c>
      <c r="H272" s="31">
        <v>25.933199999999999</v>
      </c>
      <c r="I272" s="31">
        <v>27.775200000000002</v>
      </c>
      <c r="J272" s="31">
        <v>29.372800000000002</v>
      </c>
      <c r="K272" s="31">
        <v>31.052999999999997</v>
      </c>
      <c r="L272" s="31">
        <v>33.102999999999994</v>
      </c>
      <c r="M272" s="31">
        <v>36.362399999999994</v>
      </c>
      <c r="N272" s="31">
        <v>39.683599999999998</v>
      </c>
      <c r="O272" s="31">
        <v>40.358400000000003</v>
      </c>
      <c r="P272" s="31">
        <v>42.105199999999996</v>
      </c>
      <c r="Q272" s="31">
        <v>43.643199999999993</v>
      </c>
      <c r="R272" s="31">
        <v>45.3414</v>
      </c>
      <c r="T272" s="62">
        <f t="shared" si="4"/>
        <v>36.362399999999994</v>
      </c>
    </row>
    <row r="273" spans="1:20" x14ac:dyDescent="0.2">
      <c r="A273" s="51" t="s">
        <v>608</v>
      </c>
      <c r="B273" s="52" t="s">
        <v>609</v>
      </c>
      <c r="C273" s="53">
        <v>0.1</v>
      </c>
      <c r="D273" s="51" t="s">
        <v>5</v>
      </c>
      <c r="E273" s="51" t="s">
        <v>532</v>
      </c>
      <c r="F273" s="31">
        <v>55.965499999999992</v>
      </c>
      <c r="G273" s="31">
        <v>58.61399999999999</v>
      </c>
      <c r="H273" s="31">
        <v>61.877989999999997</v>
      </c>
      <c r="I273" s="31">
        <v>66.273289999999989</v>
      </c>
      <c r="J273" s="31">
        <v>70.027010000000004</v>
      </c>
      <c r="K273" s="31">
        <v>74.033549999999991</v>
      </c>
      <c r="L273" s="31">
        <v>78.920549999999992</v>
      </c>
      <c r="M273" s="31">
        <v>86.69077999999999</v>
      </c>
      <c r="N273" s="31">
        <v>94.607919999999993</v>
      </c>
      <c r="O273" s="31">
        <v>96.21893</v>
      </c>
      <c r="P273" s="31">
        <v>100.17858999999999</v>
      </c>
      <c r="Q273" s="31">
        <v>103.41879</v>
      </c>
      <c r="R273" s="31">
        <v>107.44332999999999</v>
      </c>
      <c r="T273" s="62">
        <f t="shared" si="4"/>
        <v>86.69077999999999</v>
      </c>
    </row>
    <row r="274" spans="1:20" x14ac:dyDescent="0.2">
      <c r="A274" s="51" t="s">
        <v>610</v>
      </c>
      <c r="B274" s="52" t="s">
        <v>611</v>
      </c>
      <c r="C274" s="53">
        <v>0.1</v>
      </c>
      <c r="D274" s="51" t="s">
        <v>5</v>
      </c>
      <c r="E274" s="51" t="s">
        <v>278</v>
      </c>
      <c r="F274" s="31">
        <v>59.381</v>
      </c>
      <c r="G274" s="31">
        <v>62.177999999999997</v>
      </c>
      <c r="H274" s="31">
        <v>65.640979999999999</v>
      </c>
      <c r="I274" s="31">
        <v>70.303579999999997</v>
      </c>
      <c r="J274" s="31">
        <v>74.283020000000008</v>
      </c>
      <c r="K274" s="31">
        <v>78.533100000000005</v>
      </c>
      <c r="L274" s="31">
        <v>83.717100000000002</v>
      </c>
      <c r="M274" s="31">
        <v>91.959559999999996</v>
      </c>
      <c r="N274" s="31">
        <v>100.35784</v>
      </c>
      <c r="O274" s="31">
        <v>102.06686000000002</v>
      </c>
      <c r="P274" s="31">
        <v>106.25818</v>
      </c>
      <c r="Q274" s="31">
        <v>109.67658000000002</v>
      </c>
      <c r="R274" s="31">
        <v>113.94466000000001</v>
      </c>
      <c r="T274" s="62">
        <f t="shared" si="4"/>
        <v>91.959559999999996</v>
      </c>
    </row>
    <row r="275" spans="1:20" x14ac:dyDescent="0.2">
      <c r="A275" s="51" t="s">
        <v>612</v>
      </c>
      <c r="B275" s="52" t="s">
        <v>613</v>
      </c>
      <c r="C275" s="53">
        <v>0.1</v>
      </c>
      <c r="D275" s="51" t="s">
        <v>5</v>
      </c>
      <c r="E275" s="51" t="s">
        <v>614</v>
      </c>
      <c r="F275" s="31">
        <v>86.290999999999997</v>
      </c>
      <c r="G275" s="31">
        <v>90.257999999999996</v>
      </c>
      <c r="H275" s="31">
        <v>95.288780000000003</v>
      </c>
      <c r="I275" s="31">
        <v>102.05737999999999</v>
      </c>
      <c r="J275" s="31">
        <v>107.81522000000001</v>
      </c>
      <c r="K275" s="31">
        <v>113.9841</v>
      </c>
      <c r="L275" s="31">
        <v>121.50809999999998</v>
      </c>
      <c r="M275" s="31">
        <v>133.47116</v>
      </c>
      <c r="N275" s="31">
        <v>145.66023999999999</v>
      </c>
      <c r="O275" s="31">
        <v>148.14146</v>
      </c>
      <c r="P275" s="31">
        <v>154.15798000000001</v>
      </c>
      <c r="Q275" s="31">
        <v>158.98038</v>
      </c>
      <c r="R275" s="31">
        <v>165.16726000000003</v>
      </c>
      <c r="T275" s="62">
        <f t="shared" si="4"/>
        <v>133.47116</v>
      </c>
    </row>
    <row r="276" spans="1:20" x14ac:dyDescent="0.2">
      <c r="A276" s="51">
        <v>40319369</v>
      </c>
      <c r="B276" s="52" t="s">
        <v>615</v>
      </c>
      <c r="C276" s="53">
        <v>0.1</v>
      </c>
      <c r="D276" s="51" t="s">
        <v>5</v>
      </c>
      <c r="E276" s="51">
        <v>8.2840000000000007</v>
      </c>
      <c r="F276" s="31">
        <v>96.066000000000003</v>
      </c>
      <c r="G276" s="31">
        <v>100.45800000000001</v>
      </c>
      <c r="H276" s="31">
        <v>106.05828</v>
      </c>
      <c r="I276" s="31">
        <v>113.59188</v>
      </c>
      <c r="J276" s="31">
        <v>119.99572000000001</v>
      </c>
      <c r="K276" s="31">
        <v>126.86160000000001</v>
      </c>
      <c r="L276" s="31">
        <v>135.23560000000001</v>
      </c>
      <c r="M276" s="31">
        <v>148.55016000000001</v>
      </c>
      <c r="N276" s="31">
        <v>162.11624</v>
      </c>
      <c r="O276" s="31">
        <v>164.87796</v>
      </c>
      <c r="P276" s="31">
        <v>171.55748000000003</v>
      </c>
      <c r="Q276" s="31">
        <v>176.88988000000003</v>
      </c>
      <c r="R276" s="31">
        <v>183.77376000000004</v>
      </c>
      <c r="T276" s="62">
        <f t="shared" si="4"/>
        <v>148.55016000000001</v>
      </c>
    </row>
    <row r="277" spans="1:20" x14ac:dyDescent="0.2">
      <c r="A277" s="51">
        <v>40319377</v>
      </c>
      <c r="B277" s="52" t="s">
        <v>616</v>
      </c>
      <c r="C277" s="53">
        <v>0.25</v>
      </c>
      <c r="D277" s="51" t="s">
        <v>5</v>
      </c>
      <c r="E277" s="51">
        <v>26.712</v>
      </c>
      <c r="F277" s="31">
        <v>309.18799999999999</v>
      </c>
      <c r="G277" s="31">
        <v>323.16899999999998</v>
      </c>
      <c r="H277" s="31">
        <v>341.19103999999999</v>
      </c>
      <c r="I277" s="31">
        <v>365.42683999999997</v>
      </c>
      <c r="J277" s="31">
        <v>385.99795999999998</v>
      </c>
      <c r="K277" s="31">
        <v>408.08429999999998</v>
      </c>
      <c r="L277" s="31">
        <v>435.02129999999994</v>
      </c>
      <c r="M277" s="31">
        <v>477.85087999999996</v>
      </c>
      <c r="N277" s="31">
        <v>521.48932000000002</v>
      </c>
      <c r="O277" s="31">
        <v>530.37428</v>
      </c>
      <c r="P277" s="31">
        <v>551.75463999999999</v>
      </c>
      <c r="Q277" s="31">
        <v>568.68683999999996</v>
      </c>
      <c r="R277" s="31">
        <v>590.81817999999998</v>
      </c>
      <c r="T277" s="62">
        <f t="shared" si="4"/>
        <v>477.85087999999996</v>
      </c>
    </row>
    <row r="278" spans="1:20" x14ac:dyDescent="0.2">
      <c r="A278" s="51">
        <v>40319334</v>
      </c>
      <c r="B278" s="52" t="s">
        <v>617</v>
      </c>
      <c r="C278" s="53">
        <v>0.1</v>
      </c>
      <c r="D278" s="51" t="s">
        <v>5</v>
      </c>
      <c r="E278" s="51">
        <v>7.05</v>
      </c>
      <c r="F278" s="31">
        <v>81.875</v>
      </c>
      <c r="G278" s="31">
        <v>85.649999999999991</v>
      </c>
      <c r="H278" s="31">
        <v>90.42349999999999</v>
      </c>
      <c r="I278" s="31">
        <v>96.846499999999992</v>
      </c>
      <c r="J278" s="31">
        <v>102.3125</v>
      </c>
      <c r="K278" s="31">
        <v>108.1665</v>
      </c>
      <c r="L278" s="31">
        <v>115.30649999999999</v>
      </c>
      <c r="M278" s="31">
        <v>126.65899999999998</v>
      </c>
      <c r="N278" s="31">
        <v>138.226</v>
      </c>
      <c r="O278" s="31">
        <v>140.5805</v>
      </c>
      <c r="P278" s="31">
        <v>146.29749999999999</v>
      </c>
      <c r="Q278" s="31">
        <v>150.8895</v>
      </c>
      <c r="R278" s="31">
        <v>156.76150000000001</v>
      </c>
      <c r="T278" s="62">
        <f t="shared" si="4"/>
        <v>126.65899999999998</v>
      </c>
    </row>
    <row r="279" spans="1:20" x14ac:dyDescent="0.2">
      <c r="A279" s="51">
        <v>40321703</v>
      </c>
      <c r="B279" s="52" t="s">
        <v>618</v>
      </c>
      <c r="C279" s="53">
        <v>0.25</v>
      </c>
      <c r="D279" s="51" t="s">
        <v>5</v>
      </c>
      <c r="E279" s="51">
        <v>27.18</v>
      </c>
      <c r="F279" s="31">
        <v>314.57</v>
      </c>
      <c r="G279" s="31">
        <v>328.78499999999997</v>
      </c>
      <c r="H279" s="31">
        <v>347.12059999999997</v>
      </c>
      <c r="I279" s="31">
        <v>371.77760000000001</v>
      </c>
      <c r="J279" s="31">
        <v>392.70439999999996</v>
      </c>
      <c r="K279" s="31">
        <v>415.17449999999997</v>
      </c>
      <c r="L279" s="31">
        <v>442.57949999999994</v>
      </c>
      <c r="M279" s="31">
        <v>486.15319999999997</v>
      </c>
      <c r="N279" s="31">
        <v>530.5498</v>
      </c>
      <c r="O279" s="31">
        <v>539.58920000000001</v>
      </c>
      <c r="P279" s="31">
        <v>561.33460000000002</v>
      </c>
      <c r="Q279" s="31">
        <v>578.54759999999999</v>
      </c>
      <c r="R279" s="31">
        <v>601.06269999999995</v>
      </c>
      <c r="T279" s="62">
        <f t="shared" si="4"/>
        <v>486.15319999999997</v>
      </c>
    </row>
    <row r="280" spans="1:20" x14ac:dyDescent="0.2">
      <c r="A280" s="51" t="s">
        <v>619</v>
      </c>
      <c r="B280" s="52" t="s">
        <v>620</v>
      </c>
      <c r="C280" s="53">
        <v>0.01</v>
      </c>
      <c r="D280" s="51" t="s">
        <v>5</v>
      </c>
      <c r="E280" s="51" t="s">
        <v>621</v>
      </c>
      <c r="F280" s="31">
        <v>9.0845000000000002</v>
      </c>
      <c r="G280" s="31">
        <v>9.5010000000000012</v>
      </c>
      <c r="H280" s="31">
        <v>10.030609999999999</v>
      </c>
      <c r="I280" s="31">
        <v>10.743110000000001</v>
      </c>
      <c r="J280" s="31">
        <v>11.348990000000001</v>
      </c>
      <c r="K280" s="31">
        <v>11.99835</v>
      </c>
      <c r="L280" s="31">
        <v>12.790349999999998</v>
      </c>
      <c r="M280" s="31">
        <v>14.049619999999999</v>
      </c>
      <c r="N280" s="31">
        <v>15.33268</v>
      </c>
      <c r="O280" s="31">
        <v>15.593870000000003</v>
      </c>
      <c r="P280" s="31">
        <v>16.226409999999998</v>
      </c>
      <c r="Q280" s="31">
        <v>16.732410000000002</v>
      </c>
      <c r="R280" s="31">
        <v>17.383570000000002</v>
      </c>
      <c r="T280" s="62">
        <f t="shared" si="4"/>
        <v>14.049619999999999</v>
      </c>
    </row>
    <row r="281" spans="1:20" x14ac:dyDescent="0.2">
      <c r="A281" s="51" t="s">
        <v>622</v>
      </c>
      <c r="B281" s="52" t="s">
        <v>623</v>
      </c>
      <c r="C281" s="53">
        <v>0.1</v>
      </c>
      <c r="D281" s="51" t="s">
        <v>5</v>
      </c>
      <c r="E281" s="51" t="s">
        <v>624</v>
      </c>
      <c r="F281" s="31">
        <v>40.750999999999998</v>
      </c>
      <c r="G281" s="31">
        <v>42.738</v>
      </c>
      <c r="H281" s="31">
        <v>45.115580000000001</v>
      </c>
      <c r="I281" s="31">
        <v>48.320180000000001</v>
      </c>
      <c r="J281" s="31">
        <v>51.068420000000003</v>
      </c>
      <c r="K281" s="31">
        <v>53.990100000000005</v>
      </c>
      <c r="L281" s="31">
        <v>57.554099999999998</v>
      </c>
      <c r="M281" s="31">
        <v>63.220759999999999</v>
      </c>
      <c r="N281" s="31">
        <v>68.994640000000004</v>
      </c>
      <c r="O281" s="31">
        <v>70.169060000000016</v>
      </c>
      <c r="P281" s="31">
        <v>73.096779999999995</v>
      </c>
      <c r="Q281" s="31">
        <v>75.543180000000007</v>
      </c>
      <c r="R281" s="31">
        <v>78.482860000000002</v>
      </c>
      <c r="T281" s="62">
        <f t="shared" si="4"/>
        <v>63.220759999999999</v>
      </c>
    </row>
    <row r="282" spans="1:20" x14ac:dyDescent="0.2">
      <c r="A282" s="51" t="s">
        <v>625</v>
      </c>
      <c r="B282" s="52" t="s">
        <v>626</v>
      </c>
      <c r="C282" s="53">
        <v>0.01</v>
      </c>
      <c r="D282" s="51" t="s">
        <v>5</v>
      </c>
      <c r="E282" s="51" t="s">
        <v>181</v>
      </c>
      <c r="F282" s="31">
        <v>13.534999999999998</v>
      </c>
      <c r="G282" s="31">
        <v>14.145</v>
      </c>
      <c r="H282" s="31">
        <v>14.933899999999998</v>
      </c>
      <c r="I282" s="31">
        <v>15.9947</v>
      </c>
      <c r="J282" s="31">
        <v>16.894699999999997</v>
      </c>
      <c r="K282" s="31">
        <v>17.8614</v>
      </c>
      <c r="L282" s="31">
        <v>19.040399999999998</v>
      </c>
      <c r="M282" s="31">
        <v>20.914999999999996</v>
      </c>
      <c r="N282" s="31">
        <v>22.824999999999999</v>
      </c>
      <c r="O282" s="31">
        <v>23.213899999999999</v>
      </c>
      <c r="P282" s="31">
        <v>24.148299999999995</v>
      </c>
      <c r="Q282" s="31">
        <v>24.886499999999998</v>
      </c>
      <c r="R282" s="31">
        <v>25.855</v>
      </c>
      <c r="T282" s="62">
        <f t="shared" si="4"/>
        <v>20.914999999999996</v>
      </c>
    </row>
    <row r="283" spans="1:20" x14ac:dyDescent="0.2">
      <c r="A283" s="51" t="s">
        <v>627</v>
      </c>
      <c r="B283" s="52" t="s">
        <v>628</v>
      </c>
      <c r="C283" s="53">
        <v>0.04</v>
      </c>
      <c r="D283" s="51" t="s">
        <v>5</v>
      </c>
      <c r="E283" s="51" t="s">
        <v>149</v>
      </c>
      <c r="F283" s="31">
        <v>21.02</v>
      </c>
      <c r="G283" s="31">
        <v>22.020000000000003</v>
      </c>
      <c r="H283" s="31">
        <v>23.246000000000002</v>
      </c>
      <c r="I283" s="31">
        <v>24.897200000000002</v>
      </c>
      <c r="J283" s="31">
        <v>26.308399999999999</v>
      </c>
      <c r="K283" s="31">
        <v>27.813600000000001</v>
      </c>
      <c r="L283" s="31">
        <v>29.649599999999996</v>
      </c>
      <c r="M283" s="31">
        <v>32.568799999999996</v>
      </c>
      <c r="N283" s="31">
        <v>35.543199999999999</v>
      </c>
      <c r="O283" s="31">
        <v>36.148400000000002</v>
      </c>
      <c r="P283" s="31">
        <v>37.639599999999994</v>
      </c>
      <c r="Q283" s="31">
        <v>38.864400000000003</v>
      </c>
      <c r="R283" s="31">
        <v>40.376800000000003</v>
      </c>
      <c r="T283" s="62">
        <f t="shared" si="4"/>
        <v>32.568799999999996</v>
      </c>
    </row>
    <row r="284" spans="1:20" x14ac:dyDescent="0.2">
      <c r="A284" s="51" t="s">
        <v>629</v>
      </c>
      <c r="B284" s="52" t="s">
        <v>630</v>
      </c>
      <c r="C284" s="53">
        <v>0.04</v>
      </c>
      <c r="D284" s="51" t="s">
        <v>5</v>
      </c>
      <c r="E284" s="51" t="s">
        <v>314</v>
      </c>
      <c r="F284" s="31">
        <v>25.470499999999998</v>
      </c>
      <c r="G284" s="31">
        <v>26.664000000000001</v>
      </c>
      <c r="H284" s="31">
        <v>28.149290000000001</v>
      </c>
      <c r="I284" s="31">
        <v>30.148789999999998</v>
      </c>
      <c r="J284" s="31">
        <v>31.854109999999995</v>
      </c>
      <c r="K284" s="31">
        <v>33.676649999999995</v>
      </c>
      <c r="L284" s="31">
        <v>35.899649999999994</v>
      </c>
      <c r="M284" s="31">
        <v>39.434179999999998</v>
      </c>
      <c r="N284" s="31">
        <v>43.035519999999998</v>
      </c>
      <c r="O284" s="31">
        <v>43.768430000000002</v>
      </c>
      <c r="P284" s="31">
        <v>45.561489999999992</v>
      </c>
      <c r="Q284" s="31">
        <v>47.01849</v>
      </c>
      <c r="R284" s="31">
        <v>48.848230000000001</v>
      </c>
      <c r="T284" s="62">
        <f t="shared" si="4"/>
        <v>39.434179999999998</v>
      </c>
    </row>
    <row r="285" spans="1:20" x14ac:dyDescent="0.2">
      <c r="A285" s="51">
        <v>40324176</v>
      </c>
      <c r="B285" s="52" t="s">
        <v>631</v>
      </c>
      <c r="C285" s="53">
        <v>0.1</v>
      </c>
      <c r="D285" s="51" t="s">
        <v>5</v>
      </c>
      <c r="E285" s="51">
        <v>19.859000000000002</v>
      </c>
      <c r="F285" s="31">
        <v>229.17850000000004</v>
      </c>
      <c r="G285" s="31">
        <v>239.35800000000003</v>
      </c>
      <c r="H285" s="31">
        <v>252.71353000000002</v>
      </c>
      <c r="I285" s="31">
        <v>270.66463000000005</v>
      </c>
      <c r="J285" s="31">
        <v>285.86547000000002</v>
      </c>
      <c r="K285" s="31">
        <v>302.22284999999999</v>
      </c>
      <c r="L285" s="31">
        <v>322.17185000000001</v>
      </c>
      <c r="M285" s="31">
        <v>353.89065999999997</v>
      </c>
      <c r="N285" s="31">
        <v>386.20824000000005</v>
      </c>
      <c r="O285" s="31">
        <v>392.78971000000007</v>
      </c>
      <c r="P285" s="31">
        <v>408.49772999999999</v>
      </c>
      <c r="Q285" s="31">
        <v>420.77513000000005</v>
      </c>
      <c r="R285" s="31">
        <v>437.15051000000005</v>
      </c>
      <c r="T285" s="62">
        <f t="shared" si="4"/>
        <v>353.89065999999997</v>
      </c>
    </row>
    <row r="286" spans="1:20" x14ac:dyDescent="0.2">
      <c r="A286" s="51" t="s">
        <v>632</v>
      </c>
      <c r="B286" s="52" t="s">
        <v>633</v>
      </c>
      <c r="C286" s="53">
        <v>0.04</v>
      </c>
      <c r="D286" s="51" t="s">
        <v>5</v>
      </c>
      <c r="E286" s="51" t="s">
        <v>314</v>
      </c>
      <c r="F286" s="31">
        <v>25.470499999999998</v>
      </c>
      <c r="G286" s="31">
        <v>26.664000000000001</v>
      </c>
      <c r="H286" s="31">
        <v>28.149290000000001</v>
      </c>
      <c r="I286" s="31">
        <v>30.148789999999998</v>
      </c>
      <c r="J286" s="31">
        <v>31.854109999999995</v>
      </c>
      <c r="K286" s="31">
        <v>33.676649999999995</v>
      </c>
      <c r="L286" s="31">
        <v>35.899649999999994</v>
      </c>
      <c r="M286" s="31">
        <v>39.434179999999998</v>
      </c>
      <c r="N286" s="31">
        <v>43.035519999999998</v>
      </c>
      <c r="O286" s="31">
        <v>43.768430000000002</v>
      </c>
      <c r="P286" s="31">
        <v>45.561489999999992</v>
      </c>
      <c r="Q286" s="31">
        <v>47.01849</v>
      </c>
      <c r="R286" s="31">
        <v>48.848230000000001</v>
      </c>
      <c r="T286" s="62">
        <f t="shared" si="4"/>
        <v>39.434179999999998</v>
      </c>
    </row>
    <row r="287" spans="1:20" x14ac:dyDescent="0.2">
      <c r="A287" s="51" t="s">
        <v>634</v>
      </c>
      <c r="B287" s="52" t="s">
        <v>635</v>
      </c>
      <c r="C287" s="53">
        <v>0.1</v>
      </c>
      <c r="D287" s="51" t="s">
        <v>5</v>
      </c>
      <c r="E287" s="51" t="s">
        <v>191</v>
      </c>
      <c r="F287" s="31">
        <v>33.505999999999993</v>
      </c>
      <c r="G287" s="31">
        <v>35.177999999999997</v>
      </c>
      <c r="H287" s="31">
        <v>37.133479999999999</v>
      </c>
      <c r="I287" s="31">
        <v>39.771079999999998</v>
      </c>
      <c r="J287" s="31">
        <v>42.040520000000001</v>
      </c>
      <c r="K287" s="31">
        <v>44.445599999999999</v>
      </c>
      <c r="L287" s="31">
        <v>47.379599999999989</v>
      </c>
      <c r="M287" s="31">
        <v>52.04455999999999</v>
      </c>
      <c r="N287" s="31">
        <v>56.797839999999994</v>
      </c>
      <c r="O287" s="31">
        <v>57.764359999999996</v>
      </c>
      <c r="P287" s="31">
        <v>60.200679999999998</v>
      </c>
      <c r="Q287" s="31">
        <v>62.269080000000002</v>
      </c>
      <c r="R287" s="31">
        <v>64.692160000000001</v>
      </c>
      <c r="T287" s="62">
        <f t="shared" si="4"/>
        <v>52.04455999999999</v>
      </c>
    </row>
    <row r="288" spans="1:20" x14ac:dyDescent="0.2">
      <c r="A288" s="51" t="s">
        <v>636</v>
      </c>
      <c r="B288" s="52" t="s">
        <v>637</v>
      </c>
      <c r="C288" s="53">
        <v>0.25</v>
      </c>
      <c r="D288" s="51" t="s">
        <v>5</v>
      </c>
      <c r="E288" s="51" t="s">
        <v>473</v>
      </c>
      <c r="F288" s="31">
        <v>253.298</v>
      </c>
      <c r="G288" s="31">
        <v>264.84899999999999</v>
      </c>
      <c r="H288" s="31">
        <v>279.61484000000002</v>
      </c>
      <c r="I288" s="31">
        <v>299.47664000000003</v>
      </c>
      <c r="J288" s="31">
        <v>316.35415999999998</v>
      </c>
      <c r="K288" s="31">
        <v>334.45529999999997</v>
      </c>
      <c r="L288" s="31">
        <v>356.53229999999996</v>
      </c>
      <c r="M288" s="31">
        <v>391.63448</v>
      </c>
      <c r="N288" s="31">
        <v>427.39972</v>
      </c>
      <c r="O288" s="31">
        <v>434.68088000000006</v>
      </c>
      <c r="P288" s="31">
        <v>452.27043999999995</v>
      </c>
      <c r="Q288" s="31">
        <v>466.28664000000003</v>
      </c>
      <c r="R288" s="31">
        <v>484.43277999999998</v>
      </c>
      <c r="T288" s="62">
        <f t="shared" si="4"/>
        <v>391.63448</v>
      </c>
    </row>
    <row r="289" spans="1:20" x14ac:dyDescent="0.2">
      <c r="A289" s="51">
        <v>40314537</v>
      </c>
      <c r="B289" s="52" t="s">
        <v>638</v>
      </c>
      <c r="C289" s="53">
        <v>0.5</v>
      </c>
      <c r="D289" s="51" t="s">
        <v>5</v>
      </c>
      <c r="E289" s="51">
        <v>35.951000000000001</v>
      </c>
      <c r="F289" s="31">
        <v>417.43650000000002</v>
      </c>
      <c r="G289" s="31">
        <v>436.66200000000003</v>
      </c>
      <c r="H289" s="31">
        <v>460.99916999999999</v>
      </c>
      <c r="I289" s="31">
        <v>493.74507</v>
      </c>
      <c r="J289" s="31">
        <v>521.60782999999992</v>
      </c>
      <c r="K289" s="31">
        <v>551.45264999999995</v>
      </c>
      <c r="L289" s="31">
        <v>587.85365000000002</v>
      </c>
      <c r="M289" s="31">
        <v>645.73073999999997</v>
      </c>
      <c r="N289" s="31">
        <v>704.70136000000002</v>
      </c>
      <c r="O289" s="31">
        <v>716.70519000000013</v>
      </c>
      <c r="P289" s="31">
        <v>745.83696999999995</v>
      </c>
      <c r="Q289" s="31">
        <v>769.21757000000002</v>
      </c>
      <c r="R289" s="31">
        <v>799.15238999999997</v>
      </c>
      <c r="T289" s="62">
        <f t="shared" si="4"/>
        <v>645.73073999999997</v>
      </c>
    </row>
    <row r="290" spans="1:20" x14ac:dyDescent="0.2">
      <c r="A290" s="51" t="s">
        <v>639</v>
      </c>
      <c r="B290" s="52" t="s">
        <v>640</v>
      </c>
      <c r="C290" s="53">
        <v>0.1</v>
      </c>
      <c r="D290" s="51" t="s">
        <v>5</v>
      </c>
      <c r="E290" s="51" t="s">
        <v>286</v>
      </c>
      <c r="F290" s="31">
        <v>37.335499999999996</v>
      </c>
      <c r="G290" s="31">
        <v>39.173999999999999</v>
      </c>
      <c r="H290" s="31">
        <v>41.352589999999999</v>
      </c>
      <c r="I290" s="31">
        <v>44.28989</v>
      </c>
      <c r="J290" s="31">
        <v>46.81241</v>
      </c>
      <c r="K290" s="31">
        <v>49.490550000000006</v>
      </c>
      <c r="L290" s="31">
        <v>52.757549999999995</v>
      </c>
      <c r="M290" s="31">
        <v>57.951979999999992</v>
      </c>
      <c r="N290" s="31">
        <v>63.244720000000001</v>
      </c>
      <c r="O290" s="31">
        <v>64.321130000000011</v>
      </c>
      <c r="P290" s="31">
        <v>67.017189999999985</v>
      </c>
      <c r="Q290" s="31">
        <v>69.285390000000007</v>
      </c>
      <c r="R290" s="31">
        <v>71.981530000000006</v>
      </c>
      <c r="T290" s="62">
        <f t="shared" si="4"/>
        <v>57.951979999999992</v>
      </c>
    </row>
    <row r="291" spans="1:20" x14ac:dyDescent="0.2">
      <c r="A291" s="51" t="s">
        <v>641</v>
      </c>
      <c r="B291" s="52" t="s">
        <v>642</v>
      </c>
      <c r="C291" s="53">
        <v>0.1</v>
      </c>
      <c r="D291" s="51" t="s">
        <v>5</v>
      </c>
      <c r="E291" s="51" t="s">
        <v>643</v>
      </c>
      <c r="F291" s="31">
        <v>32.160499999999999</v>
      </c>
      <c r="G291" s="31">
        <v>33.773999999999994</v>
      </c>
      <c r="H291" s="31">
        <v>35.651089999999996</v>
      </c>
      <c r="I291" s="31">
        <v>38.183389999999996</v>
      </c>
      <c r="J291" s="31">
        <v>40.363909999999997</v>
      </c>
      <c r="K291" s="31">
        <v>42.673050000000003</v>
      </c>
      <c r="L291" s="31">
        <v>45.490049999999989</v>
      </c>
      <c r="M291" s="31">
        <v>49.968979999999995</v>
      </c>
      <c r="N291" s="31">
        <v>54.532719999999998</v>
      </c>
      <c r="O291" s="31">
        <v>55.460630000000002</v>
      </c>
      <c r="P291" s="31">
        <v>57.805689999999998</v>
      </c>
      <c r="Q291" s="31">
        <v>59.803889999999996</v>
      </c>
      <c r="R291" s="31">
        <v>62.131029999999996</v>
      </c>
      <c r="T291" s="62">
        <f t="shared" si="4"/>
        <v>49.968979999999995</v>
      </c>
    </row>
    <row r="292" spans="1:20" x14ac:dyDescent="0.2">
      <c r="A292" s="51">
        <v>40319385</v>
      </c>
      <c r="B292" s="52" t="s">
        <v>644</v>
      </c>
      <c r="C292" s="53">
        <v>0.5</v>
      </c>
      <c r="D292" s="51" t="s">
        <v>5</v>
      </c>
      <c r="E292" s="51">
        <v>69.683999999999997</v>
      </c>
      <c r="F292" s="31">
        <v>805.36599999999999</v>
      </c>
      <c r="G292" s="31">
        <v>841.45799999999997</v>
      </c>
      <c r="H292" s="31">
        <v>888.39627999999993</v>
      </c>
      <c r="I292" s="31">
        <v>951.50188000000003</v>
      </c>
      <c r="J292" s="31">
        <v>1005.0017199999999</v>
      </c>
      <c r="K292" s="31">
        <v>1062.5076000000001</v>
      </c>
      <c r="L292" s="31">
        <v>1132.6415999999997</v>
      </c>
      <c r="M292" s="31">
        <v>1244.1541599999998</v>
      </c>
      <c r="N292" s="31">
        <v>1357.77224</v>
      </c>
      <c r="O292" s="31">
        <v>1380.90796</v>
      </c>
      <c r="P292" s="31">
        <v>1436.35148</v>
      </c>
      <c r="Q292" s="31">
        <v>1479.9718800000001</v>
      </c>
      <c r="R292" s="31">
        <v>1537.5677599999999</v>
      </c>
      <c r="T292" s="62">
        <f t="shared" si="4"/>
        <v>1244.1541599999998</v>
      </c>
    </row>
    <row r="293" spans="1:20" x14ac:dyDescent="0.2">
      <c r="A293" s="51" t="s">
        <v>645</v>
      </c>
      <c r="B293" s="52" t="s">
        <v>646</v>
      </c>
      <c r="C293" s="53">
        <v>0.25</v>
      </c>
      <c r="D293" s="51" t="s">
        <v>5</v>
      </c>
      <c r="E293" s="51" t="s">
        <v>532</v>
      </c>
      <c r="F293" s="31">
        <v>57.165499999999994</v>
      </c>
      <c r="G293" s="31">
        <v>60.188999999999993</v>
      </c>
      <c r="H293" s="31">
        <v>63.527989999999996</v>
      </c>
      <c r="I293" s="31">
        <v>68.040289999999985</v>
      </c>
      <c r="J293" s="31">
        <v>71.956010000000006</v>
      </c>
      <c r="K293" s="31">
        <v>76.07204999999999</v>
      </c>
      <c r="L293" s="31">
        <v>81.094049999999996</v>
      </c>
      <c r="M293" s="31">
        <v>89.078779999999995</v>
      </c>
      <c r="N293" s="31">
        <v>97.214919999999992</v>
      </c>
      <c r="O293" s="31">
        <v>98.867930000000001</v>
      </c>
      <c r="P293" s="31">
        <v>103.15458999999998</v>
      </c>
      <c r="Q293" s="31">
        <v>106.93778999999999</v>
      </c>
      <c r="R293" s="31">
        <v>111.09882999999999</v>
      </c>
      <c r="T293" s="62">
        <f t="shared" si="4"/>
        <v>89.078779999999995</v>
      </c>
    </row>
    <row r="294" spans="1:20" x14ac:dyDescent="0.2">
      <c r="A294" s="51" t="s">
        <v>647</v>
      </c>
      <c r="B294" s="52" t="s">
        <v>648</v>
      </c>
      <c r="C294" s="53">
        <v>0.04</v>
      </c>
      <c r="D294" s="51" t="s">
        <v>5</v>
      </c>
      <c r="E294" s="51" t="s">
        <v>314</v>
      </c>
      <c r="F294" s="31">
        <v>25.470499999999998</v>
      </c>
      <c r="G294" s="31">
        <v>26.664000000000001</v>
      </c>
      <c r="H294" s="31">
        <v>28.149290000000001</v>
      </c>
      <c r="I294" s="31">
        <v>30.148789999999998</v>
      </c>
      <c r="J294" s="31">
        <v>31.854109999999995</v>
      </c>
      <c r="K294" s="31">
        <v>33.676649999999995</v>
      </c>
      <c r="L294" s="31">
        <v>35.899649999999994</v>
      </c>
      <c r="M294" s="31">
        <v>39.434179999999998</v>
      </c>
      <c r="N294" s="31">
        <v>43.035519999999998</v>
      </c>
      <c r="O294" s="31">
        <v>43.768430000000002</v>
      </c>
      <c r="P294" s="31">
        <v>45.561489999999992</v>
      </c>
      <c r="Q294" s="31">
        <v>47.01849</v>
      </c>
      <c r="R294" s="31">
        <v>48.848230000000001</v>
      </c>
      <c r="T294" s="62">
        <f t="shared" si="4"/>
        <v>39.434179999999998</v>
      </c>
    </row>
    <row r="295" spans="1:20" x14ac:dyDescent="0.2">
      <c r="A295" s="51" t="s">
        <v>649</v>
      </c>
      <c r="B295" s="52" t="s">
        <v>650</v>
      </c>
      <c r="C295" s="53">
        <v>0.1</v>
      </c>
      <c r="D295" s="51" t="s">
        <v>5</v>
      </c>
      <c r="E295" s="51" t="s">
        <v>39</v>
      </c>
      <c r="F295" s="31">
        <v>38.370499999999993</v>
      </c>
      <c r="G295" s="31">
        <v>40.253999999999998</v>
      </c>
      <c r="H295" s="31">
        <v>42.492890000000003</v>
      </c>
      <c r="I295" s="31">
        <v>45.511189999999999</v>
      </c>
      <c r="J295" s="31">
        <v>48.102110000000003</v>
      </c>
      <c r="K295" s="31">
        <v>50.854050000000001</v>
      </c>
      <c r="L295" s="31">
        <v>54.211049999999993</v>
      </c>
      <c r="M295" s="31">
        <v>59.548579999999994</v>
      </c>
      <c r="N295" s="31">
        <v>64.987120000000004</v>
      </c>
      <c r="O295" s="31">
        <v>66.093230000000005</v>
      </c>
      <c r="P295" s="31">
        <v>68.859489999999994</v>
      </c>
      <c r="Q295" s="31">
        <v>71.181690000000003</v>
      </c>
      <c r="R295" s="31">
        <v>73.951629999999994</v>
      </c>
      <c r="T295" s="62">
        <f t="shared" si="4"/>
        <v>59.548579999999994</v>
      </c>
    </row>
    <row r="296" spans="1:20" x14ac:dyDescent="0.2">
      <c r="A296" s="51" t="s">
        <v>651</v>
      </c>
      <c r="B296" s="52" t="s">
        <v>652</v>
      </c>
      <c r="C296" s="53">
        <v>0.04</v>
      </c>
      <c r="D296" s="51" t="s">
        <v>5</v>
      </c>
      <c r="E296" s="51" t="s">
        <v>653</v>
      </c>
      <c r="F296" s="31">
        <v>9.6350000000000016</v>
      </c>
      <c r="G296" s="31">
        <v>10.14</v>
      </c>
      <c r="H296" s="31">
        <v>10.7027</v>
      </c>
      <c r="I296" s="31">
        <v>11.462900000000001</v>
      </c>
      <c r="J296" s="31">
        <v>12.121700000000001</v>
      </c>
      <c r="K296" s="31">
        <v>12.815100000000001</v>
      </c>
      <c r="L296" s="31">
        <v>13.661099999999999</v>
      </c>
      <c r="M296" s="31">
        <v>15.0062</v>
      </c>
      <c r="N296" s="31">
        <v>16.376800000000003</v>
      </c>
      <c r="O296" s="31">
        <v>16.6553</v>
      </c>
      <c r="P296" s="31">
        <v>17.374300000000002</v>
      </c>
      <c r="Q296" s="31">
        <v>18.005100000000002</v>
      </c>
      <c r="R296" s="31">
        <v>18.7057</v>
      </c>
      <c r="T296" s="62">
        <f t="shared" si="4"/>
        <v>15.0062</v>
      </c>
    </row>
    <row r="297" spans="1:20" x14ac:dyDescent="0.2">
      <c r="A297" s="51" t="s">
        <v>654</v>
      </c>
      <c r="B297" s="52" t="s">
        <v>655</v>
      </c>
      <c r="C297" s="53">
        <v>0.5</v>
      </c>
      <c r="D297" s="51" t="s">
        <v>5</v>
      </c>
      <c r="E297" s="51" t="s">
        <v>307</v>
      </c>
      <c r="F297" s="31">
        <v>363.14499999999998</v>
      </c>
      <c r="G297" s="31">
        <v>380.01</v>
      </c>
      <c r="H297" s="31">
        <v>401.1841</v>
      </c>
      <c r="I297" s="31">
        <v>429.68110000000001</v>
      </c>
      <c r="J297" s="31">
        <v>453.95590000000004</v>
      </c>
      <c r="K297" s="31">
        <v>479.92950000000002</v>
      </c>
      <c r="L297" s="31">
        <v>511.60949999999997</v>
      </c>
      <c r="M297" s="31">
        <v>561.98019999999997</v>
      </c>
      <c r="N297" s="31">
        <v>613.30280000000005</v>
      </c>
      <c r="O297" s="31">
        <v>623.7487000000001</v>
      </c>
      <c r="P297" s="31">
        <v>649.19809999999995</v>
      </c>
      <c r="Q297" s="31">
        <v>669.74610000000007</v>
      </c>
      <c r="R297" s="31">
        <v>695.80970000000002</v>
      </c>
      <c r="T297" s="62">
        <f t="shared" si="4"/>
        <v>561.98019999999997</v>
      </c>
    </row>
    <row r="298" spans="1:20" x14ac:dyDescent="0.2">
      <c r="A298" s="51" t="s">
        <v>656</v>
      </c>
      <c r="B298" s="52" t="s">
        <v>657</v>
      </c>
      <c r="C298" s="53">
        <v>0.25</v>
      </c>
      <c r="D298" s="51" t="s">
        <v>5</v>
      </c>
      <c r="E298" s="51" t="s">
        <v>658</v>
      </c>
      <c r="F298" s="31">
        <v>208.79300000000001</v>
      </c>
      <c r="G298" s="31">
        <v>218.40899999999999</v>
      </c>
      <c r="H298" s="31">
        <v>230.58194</v>
      </c>
      <c r="I298" s="31">
        <v>246.96073999999999</v>
      </c>
      <c r="J298" s="31">
        <v>260.89705999999995</v>
      </c>
      <c r="K298" s="31">
        <v>275.82479999999998</v>
      </c>
      <c r="L298" s="31">
        <v>294.03179999999998</v>
      </c>
      <c r="M298" s="31">
        <v>322.98067999999995</v>
      </c>
      <c r="N298" s="31">
        <v>352.47651999999999</v>
      </c>
      <c r="O298" s="31">
        <v>358.48058000000003</v>
      </c>
      <c r="P298" s="31">
        <v>373.05153999999993</v>
      </c>
      <c r="Q298" s="31">
        <v>384.74574000000001</v>
      </c>
      <c r="R298" s="31">
        <v>399.71847999999994</v>
      </c>
      <c r="T298" s="62">
        <f t="shared" si="4"/>
        <v>322.98067999999995</v>
      </c>
    </row>
    <row r="299" spans="1:20" x14ac:dyDescent="0.2">
      <c r="A299" s="51" t="s">
        <v>659</v>
      </c>
      <c r="B299" s="52" t="s">
        <v>660</v>
      </c>
      <c r="C299" s="53">
        <v>0.25</v>
      </c>
      <c r="D299" s="51" t="s">
        <v>5</v>
      </c>
      <c r="E299" s="51" t="s">
        <v>399</v>
      </c>
      <c r="F299" s="31">
        <v>292.3175</v>
      </c>
      <c r="G299" s="31">
        <v>305.565</v>
      </c>
      <c r="H299" s="31">
        <v>322.60415</v>
      </c>
      <c r="I299" s="31">
        <v>345.51965000000001</v>
      </c>
      <c r="J299" s="31">
        <v>364.97584999999998</v>
      </c>
      <c r="K299" s="31">
        <v>385.85925000000003</v>
      </c>
      <c r="L299" s="31">
        <v>411.32925</v>
      </c>
      <c r="M299" s="31">
        <v>451.8263</v>
      </c>
      <c r="N299" s="31">
        <v>493.08820000000003</v>
      </c>
      <c r="O299" s="31">
        <v>501.48905000000008</v>
      </c>
      <c r="P299" s="31">
        <v>521.72514999999999</v>
      </c>
      <c r="Q299" s="31">
        <v>537.77715000000001</v>
      </c>
      <c r="R299" s="31">
        <v>558.70555000000002</v>
      </c>
      <c r="T299" s="62">
        <f t="shared" si="4"/>
        <v>451.8263</v>
      </c>
    </row>
    <row r="300" spans="1:20" x14ac:dyDescent="0.2">
      <c r="A300" s="51" t="s">
        <v>661</v>
      </c>
      <c r="B300" s="52" t="s">
        <v>662</v>
      </c>
      <c r="C300" s="53">
        <v>0.5</v>
      </c>
      <c r="D300" s="51" t="s">
        <v>5</v>
      </c>
      <c r="E300" s="51" t="s">
        <v>663</v>
      </c>
      <c r="F300" s="31">
        <v>424.83100000000002</v>
      </c>
      <c r="G300" s="31">
        <v>444.37800000000004</v>
      </c>
      <c r="H300" s="31">
        <v>469.14598000000001</v>
      </c>
      <c r="I300" s="31">
        <v>502.47058000000004</v>
      </c>
      <c r="J300" s="31">
        <v>530.82201999999995</v>
      </c>
      <c r="K300" s="31">
        <v>561.19409999999993</v>
      </c>
      <c r="L300" s="31">
        <v>598.23809999999992</v>
      </c>
      <c r="M300" s="31">
        <v>657.13756000000001</v>
      </c>
      <c r="N300" s="31">
        <v>717.14984000000004</v>
      </c>
      <c r="O300" s="31">
        <v>729.36586000000011</v>
      </c>
      <c r="P300" s="31">
        <v>758.99917999999991</v>
      </c>
      <c r="Q300" s="31">
        <v>782.76558</v>
      </c>
      <c r="R300" s="31">
        <v>813.22766000000001</v>
      </c>
      <c r="T300" s="62">
        <f t="shared" si="4"/>
        <v>657.13756000000001</v>
      </c>
    </row>
    <row r="301" spans="1:20" x14ac:dyDescent="0.2">
      <c r="A301" s="51" t="s">
        <v>664</v>
      </c>
      <c r="B301" s="52" t="s">
        <v>665</v>
      </c>
      <c r="C301" s="53">
        <v>0.01</v>
      </c>
      <c r="D301" s="51" t="s">
        <v>5</v>
      </c>
      <c r="E301" s="51" t="s">
        <v>149</v>
      </c>
      <c r="F301" s="31">
        <v>20.779999999999998</v>
      </c>
      <c r="G301" s="31">
        <v>21.705000000000002</v>
      </c>
      <c r="H301" s="31">
        <v>22.916</v>
      </c>
      <c r="I301" s="31">
        <v>24.543800000000001</v>
      </c>
      <c r="J301" s="31">
        <v>25.922599999999999</v>
      </c>
      <c r="K301" s="31">
        <v>27.405899999999999</v>
      </c>
      <c r="L301" s="31">
        <v>29.214899999999997</v>
      </c>
      <c r="M301" s="31">
        <v>32.091200000000001</v>
      </c>
      <c r="N301" s="31">
        <v>35.021799999999999</v>
      </c>
      <c r="O301" s="31">
        <v>35.618600000000001</v>
      </c>
      <c r="P301" s="31">
        <v>37.044399999999996</v>
      </c>
      <c r="Q301" s="31">
        <v>38.160600000000002</v>
      </c>
      <c r="R301" s="31">
        <v>39.645699999999998</v>
      </c>
      <c r="T301" s="62">
        <f t="shared" si="4"/>
        <v>32.091200000000001</v>
      </c>
    </row>
    <row r="302" spans="1:20" x14ac:dyDescent="0.2">
      <c r="A302" s="51" t="s">
        <v>666</v>
      </c>
      <c r="B302" s="52" t="s">
        <v>667</v>
      </c>
      <c r="C302" s="53">
        <v>0.01</v>
      </c>
      <c r="D302" s="51" t="s">
        <v>5</v>
      </c>
      <c r="E302" s="51" t="s">
        <v>314</v>
      </c>
      <c r="F302" s="31">
        <v>25.230499999999996</v>
      </c>
      <c r="G302" s="31">
        <v>26.349</v>
      </c>
      <c r="H302" s="31">
        <v>27.819289999999999</v>
      </c>
      <c r="I302" s="31">
        <v>29.795389999999998</v>
      </c>
      <c r="J302" s="31">
        <v>31.468309999999995</v>
      </c>
      <c r="K302" s="31">
        <v>33.268949999999997</v>
      </c>
      <c r="L302" s="31">
        <v>35.464949999999995</v>
      </c>
      <c r="M302" s="31">
        <v>38.956579999999995</v>
      </c>
      <c r="N302" s="31">
        <v>42.514119999999998</v>
      </c>
      <c r="O302" s="31">
        <v>43.238630000000001</v>
      </c>
      <c r="P302" s="31">
        <v>44.966289999999994</v>
      </c>
      <c r="Q302" s="31">
        <v>46.314689999999999</v>
      </c>
      <c r="R302" s="31">
        <v>48.117129999999996</v>
      </c>
      <c r="T302" s="62">
        <f t="shared" si="4"/>
        <v>38.956579999999995</v>
      </c>
    </row>
    <row r="303" spans="1:20" x14ac:dyDescent="0.2">
      <c r="A303" s="51" t="s">
        <v>668</v>
      </c>
      <c r="B303" s="52" t="s">
        <v>669</v>
      </c>
      <c r="C303" s="53">
        <v>0.1</v>
      </c>
      <c r="D303" s="51" t="s">
        <v>5</v>
      </c>
      <c r="E303" s="51" t="s">
        <v>304</v>
      </c>
      <c r="F303" s="31">
        <v>16.324999999999999</v>
      </c>
      <c r="G303" s="31">
        <v>17.250000000000004</v>
      </c>
      <c r="H303" s="31">
        <v>18.204500000000003</v>
      </c>
      <c r="I303" s="31">
        <v>19.497500000000002</v>
      </c>
      <c r="J303" s="31">
        <v>20.631500000000003</v>
      </c>
      <c r="K303" s="31">
        <v>21.811500000000002</v>
      </c>
      <c r="L303" s="31">
        <v>23.2515</v>
      </c>
      <c r="M303" s="31">
        <v>25.540999999999997</v>
      </c>
      <c r="N303" s="31">
        <v>27.873999999999999</v>
      </c>
      <c r="O303" s="31">
        <v>28.347500000000004</v>
      </c>
      <c r="P303" s="31">
        <v>29.618499999999997</v>
      </c>
      <c r="Q303" s="31">
        <v>30.790500000000002</v>
      </c>
      <c r="R303" s="31">
        <v>31.988500000000005</v>
      </c>
      <c r="T303" s="62">
        <f t="shared" si="4"/>
        <v>25.540999999999997</v>
      </c>
    </row>
    <row r="304" spans="1:20" x14ac:dyDescent="0.2">
      <c r="A304" s="51" t="s">
        <v>670</v>
      </c>
      <c r="B304" s="52" t="s">
        <v>671</v>
      </c>
      <c r="C304" s="53">
        <v>0.04</v>
      </c>
      <c r="D304" s="51" t="s">
        <v>5</v>
      </c>
      <c r="E304" s="51" t="s">
        <v>77</v>
      </c>
      <c r="F304" s="31">
        <v>12.429499999999999</v>
      </c>
      <c r="G304" s="31">
        <v>13.055999999999999</v>
      </c>
      <c r="H304" s="31">
        <v>13.781509999999999</v>
      </c>
      <c r="I304" s="31">
        <v>14.760409999999998</v>
      </c>
      <c r="J304" s="31">
        <v>15.60389</v>
      </c>
      <c r="K304" s="31">
        <v>16.496549999999999</v>
      </c>
      <c r="L304" s="31">
        <v>17.585549999999998</v>
      </c>
      <c r="M304" s="31">
        <v>19.317019999999999</v>
      </c>
      <c r="N304" s="31">
        <v>21.08128</v>
      </c>
      <c r="O304" s="31">
        <v>21.439969999999999</v>
      </c>
      <c r="P304" s="31">
        <v>22.348509999999997</v>
      </c>
      <c r="Q304" s="31">
        <v>23.125109999999999</v>
      </c>
      <c r="R304" s="31">
        <v>24.024969999999996</v>
      </c>
      <c r="T304" s="62">
        <f t="shared" si="4"/>
        <v>19.317019999999999</v>
      </c>
    </row>
    <row r="305" spans="1:20" x14ac:dyDescent="0.2">
      <c r="A305" s="51" t="s">
        <v>672</v>
      </c>
      <c r="B305" s="52" t="s">
        <v>673</v>
      </c>
      <c r="C305" s="53">
        <v>0.04</v>
      </c>
      <c r="D305" s="51" t="s">
        <v>5</v>
      </c>
      <c r="E305" s="51" t="s">
        <v>77</v>
      </c>
      <c r="F305" s="31">
        <v>12.429499999999999</v>
      </c>
      <c r="G305" s="31">
        <v>13.055999999999999</v>
      </c>
      <c r="H305" s="31">
        <v>13.781509999999999</v>
      </c>
      <c r="I305" s="31">
        <v>14.760409999999998</v>
      </c>
      <c r="J305" s="31">
        <v>15.60389</v>
      </c>
      <c r="K305" s="31">
        <v>16.496549999999999</v>
      </c>
      <c r="L305" s="31">
        <v>17.585549999999998</v>
      </c>
      <c r="M305" s="31">
        <v>19.317019999999999</v>
      </c>
      <c r="N305" s="31">
        <v>21.08128</v>
      </c>
      <c r="O305" s="31">
        <v>21.439969999999999</v>
      </c>
      <c r="P305" s="31">
        <v>22.348509999999997</v>
      </c>
      <c r="Q305" s="31">
        <v>23.125109999999999</v>
      </c>
      <c r="R305" s="31">
        <v>24.024969999999996</v>
      </c>
      <c r="T305" s="62">
        <f t="shared" si="4"/>
        <v>19.317019999999999</v>
      </c>
    </row>
    <row r="306" spans="1:20" x14ac:dyDescent="0.2">
      <c r="A306" s="51" t="s">
        <v>674</v>
      </c>
      <c r="B306" s="52" t="s">
        <v>675</v>
      </c>
      <c r="C306" s="53">
        <v>0.04</v>
      </c>
      <c r="D306" s="51" t="s">
        <v>5</v>
      </c>
      <c r="E306" s="51" t="s">
        <v>77</v>
      </c>
      <c r="F306" s="31">
        <v>12.429499999999999</v>
      </c>
      <c r="G306" s="31">
        <v>13.055999999999999</v>
      </c>
      <c r="H306" s="31">
        <v>13.781509999999999</v>
      </c>
      <c r="I306" s="31">
        <v>14.760409999999998</v>
      </c>
      <c r="J306" s="31">
        <v>15.60389</v>
      </c>
      <c r="K306" s="31">
        <v>16.496549999999999</v>
      </c>
      <c r="L306" s="31">
        <v>17.585549999999998</v>
      </c>
      <c r="M306" s="31">
        <v>19.317019999999999</v>
      </c>
      <c r="N306" s="31">
        <v>21.08128</v>
      </c>
      <c r="O306" s="31">
        <v>21.439969999999999</v>
      </c>
      <c r="P306" s="31">
        <v>22.348509999999997</v>
      </c>
      <c r="Q306" s="31">
        <v>23.125109999999999</v>
      </c>
      <c r="R306" s="31">
        <v>24.024969999999996</v>
      </c>
      <c r="T306" s="62">
        <f t="shared" si="4"/>
        <v>19.317019999999999</v>
      </c>
    </row>
    <row r="307" spans="1:20" x14ac:dyDescent="0.2">
      <c r="A307" s="51" t="s">
        <v>676</v>
      </c>
      <c r="B307" s="52" t="s">
        <v>677</v>
      </c>
      <c r="C307" s="53">
        <v>0.04</v>
      </c>
      <c r="D307" s="51" t="s">
        <v>5</v>
      </c>
      <c r="E307" s="51" t="s">
        <v>77</v>
      </c>
      <c r="F307" s="31">
        <v>12.429499999999999</v>
      </c>
      <c r="G307" s="31">
        <v>13.055999999999999</v>
      </c>
      <c r="H307" s="31">
        <v>13.781509999999999</v>
      </c>
      <c r="I307" s="31">
        <v>14.760409999999998</v>
      </c>
      <c r="J307" s="31">
        <v>15.60389</v>
      </c>
      <c r="K307" s="31">
        <v>16.496549999999999</v>
      </c>
      <c r="L307" s="31">
        <v>17.585549999999998</v>
      </c>
      <c r="M307" s="31">
        <v>19.317019999999999</v>
      </c>
      <c r="N307" s="31">
        <v>21.08128</v>
      </c>
      <c r="O307" s="31">
        <v>21.439969999999999</v>
      </c>
      <c r="P307" s="31">
        <v>22.348509999999997</v>
      </c>
      <c r="Q307" s="31">
        <v>23.125109999999999</v>
      </c>
      <c r="R307" s="31">
        <v>24.024969999999996</v>
      </c>
      <c r="T307" s="62">
        <f t="shared" si="4"/>
        <v>19.317019999999999</v>
      </c>
    </row>
    <row r="308" spans="1:20" x14ac:dyDescent="0.2">
      <c r="A308" s="51" t="s">
        <v>678</v>
      </c>
      <c r="B308" s="52" t="s">
        <v>679</v>
      </c>
      <c r="C308" s="53">
        <v>0.04</v>
      </c>
      <c r="D308" s="51" t="s">
        <v>5</v>
      </c>
      <c r="E308" s="51" t="s">
        <v>77</v>
      </c>
      <c r="F308" s="31">
        <v>12.429499999999999</v>
      </c>
      <c r="G308" s="31">
        <v>13.055999999999999</v>
      </c>
      <c r="H308" s="31">
        <v>13.781509999999999</v>
      </c>
      <c r="I308" s="31">
        <v>14.760409999999998</v>
      </c>
      <c r="J308" s="31">
        <v>15.60389</v>
      </c>
      <c r="K308" s="31">
        <v>16.496549999999999</v>
      </c>
      <c r="L308" s="31">
        <v>17.585549999999998</v>
      </c>
      <c r="M308" s="31">
        <v>19.317019999999999</v>
      </c>
      <c r="N308" s="31">
        <v>21.08128</v>
      </c>
      <c r="O308" s="31">
        <v>21.439969999999999</v>
      </c>
      <c r="P308" s="31">
        <v>22.348509999999997</v>
      </c>
      <c r="Q308" s="31">
        <v>23.125109999999999</v>
      </c>
      <c r="R308" s="31">
        <v>24.024969999999996</v>
      </c>
      <c r="T308" s="62">
        <f t="shared" si="4"/>
        <v>19.317019999999999</v>
      </c>
    </row>
    <row r="309" spans="1:20" x14ac:dyDescent="0.2">
      <c r="A309" s="51" t="s">
        <v>680</v>
      </c>
      <c r="B309" s="52" t="s">
        <v>681</v>
      </c>
      <c r="C309" s="53">
        <v>0.01</v>
      </c>
      <c r="D309" s="51" t="s">
        <v>5</v>
      </c>
      <c r="E309" s="51" t="s">
        <v>122</v>
      </c>
      <c r="F309" s="31">
        <v>4.5305</v>
      </c>
      <c r="G309" s="31">
        <v>4.7490000000000006</v>
      </c>
      <c r="H309" s="31">
        <v>5.0132900000000005</v>
      </c>
      <c r="I309" s="31">
        <v>5.3693900000000001</v>
      </c>
      <c r="J309" s="31">
        <v>5.6743100000000002</v>
      </c>
      <c r="K309" s="31">
        <v>5.9989500000000007</v>
      </c>
      <c r="L309" s="31">
        <v>6.3949499999999997</v>
      </c>
      <c r="M309" s="31">
        <v>7.0245799999999994</v>
      </c>
      <c r="N309" s="31">
        <v>7.6661200000000003</v>
      </c>
      <c r="O309" s="31">
        <v>7.7966300000000004</v>
      </c>
      <c r="P309" s="31">
        <v>8.1202899999999989</v>
      </c>
      <c r="Q309" s="31">
        <v>8.3886900000000004</v>
      </c>
      <c r="R309" s="31">
        <v>8.7151300000000003</v>
      </c>
      <c r="T309" s="62">
        <f t="shared" si="4"/>
        <v>7.0245799999999994</v>
      </c>
    </row>
    <row r="310" spans="1:20" x14ac:dyDescent="0.2">
      <c r="A310" s="51">
        <v>40321711</v>
      </c>
      <c r="B310" s="52" t="s">
        <v>682</v>
      </c>
      <c r="C310" s="53">
        <v>0.1</v>
      </c>
      <c r="D310" s="51" t="s">
        <v>5</v>
      </c>
      <c r="E310" s="51">
        <v>13.8</v>
      </c>
      <c r="F310" s="31">
        <v>159.50000000000003</v>
      </c>
      <c r="G310" s="31">
        <v>166.65000000000003</v>
      </c>
      <c r="H310" s="31">
        <v>175.946</v>
      </c>
      <c r="I310" s="31">
        <v>188.44400000000002</v>
      </c>
      <c r="J310" s="31">
        <v>199.04000000000002</v>
      </c>
      <c r="K310" s="31">
        <v>210.42900000000003</v>
      </c>
      <c r="L310" s="31">
        <v>224.31900000000002</v>
      </c>
      <c r="M310" s="31">
        <v>246.404</v>
      </c>
      <c r="N310" s="31">
        <v>268.90600000000001</v>
      </c>
      <c r="O310" s="31">
        <v>273.48800000000006</v>
      </c>
      <c r="P310" s="31">
        <v>284.46999999999997</v>
      </c>
      <c r="Q310" s="31">
        <v>293.11200000000002</v>
      </c>
      <c r="R310" s="31">
        <v>304.51900000000006</v>
      </c>
      <c r="T310" s="62">
        <f t="shared" si="4"/>
        <v>246.404</v>
      </c>
    </row>
    <row r="311" spans="1:20" x14ac:dyDescent="0.2">
      <c r="A311" s="51">
        <v>40321720</v>
      </c>
      <c r="B311" s="52" t="s">
        <v>683</v>
      </c>
      <c r="C311" s="53">
        <v>0.25</v>
      </c>
      <c r="D311" s="51" t="s">
        <v>5</v>
      </c>
      <c r="E311" s="51">
        <v>13.916</v>
      </c>
      <c r="F311" s="31">
        <v>162.03399999999999</v>
      </c>
      <c r="G311" s="31">
        <v>169.61700000000002</v>
      </c>
      <c r="H311" s="31">
        <v>179.06572</v>
      </c>
      <c r="I311" s="31">
        <v>191.78512000000001</v>
      </c>
      <c r="J311" s="31">
        <v>202.63128</v>
      </c>
      <c r="K311" s="31">
        <v>214.22490000000002</v>
      </c>
      <c r="L311" s="31">
        <v>228.36589999999998</v>
      </c>
      <c r="M311" s="31">
        <v>250.84983999999997</v>
      </c>
      <c r="N311" s="31">
        <v>273.75876000000005</v>
      </c>
      <c r="O311" s="31">
        <v>278.42104000000006</v>
      </c>
      <c r="P311" s="31">
        <v>289.82051999999999</v>
      </c>
      <c r="Q311" s="31">
        <v>299.07512000000003</v>
      </c>
      <c r="R311" s="31">
        <v>310.71373999999997</v>
      </c>
      <c r="T311" s="62">
        <f t="shared" si="4"/>
        <v>250.84983999999997</v>
      </c>
    </row>
    <row r="312" spans="1:20" x14ac:dyDescent="0.2">
      <c r="A312" s="51" t="s">
        <v>684</v>
      </c>
      <c r="B312" s="52" t="s">
        <v>685</v>
      </c>
      <c r="C312" s="53">
        <v>0.1</v>
      </c>
      <c r="D312" s="51" t="s">
        <v>5</v>
      </c>
      <c r="E312" s="51" t="s">
        <v>39</v>
      </c>
      <c r="F312" s="31">
        <v>38.370499999999993</v>
      </c>
      <c r="G312" s="31">
        <v>40.253999999999998</v>
      </c>
      <c r="H312" s="31">
        <v>42.492890000000003</v>
      </c>
      <c r="I312" s="31">
        <v>45.511189999999999</v>
      </c>
      <c r="J312" s="31">
        <v>48.102110000000003</v>
      </c>
      <c r="K312" s="31">
        <v>50.854050000000001</v>
      </c>
      <c r="L312" s="31">
        <v>54.211049999999993</v>
      </c>
      <c r="M312" s="31">
        <v>59.548579999999994</v>
      </c>
      <c r="N312" s="31">
        <v>64.987120000000004</v>
      </c>
      <c r="O312" s="31">
        <v>66.093230000000005</v>
      </c>
      <c r="P312" s="31">
        <v>68.859489999999994</v>
      </c>
      <c r="Q312" s="31">
        <v>71.181690000000003</v>
      </c>
      <c r="R312" s="31">
        <v>73.951629999999994</v>
      </c>
      <c r="T312" s="62">
        <f t="shared" si="4"/>
        <v>59.548579999999994</v>
      </c>
    </row>
    <row r="313" spans="1:20" x14ac:dyDescent="0.2">
      <c r="A313" s="51">
        <v>40321738</v>
      </c>
      <c r="B313" s="52" t="s">
        <v>686</v>
      </c>
      <c r="C313" s="53">
        <v>0.1</v>
      </c>
      <c r="D313" s="51" t="s">
        <v>5</v>
      </c>
      <c r="E313" s="51">
        <v>9.9600000000000009</v>
      </c>
      <c r="F313" s="31">
        <v>115.34</v>
      </c>
      <c r="G313" s="31">
        <v>120.57000000000001</v>
      </c>
      <c r="H313" s="31">
        <v>127.2932</v>
      </c>
      <c r="I313" s="31">
        <v>136.33520000000001</v>
      </c>
      <c r="J313" s="31">
        <v>144.01280000000003</v>
      </c>
      <c r="K313" s="31">
        <v>152.25300000000001</v>
      </c>
      <c r="L313" s="31">
        <v>162.30300000000003</v>
      </c>
      <c r="M313" s="31">
        <v>178.28240000000002</v>
      </c>
      <c r="N313" s="31">
        <v>194.56360000000001</v>
      </c>
      <c r="O313" s="31">
        <v>197.87840000000003</v>
      </c>
      <c r="P313" s="31">
        <v>205.86520000000002</v>
      </c>
      <c r="Q313" s="31">
        <v>212.20320000000004</v>
      </c>
      <c r="R313" s="31">
        <v>220.46140000000003</v>
      </c>
      <c r="T313" s="62">
        <f t="shared" si="4"/>
        <v>178.28240000000002</v>
      </c>
    </row>
    <row r="314" spans="1:20" x14ac:dyDescent="0.2">
      <c r="A314" s="51" t="s">
        <v>687</v>
      </c>
      <c r="B314" s="52" t="s">
        <v>688</v>
      </c>
      <c r="C314" s="53">
        <v>0.01</v>
      </c>
      <c r="D314" s="51" t="s">
        <v>5</v>
      </c>
      <c r="E314" s="51" t="s">
        <v>122</v>
      </c>
      <c r="F314" s="31">
        <v>4.5305</v>
      </c>
      <c r="G314" s="31">
        <v>4.7490000000000006</v>
      </c>
      <c r="H314" s="31">
        <v>5.0132900000000005</v>
      </c>
      <c r="I314" s="31">
        <v>5.3693900000000001</v>
      </c>
      <c r="J314" s="31">
        <v>5.6743100000000002</v>
      </c>
      <c r="K314" s="31">
        <v>5.9989500000000007</v>
      </c>
      <c r="L314" s="31">
        <v>6.3949499999999997</v>
      </c>
      <c r="M314" s="31">
        <v>7.0245799999999994</v>
      </c>
      <c r="N314" s="31">
        <v>7.6661200000000003</v>
      </c>
      <c r="O314" s="31">
        <v>7.7966300000000004</v>
      </c>
      <c r="P314" s="31">
        <v>8.1202899999999989</v>
      </c>
      <c r="Q314" s="31">
        <v>8.3886900000000004</v>
      </c>
      <c r="R314" s="31">
        <v>8.7151300000000003</v>
      </c>
      <c r="T314" s="62">
        <f t="shared" si="4"/>
        <v>7.0245799999999994</v>
      </c>
    </row>
    <row r="315" spans="1:20" x14ac:dyDescent="0.2">
      <c r="A315" s="51" t="s">
        <v>689</v>
      </c>
      <c r="B315" s="52" t="s">
        <v>690</v>
      </c>
      <c r="C315" s="53">
        <v>0.04</v>
      </c>
      <c r="D315" s="51" t="s">
        <v>5</v>
      </c>
      <c r="E315" s="51" t="s">
        <v>152</v>
      </c>
      <c r="F315" s="31">
        <v>28.885999999999999</v>
      </c>
      <c r="G315" s="31">
        <v>30.228000000000002</v>
      </c>
      <c r="H315" s="31">
        <v>31.912280000000003</v>
      </c>
      <c r="I315" s="31">
        <v>34.179080000000006</v>
      </c>
      <c r="J315" s="31">
        <v>36.110120000000002</v>
      </c>
      <c r="K315" s="31">
        <v>38.176200000000001</v>
      </c>
      <c r="L315" s="31">
        <v>40.696199999999997</v>
      </c>
      <c r="M315" s="31">
        <v>44.702959999999997</v>
      </c>
      <c r="N315" s="31">
        <v>48.785440000000001</v>
      </c>
      <c r="O315" s="31">
        <v>49.616360000000007</v>
      </c>
      <c r="P315" s="31">
        <v>51.641079999999995</v>
      </c>
      <c r="Q315" s="31">
        <v>53.27628</v>
      </c>
      <c r="R315" s="31">
        <v>55.349560000000004</v>
      </c>
      <c r="T315" s="62">
        <f t="shared" si="4"/>
        <v>44.702959999999997</v>
      </c>
    </row>
    <row r="316" spans="1:20" x14ac:dyDescent="0.2">
      <c r="A316" s="51">
        <v>40321754</v>
      </c>
      <c r="B316" s="52" t="s">
        <v>691</v>
      </c>
      <c r="C316" s="53">
        <v>0.25</v>
      </c>
      <c r="D316" s="51" t="s">
        <v>5</v>
      </c>
      <c r="E316" s="51">
        <v>16.916</v>
      </c>
      <c r="F316" s="31">
        <v>196.53399999999999</v>
      </c>
      <c r="G316" s="31">
        <v>205.61700000000002</v>
      </c>
      <c r="H316" s="31">
        <v>217.07571999999999</v>
      </c>
      <c r="I316" s="31">
        <v>232.49512000000001</v>
      </c>
      <c r="J316" s="31">
        <v>245.62128000000001</v>
      </c>
      <c r="K316" s="31">
        <v>259.67489999999998</v>
      </c>
      <c r="L316" s="31">
        <v>276.8159</v>
      </c>
      <c r="M316" s="31">
        <v>304.06984</v>
      </c>
      <c r="N316" s="31">
        <v>331.83876000000004</v>
      </c>
      <c r="O316" s="31">
        <v>337.49104000000005</v>
      </c>
      <c r="P316" s="31">
        <v>351.23051999999996</v>
      </c>
      <c r="Q316" s="31">
        <v>362.28512000000001</v>
      </c>
      <c r="R316" s="31">
        <v>376.38373999999999</v>
      </c>
      <c r="T316" s="62">
        <f t="shared" si="4"/>
        <v>304.06984</v>
      </c>
    </row>
    <row r="317" spans="1:20" x14ac:dyDescent="0.2">
      <c r="A317" s="51" t="s">
        <v>692</v>
      </c>
      <c r="B317" s="52" t="s">
        <v>693</v>
      </c>
      <c r="C317" s="53">
        <v>0.01</v>
      </c>
      <c r="D317" s="51" t="s">
        <v>5</v>
      </c>
      <c r="E317" s="51" t="s">
        <v>152</v>
      </c>
      <c r="F317" s="31">
        <v>28.645999999999997</v>
      </c>
      <c r="G317" s="31">
        <v>29.913</v>
      </c>
      <c r="H317" s="31">
        <v>31.582280000000001</v>
      </c>
      <c r="I317" s="31">
        <v>33.825680000000006</v>
      </c>
      <c r="J317" s="31">
        <v>35.724319999999999</v>
      </c>
      <c r="K317" s="31">
        <v>37.768500000000003</v>
      </c>
      <c r="L317" s="31">
        <v>40.261499999999998</v>
      </c>
      <c r="M317" s="31">
        <v>44.225359999999995</v>
      </c>
      <c r="N317" s="31">
        <v>48.264040000000001</v>
      </c>
      <c r="O317" s="31">
        <v>49.086560000000006</v>
      </c>
      <c r="P317" s="31">
        <v>51.045879999999997</v>
      </c>
      <c r="Q317" s="31">
        <v>52.572479999999999</v>
      </c>
      <c r="R317" s="31">
        <v>54.618459999999999</v>
      </c>
      <c r="T317" s="62">
        <f t="shared" si="4"/>
        <v>44.225359999999995</v>
      </c>
    </row>
    <row r="318" spans="1:20" x14ac:dyDescent="0.2">
      <c r="A318" s="51">
        <v>40322432</v>
      </c>
      <c r="B318" s="52" t="s">
        <v>694</v>
      </c>
      <c r="C318" s="53">
        <v>0.04</v>
      </c>
      <c r="D318" s="51" t="s">
        <v>5</v>
      </c>
      <c r="E318" s="51">
        <v>4.1260000000000003</v>
      </c>
      <c r="F318" s="31">
        <v>47.769000000000005</v>
      </c>
      <c r="G318" s="31">
        <v>49.932000000000002</v>
      </c>
      <c r="H318" s="31">
        <v>52.716419999999999</v>
      </c>
      <c r="I318" s="31">
        <v>56.461020000000012</v>
      </c>
      <c r="J318" s="31">
        <v>59.639980000000008</v>
      </c>
      <c r="K318" s="31">
        <v>63.052500000000002</v>
      </c>
      <c r="L318" s="31">
        <v>67.214500000000001</v>
      </c>
      <c r="M318" s="31">
        <v>73.832039999999992</v>
      </c>
      <c r="N318" s="31">
        <v>80.574560000000005</v>
      </c>
      <c r="O318" s="31">
        <v>81.947340000000011</v>
      </c>
      <c r="P318" s="31">
        <v>85.25282</v>
      </c>
      <c r="Q318" s="31">
        <v>87.873220000000003</v>
      </c>
      <c r="R318" s="31">
        <v>91.292940000000016</v>
      </c>
      <c r="T318" s="62">
        <f t="shared" si="4"/>
        <v>73.832039999999992</v>
      </c>
    </row>
    <row r="319" spans="1:20" x14ac:dyDescent="0.2">
      <c r="A319" s="51" t="s">
        <v>695</v>
      </c>
      <c r="B319" s="52" t="s">
        <v>696</v>
      </c>
      <c r="C319" s="53">
        <v>0.1</v>
      </c>
      <c r="D319" s="51" t="s">
        <v>5</v>
      </c>
      <c r="E319" s="51" t="s">
        <v>39</v>
      </c>
      <c r="F319" s="31">
        <v>38.370499999999993</v>
      </c>
      <c r="G319" s="31">
        <v>40.253999999999998</v>
      </c>
      <c r="H319" s="31">
        <v>42.492890000000003</v>
      </c>
      <c r="I319" s="31">
        <v>45.511189999999999</v>
      </c>
      <c r="J319" s="31">
        <v>48.102110000000003</v>
      </c>
      <c r="K319" s="31">
        <v>50.854050000000001</v>
      </c>
      <c r="L319" s="31">
        <v>54.211049999999993</v>
      </c>
      <c r="M319" s="31">
        <v>59.548579999999994</v>
      </c>
      <c r="N319" s="31">
        <v>64.987120000000004</v>
      </c>
      <c r="O319" s="31">
        <v>66.093230000000005</v>
      </c>
      <c r="P319" s="31">
        <v>68.859489999999994</v>
      </c>
      <c r="Q319" s="31">
        <v>71.181690000000003</v>
      </c>
      <c r="R319" s="31">
        <v>73.951629999999994</v>
      </c>
      <c r="T319" s="62">
        <f t="shared" si="4"/>
        <v>59.548579999999994</v>
      </c>
    </row>
    <row r="320" spans="1:20" x14ac:dyDescent="0.2">
      <c r="A320" s="51" t="s">
        <v>697</v>
      </c>
      <c r="B320" s="52" t="s">
        <v>698</v>
      </c>
      <c r="C320" s="53">
        <v>0.75</v>
      </c>
      <c r="D320" s="51" t="s">
        <v>5</v>
      </c>
      <c r="E320" s="51" t="s">
        <v>699</v>
      </c>
      <c r="F320" s="31">
        <v>134.547</v>
      </c>
      <c r="G320" s="31">
        <v>142.01100000000002</v>
      </c>
      <c r="H320" s="31">
        <v>149.87526</v>
      </c>
      <c r="I320" s="31">
        <v>160.52046000000001</v>
      </c>
      <c r="J320" s="31">
        <v>169.82574000000002</v>
      </c>
      <c r="K320" s="31">
        <v>179.53920000000002</v>
      </c>
      <c r="L320" s="31">
        <v>191.3922</v>
      </c>
      <c r="M320" s="31">
        <v>210.23772</v>
      </c>
      <c r="N320" s="31">
        <v>229.44108</v>
      </c>
      <c r="O320" s="31">
        <v>233.33982000000003</v>
      </c>
      <c r="P320" s="31">
        <v>243.69365999999999</v>
      </c>
      <c r="Q320" s="31">
        <v>253.11546000000001</v>
      </c>
      <c r="R320" s="31">
        <v>262.96392000000003</v>
      </c>
      <c r="T320" s="62">
        <f t="shared" si="4"/>
        <v>210.23772</v>
      </c>
    </row>
    <row r="321" spans="1:20" x14ac:dyDescent="0.2">
      <c r="A321" s="51" t="s">
        <v>700</v>
      </c>
      <c r="B321" s="52" t="s">
        <v>701</v>
      </c>
      <c r="C321" s="53">
        <v>0.1</v>
      </c>
      <c r="D321" s="51" t="s">
        <v>5</v>
      </c>
      <c r="E321" s="51" t="s">
        <v>283</v>
      </c>
      <c r="F321" s="31">
        <v>46.960999999999999</v>
      </c>
      <c r="G321" s="31">
        <v>49.218000000000004</v>
      </c>
      <c r="H321" s="31">
        <v>51.957380000000001</v>
      </c>
      <c r="I321" s="31">
        <v>55.647980000000004</v>
      </c>
      <c r="J321" s="31">
        <v>58.806620000000002</v>
      </c>
      <c r="K321" s="31">
        <v>62.17110000000001</v>
      </c>
      <c r="L321" s="31">
        <v>66.275099999999995</v>
      </c>
      <c r="M321" s="31">
        <v>72.800359999999998</v>
      </c>
      <c r="N321" s="31">
        <v>79.449039999999997</v>
      </c>
      <c r="O321" s="31">
        <v>80.801660000000012</v>
      </c>
      <c r="P321" s="31">
        <v>84.150579999999991</v>
      </c>
      <c r="Q321" s="31">
        <v>86.920980000000014</v>
      </c>
      <c r="R321" s="31">
        <v>90.303460000000001</v>
      </c>
      <c r="T321" s="62">
        <f t="shared" si="4"/>
        <v>72.800359999999998</v>
      </c>
    </row>
    <row r="322" spans="1:20" x14ac:dyDescent="0.2">
      <c r="A322" s="51" t="s">
        <v>702</v>
      </c>
      <c r="B322" s="52" t="s">
        <v>703</v>
      </c>
      <c r="C322" s="53">
        <v>0.01</v>
      </c>
      <c r="D322" s="51" t="s">
        <v>5</v>
      </c>
      <c r="E322" s="51" t="s">
        <v>551</v>
      </c>
      <c r="F322" s="31">
        <v>6.2900000000000009</v>
      </c>
      <c r="G322" s="31">
        <v>6.5850000000000009</v>
      </c>
      <c r="H322" s="31">
        <v>6.9518000000000004</v>
      </c>
      <c r="I322" s="31">
        <v>7.4456000000000007</v>
      </c>
      <c r="J322" s="31">
        <v>7.8668000000000005</v>
      </c>
      <c r="K322" s="31">
        <v>8.3169000000000004</v>
      </c>
      <c r="L322" s="31">
        <v>8.8658999999999999</v>
      </c>
      <c r="M322" s="31">
        <v>9.7387999999999995</v>
      </c>
      <c r="N322" s="31">
        <v>10.6282</v>
      </c>
      <c r="O322" s="31">
        <v>10.809200000000002</v>
      </c>
      <c r="P322" s="31">
        <v>11.2522</v>
      </c>
      <c r="Q322" s="31">
        <v>11.612400000000001</v>
      </c>
      <c r="R322" s="31">
        <v>12.064300000000001</v>
      </c>
      <c r="S322" s="29">
        <f>VLOOKUP(B322,[1]TABELA!$B$53:$T$1211,19,FALSE)</f>
        <v>11</v>
      </c>
      <c r="T322" s="62">
        <f>VLOOKUP(B322,[1]TABELA!$B$53:$U$1211,20,FALSE)</f>
        <v>15</v>
      </c>
    </row>
    <row r="323" spans="1:20" x14ac:dyDescent="0.2">
      <c r="A323" s="51" t="s">
        <v>704</v>
      </c>
      <c r="B323" s="52" t="s">
        <v>705</v>
      </c>
      <c r="C323" s="53">
        <v>0.01</v>
      </c>
      <c r="D323" s="51" t="s">
        <v>5</v>
      </c>
      <c r="E323" s="51" t="s">
        <v>99</v>
      </c>
      <c r="F323" s="31">
        <v>8.36</v>
      </c>
      <c r="G323" s="31">
        <v>8.745000000000001</v>
      </c>
      <c r="H323" s="31">
        <v>9.2323999999999984</v>
      </c>
      <c r="I323" s="31">
        <v>9.8882000000000012</v>
      </c>
      <c r="J323" s="31">
        <v>10.446200000000001</v>
      </c>
      <c r="K323" s="31">
        <v>11.043899999999999</v>
      </c>
      <c r="L323" s="31">
        <v>11.772899999999998</v>
      </c>
      <c r="M323" s="31">
        <v>12.931999999999999</v>
      </c>
      <c r="N323" s="31">
        <v>14.113</v>
      </c>
      <c r="O323" s="31">
        <v>14.353400000000001</v>
      </c>
      <c r="P323" s="31">
        <v>14.936799999999998</v>
      </c>
      <c r="Q323" s="31">
        <v>15.404999999999999</v>
      </c>
      <c r="R323" s="31">
        <v>16.0045</v>
      </c>
      <c r="S323" s="29">
        <f>VLOOKUP(B323,[1]TABELA!$B$53:$T$1211,19,FALSE)</f>
        <v>10</v>
      </c>
      <c r="T323" s="62">
        <v>15</v>
      </c>
    </row>
    <row r="324" spans="1:20" x14ac:dyDescent="0.2">
      <c r="A324" s="51" t="s">
        <v>706</v>
      </c>
      <c r="B324" s="52" t="s">
        <v>707</v>
      </c>
      <c r="C324" s="53">
        <v>0.01</v>
      </c>
      <c r="D324" s="51" t="s">
        <v>5</v>
      </c>
      <c r="E324" s="51" t="s">
        <v>99</v>
      </c>
      <c r="F324" s="31">
        <v>8.36</v>
      </c>
      <c r="G324" s="31">
        <v>8.745000000000001</v>
      </c>
      <c r="H324" s="31">
        <v>9.2323999999999984</v>
      </c>
      <c r="I324" s="31">
        <v>9.8882000000000012</v>
      </c>
      <c r="J324" s="31">
        <v>10.446200000000001</v>
      </c>
      <c r="K324" s="31">
        <v>11.043899999999999</v>
      </c>
      <c r="L324" s="31">
        <v>11.772899999999998</v>
      </c>
      <c r="M324" s="31">
        <v>12.931999999999999</v>
      </c>
      <c r="N324" s="31">
        <v>14.113</v>
      </c>
      <c r="O324" s="31">
        <v>14.353400000000001</v>
      </c>
      <c r="P324" s="31">
        <v>14.936799999999998</v>
      </c>
      <c r="Q324" s="31">
        <v>15.404999999999999</v>
      </c>
      <c r="R324" s="31">
        <v>16.0045</v>
      </c>
      <c r="S324" s="29">
        <f>VLOOKUP(B324,[1]TABELA!$B$53:$T$1211,19,FALSE)</f>
        <v>11</v>
      </c>
      <c r="T324" s="62">
        <f>VLOOKUP(B324,[1]TABELA!$B$53:$U$1211,20,FALSE)</f>
        <v>15</v>
      </c>
    </row>
    <row r="325" spans="1:20" x14ac:dyDescent="0.2">
      <c r="A325" s="51" t="s">
        <v>708</v>
      </c>
      <c r="B325" s="52" t="s">
        <v>709</v>
      </c>
      <c r="C325" s="53">
        <v>0.01</v>
      </c>
      <c r="D325" s="51" t="s">
        <v>5</v>
      </c>
      <c r="E325" s="51" t="s">
        <v>122</v>
      </c>
      <c r="F325" s="31">
        <v>4.5305</v>
      </c>
      <c r="G325" s="31">
        <v>4.7490000000000006</v>
      </c>
      <c r="H325" s="31">
        <v>5.0132900000000005</v>
      </c>
      <c r="I325" s="31">
        <v>5.3693900000000001</v>
      </c>
      <c r="J325" s="31">
        <v>5.6743100000000002</v>
      </c>
      <c r="K325" s="31">
        <v>5.9989500000000007</v>
      </c>
      <c r="L325" s="31">
        <v>6.3949499999999997</v>
      </c>
      <c r="M325" s="31">
        <v>7.0245799999999994</v>
      </c>
      <c r="N325" s="31">
        <v>7.6661200000000003</v>
      </c>
      <c r="O325" s="31">
        <v>7.7966300000000004</v>
      </c>
      <c r="P325" s="31">
        <v>8.1202899999999989</v>
      </c>
      <c r="Q325" s="31">
        <v>8.3886900000000004</v>
      </c>
      <c r="R325" s="31">
        <v>8.7151300000000003</v>
      </c>
      <c r="S325" s="29">
        <f>VLOOKUP(B325,[1]TABELA!$B$53:$T$1211,19,FALSE)</f>
        <v>11</v>
      </c>
      <c r="T325" s="62">
        <v>11</v>
      </c>
    </row>
    <row r="326" spans="1:20" x14ac:dyDescent="0.2">
      <c r="A326" s="51" t="s">
        <v>710</v>
      </c>
      <c r="B326" s="52" t="s">
        <v>711</v>
      </c>
      <c r="C326" s="53">
        <v>1</v>
      </c>
      <c r="D326" s="51" t="s">
        <v>254</v>
      </c>
      <c r="E326" s="51" t="s">
        <v>712</v>
      </c>
      <c r="F326" s="31">
        <v>298.05500000000001</v>
      </c>
      <c r="G326" s="31">
        <v>325.84000000000003</v>
      </c>
      <c r="H326" s="31">
        <v>344.2919</v>
      </c>
      <c r="I326" s="31">
        <v>368.72489999999999</v>
      </c>
      <c r="J326" s="31">
        <v>389.35809999999998</v>
      </c>
      <c r="K326" s="31">
        <v>411.6155</v>
      </c>
      <c r="L326" s="31">
        <v>438.77549999999997</v>
      </c>
      <c r="M326" s="31">
        <v>482.02179999999998</v>
      </c>
      <c r="N326" s="31">
        <v>526.05520000000001</v>
      </c>
      <c r="O326" s="31">
        <v>534.94330000000002</v>
      </c>
      <c r="P326" s="31">
        <v>585.34789999999998</v>
      </c>
      <c r="Q326" s="31">
        <v>662.10989999999993</v>
      </c>
      <c r="R326" s="31">
        <v>778.77729999999997</v>
      </c>
      <c r="T326" s="62">
        <f t="shared" ref="T326:T389" si="5">M326</f>
        <v>482.02179999999998</v>
      </c>
    </row>
    <row r="327" spans="1:20" x14ac:dyDescent="0.2">
      <c r="A327" s="51">
        <v>40312194</v>
      </c>
      <c r="B327" s="52" t="s">
        <v>713</v>
      </c>
      <c r="C327" s="53">
        <v>0.04</v>
      </c>
      <c r="D327" s="51" t="s">
        <v>5</v>
      </c>
      <c r="E327" s="51">
        <v>4.5</v>
      </c>
      <c r="F327" s="31">
        <v>52.07</v>
      </c>
      <c r="G327" s="31">
        <v>54.42</v>
      </c>
      <c r="H327" s="31">
        <v>57.454999999999998</v>
      </c>
      <c r="I327" s="31">
        <v>61.536200000000001</v>
      </c>
      <c r="J327" s="31">
        <v>64.999399999999994</v>
      </c>
      <c r="K327" s="31">
        <v>68.718599999999995</v>
      </c>
      <c r="L327" s="31">
        <v>73.254599999999996</v>
      </c>
      <c r="M327" s="31">
        <v>80.466799999999992</v>
      </c>
      <c r="N327" s="31">
        <v>87.815200000000004</v>
      </c>
      <c r="O327" s="31">
        <v>89.311400000000006</v>
      </c>
      <c r="P327" s="31">
        <v>92.908599999999993</v>
      </c>
      <c r="Q327" s="31">
        <v>95.753399999999999</v>
      </c>
      <c r="R327" s="31">
        <v>99.479799999999997</v>
      </c>
      <c r="T327" s="62">
        <f t="shared" si="5"/>
        <v>80.466799999999992</v>
      </c>
    </row>
    <row r="328" spans="1:20" x14ac:dyDescent="0.2">
      <c r="A328" s="51" t="s">
        <v>714</v>
      </c>
      <c r="B328" s="52" t="s">
        <v>715</v>
      </c>
      <c r="C328" s="53">
        <v>1</v>
      </c>
      <c r="D328" s="51" t="s">
        <v>250</v>
      </c>
      <c r="E328" s="51" t="s">
        <v>716</v>
      </c>
      <c r="F328" s="31">
        <v>493.95</v>
      </c>
      <c r="G328" s="31">
        <v>540.59999999999991</v>
      </c>
      <c r="H328" s="31">
        <v>571.25099999999998</v>
      </c>
      <c r="I328" s="31">
        <v>611.79099999999994</v>
      </c>
      <c r="J328" s="31">
        <v>645.98900000000003</v>
      </c>
      <c r="K328" s="31">
        <v>682.90499999999997</v>
      </c>
      <c r="L328" s="31">
        <v>727.96499999999992</v>
      </c>
      <c r="M328" s="31">
        <v>799.72199999999987</v>
      </c>
      <c r="N328" s="31">
        <v>872.77799999999991</v>
      </c>
      <c r="O328" s="31">
        <v>887.56700000000001</v>
      </c>
      <c r="P328" s="31">
        <v>984.69099999999992</v>
      </c>
      <c r="Q328" s="31">
        <v>1141.251</v>
      </c>
      <c r="R328" s="31">
        <v>1344.6669999999999</v>
      </c>
      <c r="T328" s="62">
        <f t="shared" si="5"/>
        <v>799.72199999999987</v>
      </c>
    </row>
    <row r="329" spans="1:20" x14ac:dyDescent="0.2">
      <c r="A329" s="51" t="s">
        <v>717</v>
      </c>
      <c r="B329" s="52" t="s">
        <v>718</v>
      </c>
      <c r="C329" s="53">
        <v>1</v>
      </c>
      <c r="D329" s="51" t="s">
        <v>158</v>
      </c>
      <c r="E329" s="51" t="s">
        <v>719</v>
      </c>
      <c r="F329" s="31">
        <v>1321.5</v>
      </c>
      <c r="G329" s="31">
        <v>1425</v>
      </c>
      <c r="H329" s="31">
        <v>1504.67</v>
      </c>
      <c r="I329" s="31">
        <v>1611.48</v>
      </c>
      <c r="J329" s="31">
        <v>1701.6699999999998</v>
      </c>
      <c r="K329" s="31">
        <v>1798.96</v>
      </c>
      <c r="L329" s="31">
        <v>1917.6699999999998</v>
      </c>
      <c r="M329" s="31">
        <v>2106.6299999999997</v>
      </c>
      <c r="N329" s="31">
        <v>2299.06</v>
      </c>
      <c r="O329" s="31">
        <v>2338</v>
      </c>
      <c r="P329" s="31">
        <v>2584.8799999999997</v>
      </c>
      <c r="Q329" s="31">
        <v>2978.0200000000004</v>
      </c>
      <c r="R329" s="31">
        <v>3446.18</v>
      </c>
      <c r="T329" s="62">
        <f t="shared" si="5"/>
        <v>2106.6299999999997</v>
      </c>
    </row>
    <row r="330" spans="1:20" x14ac:dyDescent="0.2">
      <c r="A330" s="51" t="s">
        <v>720</v>
      </c>
      <c r="B330" s="52" t="s">
        <v>721</v>
      </c>
      <c r="C330" s="53">
        <v>1</v>
      </c>
      <c r="D330" s="51" t="s">
        <v>158</v>
      </c>
      <c r="E330" s="51" t="s">
        <v>719</v>
      </c>
      <c r="F330" s="31">
        <v>1321.5</v>
      </c>
      <c r="G330" s="31">
        <v>1425</v>
      </c>
      <c r="H330" s="31">
        <v>1504.67</v>
      </c>
      <c r="I330" s="31">
        <v>1611.48</v>
      </c>
      <c r="J330" s="31">
        <v>1701.6699999999998</v>
      </c>
      <c r="K330" s="31">
        <v>1798.96</v>
      </c>
      <c r="L330" s="31">
        <v>1917.6699999999998</v>
      </c>
      <c r="M330" s="31">
        <v>2106.6299999999997</v>
      </c>
      <c r="N330" s="31">
        <v>2299.06</v>
      </c>
      <c r="O330" s="31">
        <v>2338</v>
      </c>
      <c r="P330" s="31">
        <v>2584.8799999999997</v>
      </c>
      <c r="Q330" s="31">
        <v>2978.0200000000004</v>
      </c>
      <c r="R330" s="31">
        <v>3446.18</v>
      </c>
      <c r="T330" s="62">
        <f t="shared" si="5"/>
        <v>2106.6299999999997</v>
      </c>
    </row>
    <row r="331" spans="1:20" x14ac:dyDescent="0.2">
      <c r="A331" s="51" t="s">
        <v>722</v>
      </c>
      <c r="B331" s="52" t="s">
        <v>723</v>
      </c>
      <c r="C331" s="53">
        <v>1</v>
      </c>
      <c r="D331" s="51" t="s">
        <v>724</v>
      </c>
      <c r="E331" s="51" t="s">
        <v>725</v>
      </c>
      <c r="F331" s="31">
        <v>572.58000000000004</v>
      </c>
      <c r="G331" s="31">
        <v>667.04</v>
      </c>
      <c r="H331" s="31">
        <v>704.41640000000007</v>
      </c>
      <c r="I331" s="31">
        <v>754.34439999999995</v>
      </c>
      <c r="J331" s="31">
        <v>796.50360000000001</v>
      </c>
      <c r="K331" s="31">
        <v>841.95800000000008</v>
      </c>
      <c r="L331" s="31">
        <v>897.48800000000006</v>
      </c>
      <c r="M331" s="31">
        <v>986.08079999999995</v>
      </c>
      <c r="N331" s="31">
        <v>1076.2212</v>
      </c>
      <c r="O331" s="31">
        <v>1094.1848</v>
      </c>
      <c r="P331" s="31">
        <v>1380.1424</v>
      </c>
      <c r="Q331" s="31">
        <v>1919.7344000000003</v>
      </c>
      <c r="R331" s="31">
        <v>2531.6988000000001</v>
      </c>
      <c r="T331" s="62">
        <f t="shared" si="5"/>
        <v>986.08079999999995</v>
      </c>
    </row>
    <row r="332" spans="1:20" x14ac:dyDescent="0.2">
      <c r="A332" s="51" t="s">
        <v>726</v>
      </c>
      <c r="B332" s="52" t="s">
        <v>727</v>
      </c>
      <c r="C332" s="53">
        <v>0.04</v>
      </c>
      <c r="D332" s="51" t="s">
        <v>5</v>
      </c>
      <c r="E332" s="51" t="s">
        <v>561</v>
      </c>
      <c r="F332" s="31">
        <v>10.67</v>
      </c>
      <c r="G332" s="31">
        <v>11.22</v>
      </c>
      <c r="H332" s="31">
        <v>11.843</v>
      </c>
      <c r="I332" s="31">
        <v>12.684200000000001</v>
      </c>
      <c r="J332" s="31">
        <v>13.4114</v>
      </c>
      <c r="K332" s="31">
        <v>14.178599999999999</v>
      </c>
      <c r="L332" s="31">
        <v>15.114599999999998</v>
      </c>
      <c r="M332" s="31">
        <v>16.602799999999998</v>
      </c>
      <c r="N332" s="31">
        <v>18.119199999999999</v>
      </c>
      <c r="O332" s="31">
        <v>18.427399999999999</v>
      </c>
      <c r="P332" s="31">
        <v>19.2166</v>
      </c>
      <c r="Q332" s="31">
        <v>19.901400000000002</v>
      </c>
      <c r="R332" s="31">
        <v>20.675800000000002</v>
      </c>
      <c r="T332" s="62">
        <f t="shared" si="5"/>
        <v>16.602799999999998</v>
      </c>
    </row>
    <row r="333" spans="1:20" x14ac:dyDescent="0.2">
      <c r="A333" s="51">
        <v>40321762</v>
      </c>
      <c r="B333" s="52" t="s">
        <v>728</v>
      </c>
      <c r="C333" s="53">
        <v>0.25</v>
      </c>
      <c r="D333" s="51" t="s">
        <v>5</v>
      </c>
      <c r="E333" s="51">
        <v>27.219000000000001</v>
      </c>
      <c r="F333" s="31">
        <v>315.01850000000002</v>
      </c>
      <c r="G333" s="31">
        <v>329.25300000000004</v>
      </c>
      <c r="H333" s="31">
        <v>347.61473000000001</v>
      </c>
      <c r="I333" s="31">
        <v>372.30682999999999</v>
      </c>
      <c r="J333" s="31">
        <v>393.26326999999998</v>
      </c>
      <c r="K333" s="31">
        <v>415.76535000000001</v>
      </c>
      <c r="L333" s="31">
        <v>443.20934999999997</v>
      </c>
      <c r="M333" s="31">
        <v>486.84505999999999</v>
      </c>
      <c r="N333" s="31">
        <v>531.30484000000001</v>
      </c>
      <c r="O333" s="31">
        <v>540.35711000000003</v>
      </c>
      <c r="P333" s="31">
        <v>562.13292999999999</v>
      </c>
      <c r="Q333" s="31">
        <v>579.36932999999999</v>
      </c>
      <c r="R333" s="31">
        <v>601.91641000000004</v>
      </c>
      <c r="T333" s="62">
        <f t="shared" si="5"/>
        <v>486.84505999999999</v>
      </c>
    </row>
    <row r="334" spans="1:20" x14ac:dyDescent="0.2">
      <c r="A334" s="51" t="s">
        <v>729</v>
      </c>
      <c r="B334" s="52" t="s">
        <v>730</v>
      </c>
      <c r="C334" s="53">
        <v>1</v>
      </c>
      <c r="D334" s="51" t="s">
        <v>84</v>
      </c>
      <c r="E334" s="51" t="s">
        <v>551</v>
      </c>
      <c r="F334" s="31">
        <v>154.21</v>
      </c>
      <c r="G334" s="31">
        <v>203.98</v>
      </c>
      <c r="H334" s="31">
        <v>215.84180000000001</v>
      </c>
      <c r="I334" s="31">
        <v>231.1078</v>
      </c>
      <c r="J334" s="31">
        <v>243.9982</v>
      </c>
      <c r="K334" s="31">
        <v>257.88099999999997</v>
      </c>
      <c r="L334" s="31">
        <v>274.88100000000003</v>
      </c>
      <c r="M334" s="31">
        <v>302.07960000000003</v>
      </c>
      <c r="N334" s="31">
        <v>329.7244</v>
      </c>
      <c r="O334" s="31">
        <v>335.11260000000004</v>
      </c>
      <c r="P334" s="31">
        <v>482.84380000000004</v>
      </c>
      <c r="Q334" s="31">
        <v>773.62779999999998</v>
      </c>
      <c r="R334" s="31">
        <v>1114.4506000000001</v>
      </c>
      <c r="T334" s="62">
        <f t="shared" si="5"/>
        <v>302.07960000000003</v>
      </c>
    </row>
    <row r="335" spans="1:20" x14ac:dyDescent="0.2">
      <c r="A335" s="51" t="s">
        <v>731</v>
      </c>
      <c r="B335" s="52" t="s">
        <v>732</v>
      </c>
      <c r="C335" s="53">
        <v>0.1</v>
      </c>
      <c r="D335" s="51" t="s">
        <v>5</v>
      </c>
      <c r="E335" s="51" t="s">
        <v>330</v>
      </c>
      <c r="F335" s="31">
        <v>38.680999999999997</v>
      </c>
      <c r="G335" s="31">
        <v>40.577999999999996</v>
      </c>
      <c r="H335" s="31">
        <v>42.834980000000002</v>
      </c>
      <c r="I335" s="31">
        <v>45.877580000000002</v>
      </c>
      <c r="J335" s="31">
        <v>48.489020000000004</v>
      </c>
      <c r="K335" s="31">
        <v>51.263100000000001</v>
      </c>
      <c r="L335" s="31">
        <v>54.647099999999995</v>
      </c>
      <c r="M335" s="31">
        <v>60.027559999999994</v>
      </c>
      <c r="N335" s="31">
        <v>65.509839999999997</v>
      </c>
      <c r="O335" s="31">
        <v>66.624860000000012</v>
      </c>
      <c r="P335" s="31">
        <v>69.412179999999992</v>
      </c>
      <c r="Q335" s="31">
        <v>71.750579999999999</v>
      </c>
      <c r="R335" s="31">
        <v>74.542659999999998</v>
      </c>
      <c r="T335" s="62">
        <f t="shared" si="5"/>
        <v>60.027559999999994</v>
      </c>
    </row>
    <row r="336" spans="1:20" x14ac:dyDescent="0.2">
      <c r="A336" s="51" t="s">
        <v>733</v>
      </c>
      <c r="B336" s="52" t="s">
        <v>734</v>
      </c>
      <c r="C336" s="53">
        <v>0.01</v>
      </c>
      <c r="D336" s="51" t="s">
        <v>5</v>
      </c>
      <c r="E336" s="51" t="s">
        <v>735</v>
      </c>
      <c r="F336" s="31">
        <v>32.579000000000001</v>
      </c>
      <c r="G336" s="31">
        <v>34.016999999999996</v>
      </c>
      <c r="H336" s="31">
        <v>35.915419999999997</v>
      </c>
      <c r="I336" s="31">
        <v>38.466620000000006</v>
      </c>
      <c r="J336" s="31">
        <v>40.62518</v>
      </c>
      <c r="K336" s="31">
        <v>42.949800000000003</v>
      </c>
      <c r="L336" s="31">
        <v>45.784799999999997</v>
      </c>
      <c r="M336" s="31">
        <v>50.292439999999992</v>
      </c>
      <c r="N336" s="31">
        <v>54.885159999999999</v>
      </c>
      <c r="O336" s="31">
        <v>55.820540000000008</v>
      </c>
      <c r="P336" s="31">
        <v>58.046619999999997</v>
      </c>
      <c r="Q336" s="31">
        <v>59.778420000000004</v>
      </c>
      <c r="R336" s="31">
        <v>62.104840000000003</v>
      </c>
      <c r="T336" s="62">
        <f t="shared" si="5"/>
        <v>50.292439999999992</v>
      </c>
    </row>
    <row r="337" spans="1:20" x14ac:dyDescent="0.2">
      <c r="A337" s="51" t="s">
        <v>736</v>
      </c>
      <c r="B337" s="52" t="s">
        <v>737</v>
      </c>
      <c r="C337" s="53">
        <v>0.01</v>
      </c>
      <c r="D337" s="51" t="s">
        <v>5</v>
      </c>
      <c r="E337" s="51" t="s">
        <v>178</v>
      </c>
      <c r="F337" s="31">
        <v>16.329499999999999</v>
      </c>
      <c r="G337" s="31">
        <v>17.061</v>
      </c>
      <c r="H337" s="31">
        <v>18.012709999999998</v>
      </c>
      <c r="I337" s="31">
        <v>19.292210000000001</v>
      </c>
      <c r="J337" s="31">
        <v>20.37689</v>
      </c>
      <c r="K337" s="31">
        <v>21.542850000000001</v>
      </c>
      <c r="L337" s="31">
        <v>22.964849999999998</v>
      </c>
      <c r="M337" s="31">
        <v>25.225819999999995</v>
      </c>
      <c r="N337" s="31">
        <v>27.52948</v>
      </c>
      <c r="O337" s="31">
        <v>27.998570000000004</v>
      </c>
      <c r="P337" s="31">
        <v>29.122509999999998</v>
      </c>
      <c r="Q337" s="31">
        <v>30.006510000000002</v>
      </c>
      <c r="R337" s="31">
        <v>31.174270000000003</v>
      </c>
      <c r="T337" s="62">
        <f t="shared" si="5"/>
        <v>25.225819999999995</v>
      </c>
    </row>
    <row r="338" spans="1:20" x14ac:dyDescent="0.2">
      <c r="A338" s="51" t="s">
        <v>738</v>
      </c>
      <c r="B338" s="52" t="s">
        <v>739</v>
      </c>
      <c r="C338" s="53">
        <v>0.01</v>
      </c>
      <c r="D338" s="51" t="s">
        <v>5</v>
      </c>
      <c r="E338" s="51" t="s">
        <v>178</v>
      </c>
      <c r="F338" s="31">
        <v>16.329499999999999</v>
      </c>
      <c r="G338" s="31">
        <v>17.061</v>
      </c>
      <c r="H338" s="31">
        <v>18.012709999999998</v>
      </c>
      <c r="I338" s="31">
        <v>19.292210000000001</v>
      </c>
      <c r="J338" s="31">
        <v>20.37689</v>
      </c>
      <c r="K338" s="31">
        <v>21.542850000000001</v>
      </c>
      <c r="L338" s="31">
        <v>22.964849999999998</v>
      </c>
      <c r="M338" s="31">
        <v>25.225819999999995</v>
      </c>
      <c r="N338" s="31">
        <v>27.52948</v>
      </c>
      <c r="O338" s="31">
        <v>27.998570000000004</v>
      </c>
      <c r="P338" s="31">
        <v>29.122509999999998</v>
      </c>
      <c r="Q338" s="31">
        <v>30.006510000000002</v>
      </c>
      <c r="R338" s="31">
        <v>31.174270000000003</v>
      </c>
      <c r="T338" s="62">
        <f t="shared" si="5"/>
        <v>25.225819999999995</v>
      </c>
    </row>
    <row r="339" spans="1:20" x14ac:dyDescent="0.2">
      <c r="A339" s="51" t="s">
        <v>740</v>
      </c>
      <c r="B339" s="52" t="s">
        <v>741</v>
      </c>
      <c r="C339" s="53">
        <v>0.1</v>
      </c>
      <c r="D339" s="51" t="s">
        <v>5</v>
      </c>
      <c r="E339" s="51" t="s">
        <v>330</v>
      </c>
      <c r="F339" s="31">
        <v>38.680999999999997</v>
      </c>
      <c r="G339" s="31">
        <v>40.577999999999996</v>
      </c>
      <c r="H339" s="31">
        <v>42.834980000000002</v>
      </c>
      <c r="I339" s="31">
        <v>45.877580000000002</v>
      </c>
      <c r="J339" s="31">
        <v>48.489020000000004</v>
      </c>
      <c r="K339" s="31">
        <v>51.263100000000001</v>
      </c>
      <c r="L339" s="31">
        <v>54.647099999999995</v>
      </c>
      <c r="M339" s="31">
        <v>60.027559999999994</v>
      </c>
      <c r="N339" s="31">
        <v>65.509839999999997</v>
      </c>
      <c r="O339" s="31">
        <v>66.624860000000012</v>
      </c>
      <c r="P339" s="31">
        <v>69.412179999999992</v>
      </c>
      <c r="Q339" s="31">
        <v>71.750579999999999</v>
      </c>
      <c r="R339" s="31">
        <v>74.542659999999998</v>
      </c>
      <c r="T339" s="62">
        <f t="shared" si="5"/>
        <v>60.027559999999994</v>
      </c>
    </row>
    <row r="340" spans="1:20" x14ac:dyDescent="0.2">
      <c r="A340" s="51" t="s">
        <v>742</v>
      </c>
      <c r="B340" s="52" t="s">
        <v>743</v>
      </c>
      <c r="C340" s="53">
        <v>0.04</v>
      </c>
      <c r="D340" s="51" t="s">
        <v>5</v>
      </c>
      <c r="E340" s="51" t="s">
        <v>178</v>
      </c>
      <c r="F340" s="31">
        <v>16.569500000000001</v>
      </c>
      <c r="G340" s="31">
        <v>17.376000000000001</v>
      </c>
      <c r="H340" s="31">
        <v>18.34271</v>
      </c>
      <c r="I340" s="31">
        <v>19.645610000000001</v>
      </c>
      <c r="J340" s="31">
        <v>20.762689999999999</v>
      </c>
      <c r="K340" s="31">
        <v>21.950550000000003</v>
      </c>
      <c r="L340" s="31">
        <v>23.399549999999998</v>
      </c>
      <c r="M340" s="31">
        <v>25.703419999999998</v>
      </c>
      <c r="N340" s="31">
        <v>28.050879999999999</v>
      </c>
      <c r="O340" s="31">
        <v>28.528370000000002</v>
      </c>
      <c r="P340" s="31">
        <v>29.71771</v>
      </c>
      <c r="Q340" s="31">
        <v>30.710310000000003</v>
      </c>
      <c r="R340" s="31">
        <v>31.905370000000005</v>
      </c>
      <c r="T340" s="62">
        <f t="shared" si="5"/>
        <v>25.703419999999998</v>
      </c>
    </row>
    <row r="341" spans="1:20" x14ac:dyDescent="0.2">
      <c r="A341" s="51" t="s">
        <v>744</v>
      </c>
      <c r="B341" s="52" t="s">
        <v>745</v>
      </c>
      <c r="C341" s="53">
        <v>0.01</v>
      </c>
      <c r="D341" s="51" t="s">
        <v>5</v>
      </c>
      <c r="E341" s="51" t="s">
        <v>181</v>
      </c>
      <c r="F341" s="31">
        <v>13.534999999999998</v>
      </c>
      <c r="G341" s="31">
        <v>14.145</v>
      </c>
      <c r="H341" s="31">
        <v>14.933899999999998</v>
      </c>
      <c r="I341" s="31">
        <v>15.9947</v>
      </c>
      <c r="J341" s="31">
        <v>16.894699999999997</v>
      </c>
      <c r="K341" s="31">
        <v>17.8614</v>
      </c>
      <c r="L341" s="31">
        <v>19.040399999999998</v>
      </c>
      <c r="M341" s="31">
        <v>20.914999999999996</v>
      </c>
      <c r="N341" s="31">
        <v>22.824999999999999</v>
      </c>
      <c r="O341" s="31">
        <v>23.213899999999999</v>
      </c>
      <c r="P341" s="31">
        <v>24.148299999999995</v>
      </c>
      <c r="Q341" s="31">
        <v>24.886499999999998</v>
      </c>
      <c r="R341" s="31">
        <v>25.855</v>
      </c>
      <c r="T341" s="62">
        <f t="shared" si="5"/>
        <v>20.914999999999996</v>
      </c>
    </row>
    <row r="342" spans="1:20" x14ac:dyDescent="0.2">
      <c r="A342" s="51" t="s">
        <v>746</v>
      </c>
      <c r="B342" s="52" t="s">
        <v>747</v>
      </c>
      <c r="C342" s="53">
        <v>0.1</v>
      </c>
      <c r="D342" s="51" t="s">
        <v>5</v>
      </c>
      <c r="E342" s="51" t="s">
        <v>36</v>
      </c>
      <c r="F342" s="31">
        <v>46.8</v>
      </c>
      <c r="G342" s="31">
        <v>49.05</v>
      </c>
      <c r="H342" s="31">
        <v>51.78</v>
      </c>
      <c r="I342" s="31">
        <v>55.457999999999998</v>
      </c>
      <c r="J342" s="31">
        <v>58.606000000000002</v>
      </c>
      <c r="K342" s="31">
        <v>61.959000000000003</v>
      </c>
      <c r="L342" s="31">
        <v>66.048999999999992</v>
      </c>
      <c r="M342" s="31">
        <v>72.551999999999992</v>
      </c>
      <c r="N342" s="31">
        <v>79.177999999999997</v>
      </c>
      <c r="O342" s="31">
        <v>80.52600000000001</v>
      </c>
      <c r="P342" s="31">
        <v>83.86399999999999</v>
      </c>
      <c r="Q342" s="31">
        <v>86.626000000000005</v>
      </c>
      <c r="R342" s="31">
        <v>89.997</v>
      </c>
      <c r="T342" s="62">
        <f t="shared" si="5"/>
        <v>72.551999999999992</v>
      </c>
    </row>
    <row r="343" spans="1:20" x14ac:dyDescent="0.2">
      <c r="A343" s="51" t="s">
        <v>748</v>
      </c>
      <c r="B343" s="52" t="s">
        <v>749</v>
      </c>
      <c r="C343" s="53">
        <v>0.01</v>
      </c>
      <c r="D343" s="51" t="s">
        <v>5</v>
      </c>
      <c r="E343" s="51" t="s">
        <v>304</v>
      </c>
      <c r="F343" s="31">
        <v>15.605</v>
      </c>
      <c r="G343" s="31">
        <v>16.305000000000003</v>
      </c>
      <c r="H343" s="31">
        <v>17.214500000000001</v>
      </c>
      <c r="I343" s="31">
        <v>18.4373</v>
      </c>
      <c r="J343" s="31">
        <v>19.4741</v>
      </c>
      <c r="K343" s="31">
        <v>20.5884</v>
      </c>
      <c r="L343" s="31">
        <v>21.947399999999998</v>
      </c>
      <c r="M343" s="31">
        <v>24.108199999999997</v>
      </c>
      <c r="N343" s="31">
        <v>26.309799999999999</v>
      </c>
      <c r="O343" s="31">
        <v>26.758100000000002</v>
      </c>
      <c r="P343" s="31">
        <v>27.832899999999999</v>
      </c>
      <c r="Q343" s="31">
        <v>28.679100000000002</v>
      </c>
      <c r="R343" s="31">
        <v>29.795200000000005</v>
      </c>
      <c r="T343" s="62">
        <f t="shared" si="5"/>
        <v>24.108199999999997</v>
      </c>
    </row>
    <row r="344" spans="1:20" x14ac:dyDescent="0.2">
      <c r="A344" s="51" t="s">
        <v>750</v>
      </c>
      <c r="B344" s="52" t="s">
        <v>751</v>
      </c>
      <c r="C344" s="53">
        <v>0.01</v>
      </c>
      <c r="D344" s="51" t="s">
        <v>5</v>
      </c>
      <c r="E344" s="51" t="s">
        <v>752</v>
      </c>
      <c r="F344" s="31">
        <v>10.499000000000001</v>
      </c>
      <c r="G344" s="31">
        <v>10.977</v>
      </c>
      <c r="H344" s="31">
        <v>11.58902</v>
      </c>
      <c r="I344" s="31">
        <v>12.412220000000001</v>
      </c>
      <c r="J344" s="31">
        <v>13.111580000000002</v>
      </c>
      <c r="K344" s="31">
        <v>13.861800000000001</v>
      </c>
      <c r="L344" s="31">
        <v>14.7768</v>
      </c>
      <c r="M344" s="31">
        <v>16.231639999999999</v>
      </c>
      <c r="N344" s="31">
        <v>17.71396</v>
      </c>
      <c r="O344" s="31">
        <v>18.015740000000001</v>
      </c>
      <c r="P344" s="31">
        <v>18.744219999999999</v>
      </c>
      <c r="Q344" s="31">
        <v>19.324020000000001</v>
      </c>
      <c r="R344" s="31">
        <v>20.076040000000003</v>
      </c>
      <c r="T344" s="62">
        <f t="shared" si="5"/>
        <v>16.231639999999999</v>
      </c>
    </row>
    <row r="345" spans="1:20" x14ac:dyDescent="0.2">
      <c r="A345" s="51">
        <v>40404552</v>
      </c>
      <c r="B345" s="52" t="s">
        <v>753</v>
      </c>
      <c r="C345" s="53">
        <v>0.1</v>
      </c>
      <c r="D345" s="51" t="s">
        <v>5</v>
      </c>
      <c r="E345" s="51">
        <v>2.214</v>
      </c>
      <c r="F345" s="31">
        <v>26.260999999999999</v>
      </c>
      <c r="G345" s="31">
        <v>27.617999999999999</v>
      </c>
      <c r="H345" s="31">
        <v>29.15138</v>
      </c>
      <c r="I345" s="31">
        <v>31.221980000000002</v>
      </c>
      <c r="J345" s="31">
        <v>33.012619999999998</v>
      </c>
      <c r="K345" s="31">
        <v>34.9011</v>
      </c>
      <c r="L345" s="31">
        <v>37.205099999999995</v>
      </c>
      <c r="M345" s="31">
        <v>40.868359999999996</v>
      </c>
      <c r="N345" s="31">
        <v>44.601039999999998</v>
      </c>
      <c r="O345" s="31">
        <v>45.359659999999998</v>
      </c>
      <c r="P345" s="31">
        <v>47.304580000000001</v>
      </c>
      <c r="Q345" s="31">
        <v>48.994979999999998</v>
      </c>
      <c r="R345" s="31">
        <v>50.90146</v>
      </c>
      <c r="T345" s="62">
        <f t="shared" si="5"/>
        <v>40.868359999999996</v>
      </c>
    </row>
    <row r="346" spans="1:20" x14ac:dyDescent="0.2">
      <c r="A346" s="51" t="s">
        <v>754</v>
      </c>
      <c r="B346" s="52" t="s">
        <v>755</v>
      </c>
      <c r="C346" s="53">
        <v>0.1</v>
      </c>
      <c r="D346" s="51" t="s">
        <v>5</v>
      </c>
      <c r="E346" s="51" t="s">
        <v>286</v>
      </c>
      <c r="F346" s="31">
        <v>37.335499999999996</v>
      </c>
      <c r="G346" s="31">
        <v>39.173999999999999</v>
      </c>
      <c r="H346" s="31">
        <v>41.352589999999999</v>
      </c>
      <c r="I346" s="31">
        <v>44.28989</v>
      </c>
      <c r="J346" s="31">
        <v>46.81241</v>
      </c>
      <c r="K346" s="31">
        <v>49.490550000000006</v>
      </c>
      <c r="L346" s="31">
        <v>52.757549999999995</v>
      </c>
      <c r="M346" s="31">
        <v>57.951979999999992</v>
      </c>
      <c r="N346" s="31">
        <v>63.244720000000001</v>
      </c>
      <c r="O346" s="31">
        <v>64.321130000000011</v>
      </c>
      <c r="P346" s="31">
        <v>67.017189999999985</v>
      </c>
      <c r="Q346" s="31">
        <v>69.285390000000007</v>
      </c>
      <c r="R346" s="31">
        <v>71.981530000000006</v>
      </c>
      <c r="T346" s="62">
        <f t="shared" si="5"/>
        <v>57.951979999999992</v>
      </c>
    </row>
    <row r="347" spans="1:20" x14ac:dyDescent="0.2">
      <c r="A347" s="51" t="s">
        <v>756</v>
      </c>
      <c r="B347" s="52" t="s">
        <v>757</v>
      </c>
      <c r="C347" s="53">
        <v>0.1</v>
      </c>
      <c r="D347" s="51" t="s">
        <v>5</v>
      </c>
      <c r="E347" s="51" t="s">
        <v>286</v>
      </c>
      <c r="F347" s="31">
        <v>37.335499999999996</v>
      </c>
      <c r="G347" s="31">
        <v>39.173999999999999</v>
      </c>
      <c r="H347" s="31">
        <v>41.352589999999999</v>
      </c>
      <c r="I347" s="31">
        <v>44.28989</v>
      </c>
      <c r="J347" s="31">
        <v>46.81241</v>
      </c>
      <c r="K347" s="31">
        <v>49.490550000000006</v>
      </c>
      <c r="L347" s="31">
        <v>52.757549999999995</v>
      </c>
      <c r="M347" s="31">
        <v>57.951979999999992</v>
      </c>
      <c r="N347" s="31">
        <v>63.244720000000001</v>
      </c>
      <c r="O347" s="31">
        <v>64.321130000000011</v>
      </c>
      <c r="P347" s="31">
        <v>67.017189999999985</v>
      </c>
      <c r="Q347" s="31">
        <v>69.285390000000007</v>
      </c>
      <c r="R347" s="31">
        <v>71.981530000000006</v>
      </c>
      <c r="T347" s="62">
        <f t="shared" si="5"/>
        <v>57.951979999999992</v>
      </c>
    </row>
    <row r="348" spans="1:20" x14ac:dyDescent="0.2">
      <c r="A348" s="51" t="s">
        <v>758</v>
      </c>
      <c r="B348" s="52" t="s">
        <v>759</v>
      </c>
      <c r="C348" s="53">
        <v>0.01</v>
      </c>
      <c r="D348" s="51" t="s">
        <v>5</v>
      </c>
      <c r="E348" s="51" t="s">
        <v>760</v>
      </c>
      <c r="F348" s="31">
        <v>7.3250000000000002</v>
      </c>
      <c r="G348" s="31">
        <v>7.6650000000000009</v>
      </c>
      <c r="H348" s="31">
        <v>8.0921000000000003</v>
      </c>
      <c r="I348" s="31">
        <v>8.6669000000000018</v>
      </c>
      <c r="J348" s="31">
        <v>9.1565000000000012</v>
      </c>
      <c r="K348" s="31">
        <v>9.6804000000000006</v>
      </c>
      <c r="L348" s="31">
        <v>10.319399999999998</v>
      </c>
      <c r="M348" s="31">
        <v>11.3354</v>
      </c>
      <c r="N348" s="31">
        <v>12.3706</v>
      </c>
      <c r="O348" s="31">
        <v>12.581300000000001</v>
      </c>
      <c r="P348" s="31">
        <v>13.094499999999998</v>
      </c>
      <c r="Q348" s="31">
        <v>13.508700000000001</v>
      </c>
      <c r="R348" s="31">
        <v>14.034400000000002</v>
      </c>
      <c r="T348" s="62">
        <f t="shared" si="5"/>
        <v>11.3354</v>
      </c>
    </row>
    <row r="349" spans="1:20" x14ac:dyDescent="0.2">
      <c r="A349" s="51" t="s">
        <v>761</v>
      </c>
      <c r="B349" s="52" t="s">
        <v>762</v>
      </c>
      <c r="C349" s="53">
        <v>0.04</v>
      </c>
      <c r="D349" s="51" t="s">
        <v>5</v>
      </c>
      <c r="E349" s="51" t="s">
        <v>301</v>
      </c>
      <c r="F349" s="31">
        <v>21.641000000000002</v>
      </c>
      <c r="G349" s="31">
        <v>22.668000000000003</v>
      </c>
      <c r="H349" s="31">
        <v>23.930180000000004</v>
      </c>
      <c r="I349" s="31">
        <v>25.62998</v>
      </c>
      <c r="J349" s="31">
        <v>27.08222</v>
      </c>
      <c r="K349" s="31">
        <v>28.631700000000002</v>
      </c>
      <c r="L349" s="31">
        <v>30.521699999999999</v>
      </c>
      <c r="M349" s="31">
        <v>33.526760000000003</v>
      </c>
      <c r="N349" s="31">
        <v>36.588639999999998</v>
      </c>
      <c r="O349" s="31">
        <v>37.211660000000009</v>
      </c>
      <c r="P349" s="31">
        <v>38.744979999999998</v>
      </c>
      <c r="Q349" s="31">
        <v>40.002180000000003</v>
      </c>
      <c r="R349" s="31">
        <v>41.558860000000003</v>
      </c>
      <c r="T349" s="62">
        <f t="shared" si="5"/>
        <v>33.526760000000003</v>
      </c>
    </row>
    <row r="350" spans="1:20" x14ac:dyDescent="0.2">
      <c r="A350" s="51" t="s">
        <v>763</v>
      </c>
      <c r="B350" s="52" t="s">
        <v>764</v>
      </c>
      <c r="C350" s="53">
        <v>0.04</v>
      </c>
      <c r="D350" s="51" t="s">
        <v>5</v>
      </c>
      <c r="E350" s="51" t="s">
        <v>765</v>
      </c>
      <c r="F350" s="31">
        <v>18.536000000000001</v>
      </c>
      <c r="G350" s="31">
        <v>19.428000000000004</v>
      </c>
      <c r="H350" s="31">
        <v>20.50928</v>
      </c>
      <c r="I350" s="31">
        <v>21.966080000000002</v>
      </c>
      <c r="J350" s="31">
        <v>23.21312</v>
      </c>
      <c r="K350" s="31">
        <v>24.541200000000003</v>
      </c>
      <c r="L350" s="31">
        <v>26.161199999999997</v>
      </c>
      <c r="M350" s="31">
        <v>28.73696</v>
      </c>
      <c r="N350" s="31">
        <v>31.361440000000002</v>
      </c>
      <c r="O350" s="31">
        <v>31.895360000000004</v>
      </c>
      <c r="P350" s="31">
        <v>33.21808</v>
      </c>
      <c r="Q350" s="31">
        <v>34.313280000000006</v>
      </c>
      <c r="R350" s="31">
        <v>35.648560000000003</v>
      </c>
      <c r="T350" s="62">
        <f t="shared" si="5"/>
        <v>28.73696</v>
      </c>
    </row>
    <row r="351" spans="1:20" x14ac:dyDescent="0.2">
      <c r="A351" s="51" t="s">
        <v>766</v>
      </c>
      <c r="B351" s="52" t="s">
        <v>767</v>
      </c>
      <c r="C351" s="53">
        <v>0.04</v>
      </c>
      <c r="D351" s="51" t="s">
        <v>5</v>
      </c>
      <c r="E351" s="51" t="s">
        <v>92</v>
      </c>
      <c r="F351" s="31">
        <v>16.88</v>
      </c>
      <c r="G351" s="31">
        <v>17.700000000000003</v>
      </c>
      <c r="H351" s="31">
        <v>18.684799999999999</v>
      </c>
      <c r="I351" s="31">
        <v>20.012</v>
      </c>
      <c r="J351" s="31">
        <v>21.1496</v>
      </c>
      <c r="K351" s="31">
        <v>22.3596</v>
      </c>
      <c r="L351" s="31">
        <v>23.835599999999996</v>
      </c>
      <c r="M351" s="31">
        <v>26.182399999999998</v>
      </c>
      <c r="N351" s="31">
        <v>28.573599999999999</v>
      </c>
      <c r="O351" s="31">
        <v>29.06</v>
      </c>
      <c r="P351" s="31">
        <v>30.270399999999999</v>
      </c>
      <c r="Q351" s="31">
        <v>31.279199999999999</v>
      </c>
      <c r="R351" s="31">
        <v>32.496400000000001</v>
      </c>
      <c r="T351" s="62">
        <f t="shared" si="5"/>
        <v>26.182399999999998</v>
      </c>
    </row>
    <row r="352" spans="1:20" x14ac:dyDescent="0.2">
      <c r="A352" s="51" t="s">
        <v>768</v>
      </c>
      <c r="B352" s="52" t="s">
        <v>769</v>
      </c>
      <c r="C352" s="53">
        <v>0.04</v>
      </c>
      <c r="D352" s="51" t="s">
        <v>5</v>
      </c>
      <c r="E352" s="51" t="s">
        <v>92</v>
      </c>
      <c r="F352" s="31">
        <v>16.88</v>
      </c>
      <c r="G352" s="31">
        <v>17.700000000000003</v>
      </c>
      <c r="H352" s="31">
        <v>18.684799999999999</v>
      </c>
      <c r="I352" s="31">
        <v>20.012</v>
      </c>
      <c r="J352" s="31">
        <v>21.1496</v>
      </c>
      <c r="K352" s="31">
        <v>22.3596</v>
      </c>
      <c r="L352" s="31">
        <v>23.835599999999996</v>
      </c>
      <c r="M352" s="31">
        <v>26.182399999999998</v>
      </c>
      <c r="N352" s="31">
        <v>28.573599999999999</v>
      </c>
      <c r="O352" s="31">
        <v>29.06</v>
      </c>
      <c r="P352" s="31">
        <v>30.270399999999999</v>
      </c>
      <c r="Q352" s="31">
        <v>31.279199999999999</v>
      </c>
      <c r="R352" s="31">
        <v>32.496400000000001</v>
      </c>
      <c r="T352" s="62">
        <f t="shared" si="5"/>
        <v>26.182399999999998</v>
      </c>
    </row>
    <row r="353" spans="1:20" x14ac:dyDescent="0.2">
      <c r="A353" s="51" t="s">
        <v>770</v>
      </c>
      <c r="B353" s="52" t="s">
        <v>771</v>
      </c>
      <c r="C353" s="53">
        <v>0.01</v>
      </c>
      <c r="D353" s="51" t="s">
        <v>5</v>
      </c>
      <c r="E353" s="51" t="s">
        <v>772</v>
      </c>
      <c r="F353" s="31">
        <v>5.2549999999999999</v>
      </c>
      <c r="G353" s="31">
        <v>5.5050000000000008</v>
      </c>
      <c r="H353" s="31">
        <v>5.8115000000000006</v>
      </c>
      <c r="I353" s="31">
        <v>6.2243000000000004</v>
      </c>
      <c r="J353" s="31">
        <v>6.5770999999999997</v>
      </c>
      <c r="K353" s="31">
        <v>6.9534000000000002</v>
      </c>
      <c r="L353" s="31">
        <v>7.412399999999999</v>
      </c>
      <c r="M353" s="31">
        <v>8.142199999999999</v>
      </c>
      <c r="N353" s="31">
        <v>8.8857999999999997</v>
      </c>
      <c r="O353" s="31">
        <v>9.0371000000000006</v>
      </c>
      <c r="P353" s="31">
        <v>9.4098999999999986</v>
      </c>
      <c r="Q353" s="31">
        <v>9.7161000000000008</v>
      </c>
      <c r="R353" s="31">
        <v>10.094200000000001</v>
      </c>
      <c r="T353" s="62">
        <f t="shared" si="5"/>
        <v>8.142199999999999</v>
      </c>
    </row>
    <row r="354" spans="1:20" x14ac:dyDescent="0.2">
      <c r="A354" s="51" t="s">
        <v>773</v>
      </c>
      <c r="B354" s="52" t="s">
        <v>774</v>
      </c>
      <c r="C354" s="53">
        <v>0.04</v>
      </c>
      <c r="D354" s="51" t="s">
        <v>5</v>
      </c>
      <c r="E354" s="51" t="s">
        <v>45</v>
      </c>
      <c r="F354" s="31">
        <v>8.2894999999999985</v>
      </c>
      <c r="G354" s="31">
        <v>8.7359999999999989</v>
      </c>
      <c r="H354" s="31">
        <v>9.2203099999999996</v>
      </c>
      <c r="I354" s="31">
        <v>9.8752099999999992</v>
      </c>
      <c r="J354" s="31">
        <v>10.445089999999999</v>
      </c>
      <c r="K354" s="31">
        <v>11.042549999999999</v>
      </c>
      <c r="L354" s="31">
        <v>11.771549999999998</v>
      </c>
      <c r="M354" s="31">
        <v>12.930619999999998</v>
      </c>
      <c r="N354" s="31">
        <v>14.111679999999998</v>
      </c>
      <c r="O354" s="31">
        <v>14.351570000000001</v>
      </c>
      <c r="P354" s="31">
        <v>14.979309999999998</v>
      </c>
      <c r="Q354" s="31">
        <v>15.539909999999999</v>
      </c>
      <c r="R354" s="31">
        <v>16.144570000000002</v>
      </c>
      <c r="T354" s="62">
        <f t="shared" si="5"/>
        <v>12.930619999999998</v>
      </c>
    </row>
    <row r="355" spans="1:20" x14ac:dyDescent="0.2">
      <c r="A355" s="51" t="s">
        <v>775</v>
      </c>
      <c r="B355" s="52" t="s">
        <v>776</v>
      </c>
      <c r="C355" s="53">
        <v>0.01</v>
      </c>
      <c r="D355" s="51" t="s">
        <v>5</v>
      </c>
      <c r="E355" s="51" t="s">
        <v>19</v>
      </c>
      <c r="F355" s="31">
        <v>26.875</v>
      </c>
      <c r="G355" s="31">
        <v>28.065000000000001</v>
      </c>
      <c r="H355" s="31">
        <v>29.6311</v>
      </c>
      <c r="I355" s="31">
        <v>31.735900000000001</v>
      </c>
      <c r="J355" s="31">
        <v>33.517499999999998</v>
      </c>
      <c r="K355" s="31">
        <v>35.435400000000001</v>
      </c>
      <c r="L355" s="31">
        <v>37.7744</v>
      </c>
      <c r="M355" s="31">
        <v>41.493399999999994</v>
      </c>
      <c r="N355" s="31">
        <v>45.282600000000002</v>
      </c>
      <c r="O355" s="31">
        <v>46.054300000000005</v>
      </c>
      <c r="P355" s="31">
        <v>47.893499999999996</v>
      </c>
      <c r="Q355" s="31">
        <v>49.3277</v>
      </c>
      <c r="R355" s="31">
        <v>51.247399999999999</v>
      </c>
      <c r="T355" s="62">
        <f t="shared" si="5"/>
        <v>41.493399999999994</v>
      </c>
    </row>
    <row r="356" spans="1:20" x14ac:dyDescent="0.2">
      <c r="A356" s="51">
        <v>40317374</v>
      </c>
      <c r="B356" s="52" t="s">
        <v>777</v>
      </c>
      <c r="C356" s="53">
        <v>0.04</v>
      </c>
      <c r="D356" s="51" t="s">
        <v>5</v>
      </c>
      <c r="E356" s="51">
        <v>6.0419999999999998</v>
      </c>
      <c r="F356" s="31">
        <v>69.802999999999997</v>
      </c>
      <c r="G356" s="31">
        <v>72.923999999999992</v>
      </c>
      <c r="H356" s="31">
        <v>76.992139999999992</v>
      </c>
      <c r="I356" s="31">
        <v>82.46114</v>
      </c>
      <c r="J356" s="31">
        <v>87.096259999999987</v>
      </c>
      <c r="K356" s="31">
        <v>92.079899999999995</v>
      </c>
      <c r="L356" s="31">
        <v>98.157899999999984</v>
      </c>
      <c r="M356" s="31">
        <v>107.82187999999998</v>
      </c>
      <c r="N356" s="31">
        <v>117.66831999999999</v>
      </c>
      <c r="O356" s="31">
        <v>119.67338000000001</v>
      </c>
      <c r="P356" s="31">
        <v>124.47333999999999</v>
      </c>
      <c r="Q356" s="31">
        <v>128.24333999999999</v>
      </c>
      <c r="R356" s="31">
        <v>133.23417999999998</v>
      </c>
      <c r="T356" s="62">
        <f t="shared" si="5"/>
        <v>107.82187999999998</v>
      </c>
    </row>
    <row r="357" spans="1:20" x14ac:dyDescent="0.2">
      <c r="A357" s="51" t="s">
        <v>778</v>
      </c>
      <c r="B357" s="52" t="s">
        <v>779</v>
      </c>
      <c r="C357" s="53">
        <v>0.01</v>
      </c>
      <c r="D357" s="51" t="s">
        <v>5</v>
      </c>
      <c r="E357" s="51" t="s">
        <v>780</v>
      </c>
      <c r="F357" s="31">
        <v>34.924999999999997</v>
      </c>
      <c r="G357" s="31">
        <v>36.464999999999996</v>
      </c>
      <c r="H357" s="31">
        <v>38.500099999999996</v>
      </c>
      <c r="I357" s="31">
        <v>41.234900000000003</v>
      </c>
      <c r="J357" s="31">
        <v>43.548499999999997</v>
      </c>
      <c r="K357" s="31">
        <v>46.040399999999998</v>
      </c>
      <c r="L357" s="31">
        <v>49.079399999999993</v>
      </c>
      <c r="M357" s="31">
        <v>53.911399999999993</v>
      </c>
      <c r="N357" s="31">
        <v>58.834599999999995</v>
      </c>
      <c r="O357" s="31">
        <v>59.837299999999999</v>
      </c>
      <c r="P357" s="31">
        <v>62.222499999999989</v>
      </c>
      <c r="Q357" s="31">
        <v>64.076699999999988</v>
      </c>
      <c r="R357" s="31">
        <v>66.570400000000006</v>
      </c>
      <c r="T357" s="62">
        <f t="shared" si="5"/>
        <v>53.911399999999993</v>
      </c>
    </row>
    <row r="358" spans="1:20" x14ac:dyDescent="0.2">
      <c r="A358" s="51" t="s">
        <v>781</v>
      </c>
      <c r="B358" s="52" t="s">
        <v>782</v>
      </c>
      <c r="C358" s="53">
        <v>0.75</v>
      </c>
      <c r="D358" s="51" t="s">
        <v>5</v>
      </c>
      <c r="E358" s="51" t="s">
        <v>783</v>
      </c>
      <c r="F358" s="31">
        <v>111.15600000000001</v>
      </c>
      <c r="G358" s="31">
        <v>117.60300000000001</v>
      </c>
      <c r="H358" s="31">
        <v>124.10448</v>
      </c>
      <c r="I358" s="31">
        <v>132.91908000000001</v>
      </c>
      <c r="J358" s="31">
        <v>140.67852000000002</v>
      </c>
      <c r="K358" s="31">
        <v>148.72409999999999</v>
      </c>
      <c r="L358" s="31">
        <v>158.54310000000001</v>
      </c>
      <c r="M358" s="31">
        <v>174.15455999999998</v>
      </c>
      <c r="N358" s="31">
        <v>190.06283999999999</v>
      </c>
      <c r="O358" s="31">
        <v>193.29036000000002</v>
      </c>
      <c r="P358" s="31">
        <v>202.05767999999998</v>
      </c>
      <c r="Q358" s="31">
        <v>210.25908000000001</v>
      </c>
      <c r="R358" s="31">
        <v>218.43966</v>
      </c>
      <c r="T358" s="62">
        <f t="shared" si="5"/>
        <v>174.15455999999998</v>
      </c>
    </row>
    <row r="359" spans="1:20" x14ac:dyDescent="0.2">
      <c r="A359" s="51">
        <v>40324044</v>
      </c>
      <c r="B359" s="52" t="s">
        <v>784</v>
      </c>
      <c r="C359" s="53">
        <v>0.1</v>
      </c>
      <c r="D359" s="51" t="s">
        <v>5</v>
      </c>
      <c r="E359" s="51">
        <v>12.75</v>
      </c>
      <c r="F359" s="31">
        <v>147.42500000000001</v>
      </c>
      <c r="G359" s="31">
        <v>154.05000000000001</v>
      </c>
      <c r="H359" s="31">
        <v>162.64249999999998</v>
      </c>
      <c r="I359" s="31">
        <v>174.19550000000001</v>
      </c>
      <c r="J359" s="31">
        <v>183.99350000000001</v>
      </c>
      <c r="K359" s="31">
        <v>194.5215</v>
      </c>
      <c r="L359" s="31">
        <v>207.36150000000001</v>
      </c>
      <c r="M359" s="31">
        <v>227.77699999999999</v>
      </c>
      <c r="N359" s="31">
        <v>248.578</v>
      </c>
      <c r="O359" s="31">
        <v>252.8135</v>
      </c>
      <c r="P359" s="31">
        <v>262.97649999999999</v>
      </c>
      <c r="Q359" s="31">
        <v>270.98849999999999</v>
      </c>
      <c r="R359" s="31">
        <v>281.53450000000004</v>
      </c>
      <c r="T359" s="62">
        <f t="shared" si="5"/>
        <v>227.77699999999999</v>
      </c>
    </row>
    <row r="360" spans="1:20" x14ac:dyDescent="0.2">
      <c r="A360" s="51">
        <v>40324052</v>
      </c>
      <c r="B360" s="52" t="s">
        <v>785</v>
      </c>
      <c r="C360" s="53">
        <v>0.1</v>
      </c>
      <c r="D360" s="51" t="s">
        <v>5</v>
      </c>
      <c r="E360" s="51">
        <v>11.856</v>
      </c>
      <c r="F360" s="31">
        <v>137.14400000000001</v>
      </c>
      <c r="G360" s="31">
        <v>143.322</v>
      </c>
      <c r="H360" s="31">
        <v>151.31551999999999</v>
      </c>
      <c r="I360" s="31">
        <v>162.06392</v>
      </c>
      <c r="J360" s="31">
        <v>171.18248</v>
      </c>
      <c r="K360" s="31">
        <v>180.97740000000002</v>
      </c>
      <c r="L360" s="31">
        <v>192.92339999999999</v>
      </c>
      <c r="M360" s="31">
        <v>211.91744</v>
      </c>
      <c r="N360" s="31">
        <v>231.27016</v>
      </c>
      <c r="O360" s="31">
        <v>235.21064000000001</v>
      </c>
      <c r="P360" s="31">
        <v>244.67632</v>
      </c>
      <c r="Q360" s="31">
        <v>252.15192000000002</v>
      </c>
      <c r="R360" s="31">
        <v>261.96484000000004</v>
      </c>
      <c r="T360" s="62">
        <f t="shared" si="5"/>
        <v>211.91744</v>
      </c>
    </row>
    <row r="361" spans="1:20" x14ac:dyDescent="0.2">
      <c r="A361" s="51" t="s">
        <v>786</v>
      </c>
      <c r="B361" s="52" t="s">
        <v>787</v>
      </c>
      <c r="C361" s="53">
        <v>0.01</v>
      </c>
      <c r="D361" s="51" t="s">
        <v>5</v>
      </c>
      <c r="E361" s="51" t="s">
        <v>99</v>
      </c>
      <c r="F361" s="31">
        <v>8.36</v>
      </c>
      <c r="G361" s="31">
        <v>8.745000000000001</v>
      </c>
      <c r="H361" s="31">
        <v>9.2323999999999984</v>
      </c>
      <c r="I361" s="31">
        <v>9.8882000000000012</v>
      </c>
      <c r="J361" s="31">
        <v>10.446200000000001</v>
      </c>
      <c r="K361" s="31">
        <v>11.043899999999999</v>
      </c>
      <c r="L361" s="31">
        <v>11.772899999999998</v>
      </c>
      <c r="M361" s="31">
        <v>12.931999999999999</v>
      </c>
      <c r="N361" s="31">
        <v>14.113</v>
      </c>
      <c r="O361" s="31">
        <v>14.353400000000001</v>
      </c>
      <c r="P361" s="31">
        <v>14.936799999999998</v>
      </c>
      <c r="Q361" s="31">
        <v>15.404999999999999</v>
      </c>
      <c r="R361" s="31">
        <v>16.0045</v>
      </c>
      <c r="T361" s="62">
        <f t="shared" si="5"/>
        <v>12.931999999999999</v>
      </c>
    </row>
    <row r="362" spans="1:20" x14ac:dyDescent="0.2">
      <c r="A362" s="51" t="s">
        <v>788</v>
      </c>
      <c r="B362" s="52" t="s">
        <v>789</v>
      </c>
      <c r="C362" s="53">
        <v>0.01</v>
      </c>
      <c r="D362" s="51" t="s">
        <v>5</v>
      </c>
      <c r="E362" s="51" t="s">
        <v>122</v>
      </c>
      <c r="F362" s="31">
        <v>4.5305</v>
      </c>
      <c r="G362" s="31">
        <v>4.7490000000000006</v>
      </c>
      <c r="H362" s="31">
        <v>5.0132900000000005</v>
      </c>
      <c r="I362" s="31">
        <v>5.3693900000000001</v>
      </c>
      <c r="J362" s="31">
        <v>5.6743100000000002</v>
      </c>
      <c r="K362" s="31">
        <v>5.9989500000000007</v>
      </c>
      <c r="L362" s="31">
        <v>6.3949499999999997</v>
      </c>
      <c r="M362" s="31">
        <v>7.0245799999999994</v>
      </c>
      <c r="N362" s="31">
        <v>7.6661200000000003</v>
      </c>
      <c r="O362" s="31">
        <v>7.7966300000000004</v>
      </c>
      <c r="P362" s="31">
        <v>8.1202899999999989</v>
      </c>
      <c r="Q362" s="31">
        <v>8.3886900000000004</v>
      </c>
      <c r="R362" s="31">
        <v>8.7151300000000003</v>
      </c>
      <c r="S362" s="29">
        <f>VLOOKUP(B362,[1]TABELA!$B$53:$T$1211,19,FALSE)</f>
        <v>11</v>
      </c>
      <c r="T362" s="62">
        <v>11</v>
      </c>
    </row>
    <row r="363" spans="1:20" x14ac:dyDescent="0.2">
      <c r="A363" s="51" t="s">
        <v>790</v>
      </c>
      <c r="B363" s="52" t="s">
        <v>791</v>
      </c>
      <c r="C363" s="53">
        <v>0.1</v>
      </c>
      <c r="D363" s="51" t="s">
        <v>5</v>
      </c>
      <c r="E363" s="51" t="s">
        <v>33</v>
      </c>
      <c r="F363" s="31">
        <v>24.915500000000002</v>
      </c>
      <c r="G363" s="31">
        <v>26.214000000000002</v>
      </c>
      <c r="H363" s="31">
        <v>27.668990000000001</v>
      </c>
      <c r="I363" s="31">
        <v>29.63429</v>
      </c>
      <c r="J363" s="31">
        <v>31.336010000000002</v>
      </c>
      <c r="K363" s="31">
        <v>33.128549999999997</v>
      </c>
      <c r="L363" s="31">
        <v>35.315549999999995</v>
      </c>
      <c r="M363" s="31">
        <v>38.792779999999993</v>
      </c>
      <c r="N363" s="31">
        <v>42.335919999999994</v>
      </c>
      <c r="O363" s="31">
        <v>43.055930000000004</v>
      </c>
      <c r="P363" s="31">
        <v>44.909590000000001</v>
      </c>
      <c r="Q363" s="31">
        <v>46.529790000000006</v>
      </c>
      <c r="R363" s="31">
        <v>48.340330000000002</v>
      </c>
      <c r="T363" s="62">
        <f t="shared" si="5"/>
        <v>38.792779999999993</v>
      </c>
    </row>
    <row r="364" spans="1:20" x14ac:dyDescent="0.2">
      <c r="A364" s="51" t="s">
        <v>792</v>
      </c>
      <c r="B364" s="52" t="s">
        <v>793</v>
      </c>
      <c r="C364" s="53">
        <v>0.1</v>
      </c>
      <c r="D364" s="51" t="s">
        <v>5</v>
      </c>
      <c r="E364" s="51" t="s">
        <v>39</v>
      </c>
      <c r="F364" s="31">
        <v>38.370499999999993</v>
      </c>
      <c r="G364" s="31">
        <v>40.253999999999998</v>
      </c>
      <c r="H364" s="31">
        <v>42.492890000000003</v>
      </c>
      <c r="I364" s="31">
        <v>45.511189999999999</v>
      </c>
      <c r="J364" s="31">
        <v>48.102110000000003</v>
      </c>
      <c r="K364" s="31">
        <v>50.854050000000001</v>
      </c>
      <c r="L364" s="31">
        <v>54.211049999999993</v>
      </c>
      <c r="M364" s="31">
        <v>59.548579999999994</v>
      </c>
      <c r="N364" s="31">
        <v>64.987120000000004</v>
      </c>
      <c r="O364" s="31">
        <v>66.093230000000005</v>
      </c>
      <c r="P364" s="31">
        <v>68.859489999999994</v>
      </c>
      <c r="Q364" s="31">
        <v>71.181690000000003</v>
      </c>
      <c r="R364" s="31">
        <v>73.951629999999994</v>
      </c>
      <c r="T364" s="62">
        <f t="shared" si="5"/>
        <v>59.548579999999994</v>
      </c>
    </row>
    <row r="365" spans="1:20" x14ac:dyDescent="0.2">
      <c r="A365" s="51" t="s">
        <v>794</v>
      </c>
      <c r="B365" s="52" t="s">
        <v>795</v>
      </c>
      <c r="C365" s="53">
        <v>0.04</v>
      </c>
      <c r="D365" s="51" t="s">
        <v>5</v>
      </c>
      <c r="E365" s="51" t="s">
        <v>77</v>
      </c>
      <c r="F365" s="31">
        <v>12.429499999999999</v>
      </c>
      <c r="G365" s="31">
        <v>13.055999999999999</v>
      </c>
      <c r="H365" s="31">
        <v>13.781509999999999</v>
      </c>
      <c r="I365" s="31">
        <v>14.760409999999998</v>
      </c>
      <c r="J365" s="31">
        <v>15.60389</v>
      </c>
      <c r="K365" s="31">
        <v>16.496549999999999</v>
      </c>
      <c r="L365" s="31">
        <v>17.585549999999998</v>
      </c>
      <c r="M365" s="31">
        <v>19.317019999999999</v>
      </c>
      <c r="N365" s="31">
        <v>21.08128</v>
      </c>
      <c r="O365" s="31">
        <v>21.439969999999999</v>
      </c>
      <c r="P365" s="31">
        <v>22.348509999999997</v>
      </c>
      <c r="Q365" s="31">
        <v>23.125109999999999</v>
      </c>
      <c r="R365" s="31">
        <v>24.024969999999996</v>
      </c>
      <c r="T365" s="62">
        <f t="shared" si="5"/>
        <v>19.317019999999999</v>
      </c>
    </row>
    <row r="366" spans="1:20" x14ac:dyDescent="0.2">
      <c r="A366" s="51" t="s">
        <v>796</v>
      </c>
      <c r="B366" s="52" t="s">
        <v>797</v>
      </c>
      <c r="C366" s="53">
        <v>0.01</v>
      </c>
      <c r="D366" s="51" t="s">
        <v>5</v>
      </c>
      <c r="E366" s="51" t="s">
        <v>19</v>
      </c>
      <c r="F366" s="31">
        <v>26.875</v>
      </c>
      <c r="G366" s="31">
        <v>28.065000000000001</v>
      </c>
      <c r="H366" s="31">
        <v>29.6311</v>
      </c>
      <c r="I366" s="31">
        <v>31.735900000000001</v>
      </c>
      <c r="J366" s="31">
        <v>33.517499999999998</v>
      </c>
      <c r="K366" s="31">
        <v>35.435400000000001</v>
      </c>
      <c r="L366" s="31">
        <v>37.7744</v>
      </c>
      <c r="M366" s="31">
        <v>41.493399999999994</v>
      </c>
      <c r="N366" s="31">
        <v>45.282600000000002</v>
      </c>
      <c r="O366" s="31">
        <v>46.054300000000005</v>
      </c>
      <c r="P366" s="31">
        <v>47.893499999999996</v>
      </c>
      <c r="Q366" s="31">
        <v>49.3277</v>
      </c>
      <c r="R366" s="31">
        <v>51.247399999999999</v>
      </c>
      <c r="T366" s="62">
        <f t="shared" si="5"/>
        <v>41.493399999999994</v>
      </c>
    </row>
    <row r="367" spans="1:20" x14ac:dyDescent="0.2">
      <c r="A367" s="51" t="s">
        <v>798</v>
      </c>
      <c r="B367" s="52" t="s">
        <v>799</v>
      </c>
      <c r="C367" s="53">
        <v>0.04</v>
      </c>
      <c r="D367" s="51" t="s">
        <v>5</v>
      </c>
      <c r="E367" s="51" t="s">
        <v>181</v>
      </c>
      <c r="F367" s="31">
        <v>13.774999999999999</v>
      </c>
      <c r="G367" s="31">
        <v>14.459999999999999</v>
      </c>
      <c r="H367" s="31">
        <v>15.263899999999998</v>
      </c>
      <c r="I367" s="31">
        <v>16.348099999999999</v>
      </c>
      <c r="J367" s="31">
        <v>17.280499999999996</v>
      </c>
      <c r="K367" s="31">
        <v>18.269100000000002</v>
      </c>
      <c r="L367" s="31">
        <v>19.475099999999998</v>
      </c>
      <c r="M367" s="31">
        <v>21.392599999999998</v>
      </c>
      <c r="N367" s="31">
        <v>23.346399999999999</v>
      </c>
      <c r="O367" s="31">
        <v>23.743699999999997</v>
      </c>
      <c r="P367" s="31">
        <v>24.743499999999997</v>
      </c>
      <c r="Q367" s="31">
        <v>25.590299999999999</v>
      </c>
      <c r="R367" s="31">
        <v>26.586100000000002</v>
      </c>
      <c r="T367" s="62">
        <f t="shared" si="5"/>
        <v>21.392599999999998</v>
      </c>
    </row>
    <row r="368" spans="1:20" x14ac:dyDescent="0.2">
      <c r="A368" s="51" t="s">
        <v>800</v>
      </c>
      <c r="B368" s="52" t="s">
        <v>801</v>
      </c>
      <c r="C368" s="53">
        <v>0.01</v>
      </c>
      <c r="D368" s="51" t="s">
        <v>5</v>
      </c>
      <c r="E368" s="51" t="s">
        <v>99</v>
      </c>
      <c r="F368" s="31">
        <v>8.36</v>
      </c>
      <c r="G368" s="31">
        <v>8.745000000000001</v>
      </c>
      <c r="H368" s="31">
        <v>9.2323999999999984</v>
      </c>
      <c r="I368" s="31">
        <v>9.8882000000000012</v>
      </c>
      <c r="J368" s="31">
        <v>10.446200000000001</v>
      </c>
      <c r="K368" s="31">
        <v>11.043899999999999</v>
      </c>
      <c r="L368" s="31">
        <v>11.772899999999998</v>
      </c>
      <c r="M368" s="31">
        <v>12.931999999999999</v>
      </c>
      <c r="N368" s="31">
        <v>14.113</v>
      </c>
      <c r="O368" s="31">
        <v>14.353400000000001</v>
      </c>
      <c r="P368" s="31">
        <v>14.936799999999998</v>
      </c>
      <c r="Q368" s="31">
        <v>15.404999999999999</v>
      </c>
      <c r="R368" s="31">
        <v>16.0045</v>
      </c>
      <c r="T368" s="62">
        <f t="shared" si="5"/>
        <v>12.931999999999999</v>
      </c>
    </row>
    <row r="369" spans="1:20" x14ac:dyDescent="0.2">
      <c r="A369" s="51" t="s">
        <v>802</v>
      </c>
      <c r="B369" s="52" t="s">
        <v>803</v>
      </c>
      <c r="C369" s="53">
        <v>0.04</v>
      </c>
      <c r="D369" s="51" t="s">
        <v>5</v>
      </c>
      <c r="E369" s="51" t="s">
        <v>149</v>
      </c>
      <c r="F369" s="31">
        <v>21.02</v>
      </c>
      <c r="G369" s="31">
        <v>22.020000000000003</v>
      </c>
      <c r="H369" s="31">
        <v>23.246000000000002</v>
      </c>
      <c r="I369" s="31">
        <v>24.897200000000002</v>
      </c>
      <c r="J369" s="31">
        <v>26.308399999999999</v>
      </c>
      <c r="K369" s="31">
        <v>27.813600000000001</v>
      </c>
      <c r="L369" s="31">
        <v>29.649599999999996</v>
      </c>
      <c r="M369" s="31">
        <v>32.568799999999996</v>
      </c>
      <c r="N369" s="31">
        <v>35.543199999999999</v>
      </c>
      <c r="O369" s="31">
        <v>36.148400000000002</v>
      </c>
      <c r="P369" s="31">
        <v>37.639599999999994</v>
      </c>
      <c r="Q369" s="31">
        <v>38.864400000000003</v>
      </c>
      <c r="R369" s="31">
        <v>40.376800000000003</v>
      </c>
      <c r="T369" s="62">
        <f t="shared" si="5"/>
        <v>32.568799999999996</v>
      </c>
    </row>
    <row r="370" spans="1:20" x14ac:dyDescent="0.2">
      <c r="A370" s="51" t="s">
        <v>804</v>
      </c>
      <c r="B370" s="52" t="s">
        <v>805</v>
      </c>
      <c r="C370" s="53">
        <v>0.04</v>
      </c>
      <c r="D370" s="51" t="s">
        <v>5</v>
      </c>
      <c r="E370" s="51" t="s">
        <v>45</v>
      </c>
      <c r="F370" s="31">
        <v>8.2894999999999985</v>
      </c>
      <c r="G370" s="31">
        <v>8.7359999999999989</v>
      </c>
      <c r="H370" s="31">
        <v>9.2203099999999996</v>
      </c>
      <c r="I370" s="31">
        <v>9.8752099999999992</v>
      </c>
      <c r="J370" s="31">
        <v>10.445089999999999</v>
      </c>
      <c r="K370" s="31">
        <v>11.042549999999999</v>
      </c>
      <c r="L370" s="31">
        <v>11.771549999999998</v>
      </c>
      <c r="M370" s="31">
        <v>12.930619999999998</v>
      </c>
      <c r="N370" s="31">
        <v>14.111679999999998</v>
      </c>
      <c r="O370" s="31">
        <v>14.351570000000001</v>
      </c>
      <c r="P370" s="31">
        <v>14.979309999999998</v>
      </c>
      <c r="Q370" s="31">
        <v>15.539909999999999</v>
      </c>
      <c r="R370" s="31">
        <v>16.144570000000002</v>
      </c>
      <c r="T370" s="62">
        <f t="shared" si="5"/>
        <v>12.930619999999998</v>
      </c>
    </row>
    <row r="371" spans="1:20" x14ac:dyDescent="0.2">
      <c r="A371" s="51" t="s">
        <v>806</v>
      </c>
      <c r="B371" s="52" t="s">
        <v>807</v>
      </c>
      <c r="C371" s="53">
        <v>0.04</v>
      </c>
      <c r="D371" s="51" t="s">
        <v>5</v>
      </c>
      <c r="E371" s="51" t="s">
        <v>149</v>
      </c>
      <c r="F371" s="31">
        <v>21.02</v>
      </c>
      <c r="G371" s="31">
        <v>22.020000000000003</v>
      </c>
      <c r="H371" s="31">
        <v>23.246000000000002</v>
      </c>
      <c r="I371" s="31">
        <v>24.897200000000002</v>
      </c>
      <c r="J371" s="31">
        <v>26.308399999999999</v>
      </c>
      <c r="K371" s="31">
        <v>27.813600000000001</v>
      </c>
      <c r="L371" s="31">
        <v>29.649599999999996</v>
      </c>
      <c r="M371" s="31">
        <v>32.568799999999996</v>
      </c>
      <c r="N371" s="31">
        <v>35.543199999999999</v>
      </c>
      <c r="O371" s="31">
        <v>36.148400000000002</v>
      </c>
      <c r="P371" s="31">
        <v>37.639599999999994</v>
      </c>
      <c r="Q371" s="31">
        <v>38.864400000000003</v>
      </c>
      <c r="R371" s="31">
        <v>40.376800000000003</v>
      </c>
      <c r="T371" s="62">
        <f t="shared" si="5"/>
        <v>32.568799999999996</v>
      </c>
    </row>
    <row r="372" spans="1:20" x14ac:dyDescent="0.2">
      <c r="A372" s="51" t="s">
        <v>808</v>
      </c>
      <c r="B372" s="52" t="s">
        <v>809</v>
      </c>
      <c r="C372" s="53">
        <v>0.04</v>
      </c>
      <c r="D372" s="51" t="s">
        <v>5</v>
      </c>
      <c r="E372" s="51" t="s">
        <v>45</v>
      </c>
      <c r="F372" s="31">
        <v>8.2894999999999985</v>
      </c>
      <c r="G372" s="31">
        <v>8.7359999999999989</v>
      </c>
      <c r="H372" s="31">
        <v>9.2203099999999996</v>
      </c>
      <c r="I372" s="31">
        <v>9.8752099999999992</v>
      </c>
      <c r="J372" s="31">
        <v>10.445089999999999</v>
      </c>
      <c r="K372" s="31">
        <v>11.042549999999999</v>
      </c>
      <c r="L372" s="31">
        <v>11.771549999999998</v>
      </c>
      <c r="M372" s="31">
        <v>12.930619999999998</v>
      </c>
      <c r="N372" s="31">
        <v>14.111679999999998</v>
      </c>
      <c r="O372" s="31">
        <v>14.351570000000001</v>
      </c>
      <c r="P372" s="31">
        <v>14.979309999999998</v>
      </c>
      <c r="Q372" s="31">
        <v>15.539909999999999</v>
      </c>
      <c r="R372" s="31">
        <v>16.144570000000002</v>
      </c>
      <c r="T372" s="62">
        <f t="shared" si="5"/>
        <v>12.930619999999998</v>
      </c>
    </row>
    <row r="373" spans="1:20" x14ac:dyDescent="0.2">
      <c r="A373" s="51" t="s">
        <v>810</v>
      </c>
      <c r="B373" s="52" t="s">
        <v>811</v>
      </c>
      <c r="C373" s="53">
        <v>0.04</v>
      </c>
      <c r="D373" s="51" t="s">
        <v>5</v>
      </c>
      <c r="E373" s="51" t="s">
        <v>653</v>
      </c>
      <c r="F373" s="31">
        <v>9.6350000000000016</v>
      </c>
      <c r="G373" s="31">
        <v>10.14</v>
      </c>
      <c r="H373" s="31">
        <v>10.7027</v>
      </c>
      <c r="I373" s="31">
        <v>11.462900000000001</v>
      </c>
      <c r="J373" s="31">
        <v>12.121700000000001</v>
      </c>
      <c r="K373" s="31">
        <v>12.815100000000001</v>
      </c>
      <c r="L373" s="31">
        <v>13.661099999999999</v>
      </c>
      <c r="M373" s="31">
        <v>15.0062</v>
      </c>
      <c r="N373" s="31">
        <v>16.376800000000003</v>
      </c>
      <c r="O373" s="31">
        <v>16.6553</v>
      </c>
      <c r="P373" s="31">
        <v>17.374300000000002</v>
      </c>
      <c r="Q373" s="31">
        <v>18.005100000000002</v>
      </c>
      <c r="R373" s="31">
        <v>18.7057</v>
      </c>
      <c r="T373" s="62">
        <f t="shared" si="5"/>
        <v>15.0062</v>
      </c>
    </row>
    <row r="374" spans="1:20" x14ac:dyDescent="0.2">
      <c r="A374" s="51" t="s">
        <v>812</v>
      </c>
      <c r="B374" s="52" t="s">
        <v>813</v>
      </c>
      <c r="C374" s="53">
        <v>0.04</v>
      </c>
      <c r="D374" s="51" t="s">
        <v>5</v>
      </c>
      <c r="E374" s="51" t="s">
        <v>45</v>
      </c>
      <c r="F374" s="31">
        <v>8.2894999999999985</v>
      </c>
      <c r="G374" s="31">
        <v>8.7359999999999989</v>
      </c>
      <c r="H374" s="31">
        <v>9.2203099999999996</v>
      </c>
      <c r="I374" s="31">
        <v>9.8752099999999992</v>
      </c>
      <c r="J374" s="31">
        <v>10.445089999999999</v>
      </c>
      <c r="K374" s="31">
        <v>11.042549999999999</v>
      </c>
      <c r="L374" s="31">
        <v>11.771549999999998</v>
      </c>
      <c r="M374" s="31">
        <v>12.930619999999998</v>
      </c>
      <c r="N374" s="31">
        <v>14.111679999999998</v>
      </c>
      <c r="O374" s="31">
        <v>14.351570000000001</v>
      </c>
      <c r="P374" s="31">
        <v>14.979309999999998</v>
      </c>
      <c r="Q374" s="31">
        <v>15.539909999999999</v>
      </c>
      <c r="R374" s="31">
        <v>16.144570000000002</v>
      </c>
      <c r="T374" s="62">
        <f t="shared" si="5"/>
        <v>12.930619999999998</v>
      </c>
    </row>
    <row r="375" spans="1:20" x14ac:dyDescent="0.2">
      <c r="A375" s="51" t="s">
        <v>814</v>
      </c>
      <c r="B375" s="52" t="s">
        <v>815</v>
      </c>
      <c r="C375" s="53">
        <v>0.04</v>
      </c>
      <c r="D375" s="51" t="s">
        <v>5</v>
      </c>
      <c r="E375" s="51" t="s">
        <v>621</v>
      </c>
      <c r="F375" s="31">
        <v>9.3245000000000005</v>
      </c>
      <c r="G375" s="31">
        <v>9.8160000000000007</v>
      </c>
      <c r="H375" s="31">
        <v>10.360609999999999</v>
      </c>
      <c r="I375" s="31">
        <v>11.09651</v>
      </c>
      <c r="J375" s="31">
        <v>11.73479</v>
      </c>
      <c r="K375" s="31">
        <v>12.40605</v>
      </c>
      <c r="L375" s="31">
        <v>13.225049999999998</v>
      </c>
      <c r="M375" s="31">
        <v>14.52722</v>
      </c>
      <c r="N375" s="31">
        <v>15.85408</v>
      </c>
      <c r="O375" s="31">
        <v>16.123670000000001</v>
      </c>
      <c r="P375" s="31">
        <v>16.82161</v>
      </c>
      <c r="Q375" s="31">
        <v>17.436210000000003</v>
      </c>
      <c r="R375" s="31">
        <v>18.114670000000004</v>
      </c>
      <c r="T375" s="62">
        <f t="shared" si="5"/>
        <v>14.52722</v>
      </c>
    </row>
    <row r="376" spans="1:20" x14ac:dyDescent="0.2">
      <c r="A376" s="51" t="s">
        <v>816</v>
      </c>
      <c r="B376" s="52" t="s">
        <v>817</v>
      </c>
      <c r="C376" s="53">
        <v>1</v>
      </c>
      <c r="D376" s="51" t="s">
        <v>5</v>
      </c>
      <c r="E376" s="51" t="s">
        <v>818</v>
      </c>
      <c r="F376" s="31">
        <v>70.33</v>
      </c>
      <c r="G376" s="31">
        <v>75.539999999999992</v>
      </c>
      <c r="H376" s="31">
        <v>79.671400000000006</v>
      </c>
      <c r="I376" s="31">
        <v>85.329400000000007</v>
      </c>
      <c r="J376" s="31">
        <v>90.528599999999997</v>
      </c>
      <c r="K376" s="31">
        <v>95.703000000000003</v>
      </c>
      <c r="L376" s="31">
        <v>102.02299999999998</v>
      </c>
      <c r="M376" s="31">
        <v>112.07079999999999</v>
      </c>
      <c r="N376" s="31">
        <v>122.31119999999999</v>
      </c>
      <c r="O376" s="31">
        <v>124.3798</v>
      </c>
      <c r="P376" s="31">
        <v>130.78739999999999</v>
      </c>
      <c r="Q376" s="31">
        <v>137.65940000000001</v>
      </c>
      <c r="R376" s="31">
        <v>143.0138</v>
      </c>
      <c r="T376" s="62">
        <f t="shared" si="5"/>
        <v>112.07079999999999</v>
      </c>
    </row>
    <row r="377" spans="1:20" x14ac:dyDescent="0.2">
      <c r="A377" s="51" t="s">
        <v>819</v>
      </c>
      <c r="B377" s="52" t="s">
        <v>820</v>
      </c>
      <c r="C377" s="53">
        <v>0.04</v>
      </c>
      <c r="D377" s="51" t="s">
        <v>5</v>
      </c>
      <c r="E377" s="51" t="s">
        <v>821</v>
      </c>
      <c r="F377" s="31">
        <v>33.44</v>
      </c>
      <c r="G377" s="31">
        <v>34.980000000000004</v>
      </c>
      <c r="H377" s="31">
        <v>36.929599999999994</v>
      </c>
      <c r="I377" s="31">
        <v>39.552800000000005</v>
      </c>
      <c r="J377" s="31">
        <v>41.784800000000004</v>
      </c>
      <c r="K377" s="31">
        <v>44.175599999999996</v>
      </c>
      <c r="L377" s="31">
        <v>47.091599999999993</v>
      </c>
      <c r="M377" s="31">
        <v>51.727999999999994</v>
      </c>
      <c r="N377" s="31">
        <v>56.451999999999998</v>
      </c>
      <c r="O377" s="31">
        <v>57.413600000000002</v>
      </c>
      <c r="P377" s="31">
        <v>59.747199999999992</v>
      </c>
      <c r="Q377" s="31">
        <v>61.62</v>
      </c>
      <c r="R377" s="31">
        <v>64.018000000000001</v>
      </c>
      <c r="T377" s="62">
        <f t="shared" si="5"/>
        <v>51.727999999999994</v>
      </c>
    </row>
    <row r="378" spans="1:20" x14ac:dyDescent="0.2">
      <c r="A378" s="51" t="s">
        <v>822</v>
      </c>
      <c r="B378" s="52" t="s">
        <v>823</v>
      </c>
      <c r="C378" s="53">
        <v>0.1</v>
      </c>
      <c r="D378" s="51" t="s">
        <v>5</v>
      </c>
      <c r="E378" s="51" t="s">
        <v>39</v>
      </c>
      <c r="F378" s="31">
        <v>38.370499999999993</v>
      </c>
      <c r="G378" s="31">
        <v>40.253999999999998</v>
      </c>
      <c r="H378" s="31">
        <v>42.492890000000003</v>
      </c>
      <c r="I378" s="31">
        <v>45.511189999999999</v>
      </c>
      <c r="J378" s="31">
        <v>48.102110000000003</v>
      </c>
      <c r="K378" s="31">
        <v>50.854050000000001</v>
      </c>
      <c r="L378" s="31">
        <v>54.211049999999993</v>
      </c>
      <c r="M378" s="31">
        <v>59.548579999999994</v>
      </c>
      <c r="N378" s="31">
        <v>64.987120000000004</v>
      </c>
      <c r="O378" s="31">
        <v>66.093230000000005</v>
      </c>
      <c r="P378" s="31">
        <v>68.859489999999994</v>
      </c>
      <c r="Q378" s="31">
        <v>71.181690000000003</v>
      </c>
      <c r="R378" s="31">
        <v>73.951629999999994</v>
      </c>
      <c r="T378" s="62">
        <f t="shared" si="5"/>
        <v>59.548579999999994</v>
      </c>
    </row>
    <row r="379" spans="1:20" x14ac:dyDescent="0.2">
      <c r="A379" s="51" t="s">
        <v>824</v>
      </c>
      <c r="B379" s="52" t="s">
        <v>825</v>
      </c>
      <c r="C379" s="53">
        <v>0.1</v>
      </c>
      <c r="D379" s="51" t="s">
        <v>5</v>
      </c>
      <c r="E379" s="51" t="s">
        <v>39</v>
      </c>
      <c r="F379" s="31">
        <v>38.370499999999993</v>
      </c>
      <c r="G379" s="31">
        <v>40.253999999999998</v>
      </c>
      <c r="H379" s="31">
        <v>42.492890000000003</v>
      </c>
      <c r="I379" s="31">
        <v>45.511189999999999</v>
      </c>
      <c r="J379" s="31">
        <v>48.102110000000003</v>
      </c>
      <c r="K379" s="31">
        <v>50.854050000000001</v>
      </c>
      <c r="L379" s="31">
        <v>54.211049999999993</v>
      </c>
      <c r="M379" s="31">
        <v>59.548579999999994</v>
      </c>
      <c r="N379" s="31">
        <v>64.987120000000004</v>
      </c>
      <c r="O379" s="31">
        <v>66.093230000000005</v>
      </c>
      <c r="P379" s="31">
        <v>68.859489999999994</v>
      </c>
      <c r="Q379" s="31">
        <v>71.181690000000003</v>
      </c>
      <c r="R379" s="31">
        <v>73.951629999999994</v>
      </c>
      <c r="T379" s="62">
        <f t="shared" si="5"/>
        <v>59.548579999999994</v>
      </c>
    </row>
    <row r="380" spans="1:20" x14ac:dyDescent="0.2">
      <c r="A380" s="51" t="s">
        <v>826</v>
      </c>
      <c r="B380" s="52" t="s">
        <v>827</v>
      </c>
      <c r="C380" s="53">
        <v>0.25</v>
      </c>
      <c r="D380" s="51" t="s">
        <v>5</v>
      </c>
      <c r="E380" s="51" t="s">
        <v>138</v>
      </c>
      <c r="F380" s="31">
        <v>346.65499999999997</v>
      </c>
      <c r="G380" s="31">
        <v>362.26499999999999</v>
      </c>
      <c r="H380" s="31">
        <v>382.4699</v>
      </c>
      <c r="I380" s="31">
        <v>409.6379</v>
      </c>
      <c r="J380" s="31">
        <v>432.68509999999998</v>
      </c>
      <c r="K380" s="31">
        <v>457.44299999999998</v>
      </c>
      <c r="L380" s="31">
        <v>487.63799999999992</v>
      </c>
      <c r="M380" s="31">
        <v>535.64779999999996</v>
      </c>
      <c r="N380" s="31">
        <v>584.56420000000003</v>
      </c>
      <c r="O380" s="31">
        <v>594.52429999999993</v>
      </c>
      <c r="P380" s="31">
        <v>618.44589999999994</v>
      </c>
      <c r="Q380" s="31">
        <v>637.3329</v>
      </c>
      <c r="R380" s="31">
        <v>662.13580000000002</v>
      </c>
      <c r="T380" s="62">
        <f t="shared" si="5"/>
        <v>535.64779999999996</v>
      </c>
    </row>
    <row r="381" spans="1:20" x14ac:dyDescent="0.2">
      <c r="A381" s="51" t="s">
        <v>828</v>
      </c>
      <c r="B381" s="52" t="s">
        <v>829</v>
      </c>
      <c r="C381" s="53">
        <v>0.5</v>
      </c>
      <c r="D381" s="51" t="s">
        <v>5</v>
      </c>
      <c r="E381" s="51" t="s">
        <v>10</v>
      </c>
      <c r="F381" s="31">
        <v>72.930999999999997</v>
      </c>
      <c r="G381" s="31">
        <v>77.177999999999997</v>
      </c>
      <c r="H381" s="31">
        <v>81.443979999999996</v>
      </c>
      <c r="I381" s="31">
        <v>87.228579999999994</v>
      </c>
      <c r="J381" s="31">
        <v>92.32401999999999</v>
      </c>
      <c r="K381" s="31">
        <v>97.604100000000003</v>
      </c>
      <c r="L381" s="31">
        <v>104.04809999999999</v>
      </c>
      <c r="M381" s="31">
        <v>114.29355999999999</v>
      </c>
      <c r="N381" s="31">
        <v>124.73383999999999</v>
      </c>
      <c r="O381" s="31">
        <v>126.85186</v>
      </c>
      <c r="P381" s="31">
        <v>132.61717999999999</v>
      </c>
      <c r="Q381" s="31">
        <v>138.02357999999998</v>
      </c>
      <c r="R381" s="31">
        <v>143.39366000000001</v>
      </c>
      <c r="T381" s="62">
        <f t="shared" si="5"/>
        <v>114.29355999999999</v>
      </c>
    </row>
    <row r="382" spans="1:20" x14ac:dyDescent="0.2">
      <c r="A382" s="51">
        <v>40319431</v>
      </c>
      <c r="B382" s="52" t="s">
        <v>830</v>
      </c>
      <c r="C382" s="53">
        <v>0.1</v>
      </c>
      <c r="D382" s="51" t="s">
        <v>5</v>
      </c>
      <c r="E382" s="51">
        <v>12.795999999999999</v>
      </c>
      <c r="F382" s="31">
        <v>147.95400000000001</v>
      </c>
      <c r="G382" s="31">
        <v>154.602</v>
      </c>
      <c r="H382" s="31">
        <v>163.22531999999998</v>
      </c>
      <c r="I382" s="31">
        <v>174.81971999999999</v>
      </c>
      <c r="J382" s="31">
        <v>184.65268</v>
      </c>
      <c r="K382" s="31">
        <v>195.2184</v>
      </c>
      <c r="L382" s="31">
        <v>208.10439999999997</v>
      </c>
      <c r="M382" s="31">
        <v>228.59303999999997</v>
      </c>
      <c r="N382" s="31">
        <v>249.46855999999997</v>
      </c>
      <c r="O382" s="31">
        <v>253.71923999999999</v>
      </c>
      <c r="P382" s="31">
        <v>263.91811999999993</v>
      </c>
      <c r="Q382" s="31">
        <v>271.95771999999999</v>
      </c>
      <c r="R382" s="31">
        <v>282.54144000000002</v>
      </c>
      <c r="T382" s="62">
        <f t="shared" si="5"/>
        <v>228.59303999999997</v>
      </c>
    </row>
    <row r="383" spans="1:20" x14ac:dyDescent="0.2">
      <c r="A383" s="51" t="s">
        <v>831</v>
      </c>
      <c r="B383" s="52" t="s">
        <v>832</v>
      </c>
      <c r="C383" s="53">
        <v>0.1</v>
      </c>
      <c r="D383" s="51" t="s">
        <v>5</v>
      </c>
      <c r="E383" s="51" t="s">
        <v>833</v>
      </c>
      <c r="F383" s="31">
        <v>58.035499999999999</v>
      </c>
      <c r="G383" s="31">
        <v>60.774000000000001</v>
      </c>
      <c r="H383" s="31">
        <v>64.158590000000004</v>
      </c>
      <c r="I383" s="31">
        <v>68.715890000000002</v>
      </c>
      <c r="J383" s="31">
        <v>72.606410000000011</v>
      </c>
      <c r="K383" s="31">
        <v>76.760549999999995</v>
      </c>
      <c r="L383" s="31">
        <v>81.827550000000002</v>
      </c>
      <c r="M383" s="31">
        <v>89.883979999999994</v>
      </c>
      <c r="N383" s="31">
        <v>98.09272</v>
      </c>
      <c r="O383" s="31">
        <v>99.763130000000018</v>
      </c>
      <c r="P383" s="31">
        <v>103.86318999999999</v>
      </c>
      <c r="Q383" s="31">
        <v>107.21139000000001</v>
      </c>
      <c r="R383" s="31">
        <v>111.38353000000001</v>
      </c>
      <c r="S383" s="29">
        <f>VLOOKUP(B383,[1]TABELA!$B$53:$T$1211,19,FALSE)</f>
        <v>50</v>
      </c>
      <c r="T383" s="62">
        <f>VLOOKUP(B383,[1]TABELA!$B$53:$U$1211,20,FALSE)</f>
        <v>45</v>
      </c>
    </row>
    <row r="384" spans="1:20" x14ac:dyDescent="0.2">
      <c r="A384" s="51" t="s">
        <v>834</v>
      </c>
      <c r="B384" s="52" t="s">
        <v>835</v>
      </c>
      <c r="C384" s="53">
        <v>0.1</v>
      </c>
      <c r="D384" s="51" t="s">
        <v>5</v>
      </c>
      <c r="E384" s="51" t="s">
        <v>836</v>
      </c>
      <c r="F384" s="31">
        <v>26.260999999999999</v>
      </c>
      <c r="G384" s="31">
        <v>27.617999999999999</v>
      </c>
      <c r="H384" s="31">
        <v>29.15138</v>
      </c>
      <c r="I384" s="31">
        <v>31.221980000000002</v>
      </c>
      <c r="J384" s="31">
        <v>33.012619999999998</v>
      </c>
      <c r="K384" s="31">
        <v>34.9011</v>
      </c>
      <c r="L384" s="31">
        <v>37.205099999999995</v>
      </c>
      <c r="M384" s="31">
        <v>40.868359999999996</v>
      </c>
      <c r="N384" s="31">
        <v>44.601039999999998</v>
      </c>
      <c r="O384" s="31">
        <v>45.359659999999998</v>
      </c>
      <c r="P384" s="31">
        <v>47.304580000000001</v>
      </c>
      <c r="Q384" s="31">
        <v>48.994979999999998</v>
      </c>
      <c r="R384" s="31">
        <v>50.90146</v>
      </c>
      <c r="T384" s="62">
        <f t="shared" si="5"/>
        <v>40.868359999999996</v>
      </c>
    </row>
    <row r="385" spans="1:20" x14ac:dyDescent="0.2">
      <c r="A385" s="51" t="s">
        <v>837</v>
      </c>
      <c r="B385" s="52" t="s">
        <v>838</v>
      </c>
      <c r="C385" s="53">
        <v>1</v>
      </c>
      <c r="D385" s="51" t="s">
        <v>231</v>
      </c>
      <c r="E385" s="51" t="s">
        <v>565</v>
      </c>
      <c r="F385" s="31">
        <v>755.4</v>
      </c>
      <c r="G385" s="31">
        <v>794.7</v>
      </c>
      <c r="H385" s="31">
        <v>838.81200000000001</v>
      </c>
      <c r="I385" s="31">
        <v>898.38200000000006</v>
      </c>
      <c r="J385" s="31">
        <v>949.96800000000007</v>
      </c>
      <c r="K385" s="31">
        <v>1004.32</v>
      </c>
      <c r="L385" s="31">
        <v>1070.6099999999999</v>
      </c>
      <c r="M385" s="31">
        <v>1176.0339999999999</v>
      </c>
      <c r="N385" s="31">
        <v>1283.4360000000001</v>
      </c>
      <c r="O385" s="31">
        <v>1305.2740000000001</v>
      </c>
      <c r="P385" s="31">
        <v>1361.422</v>
      </c>
      <c r="Q385" s="31">
        <v>1422.2620000000002</v>
      </c>
      <c r="R385" s="31">
        <v>1488.6340000000002</v>
      </c>
      <c r="T385" s="62">
        <f t="shared" si="5"/>
        <v>1176.0339999999999</v>
      </c>
    </row>
    <row r="386" spans="1:20" x14ac:dyDescent="0.2">
      <c r="A386" s="51" t="s">
        <v>839</v>
      </c>
      <c r="B386" s="52" t="s">
        <v>840</v>
      </c>
      <c r="C386" s="53">
        <v>1</v>
      </c>
      <c r="D386" s="51" t="s">
        <v>231</v>
      </c>
      <c r="E386" s="51" t="s">
        <v>841</v>
      </c>
      <c r="F386" s="31">
        <v>671.10500000000002</v>
      </c>
      <c r="G386" s="31">
        <v>706.74</v>
      </c>
      <c r="H386" s="31">
        <v>745.94090000000006</v>
      </c>
      <c r="I386" s="31">
        <v>798.91390000000013</v>
      </c>
      <c r="J386" s="31">
        <v>844.92910000000006</v>
      </c>
      <c r="K386" s="31">
        <v>893.27050000000008</v>
      </c>
      <c r="L386" s="31">
        <v>952.23050000000001</v>
      </c>
      <c r="M386" s="31">
        <v>1045.9998000000001</v>
      </c>
      <c r="N386" s="31">
        <v>1141.5272000000002</v>
      </c>
      <c r="O386" s="31">
        <v>1160.9463000000001</v>
      </c>
      <c r="P386" s="31">
        <v>1211.3769</v>
      </c>
      <c r="Q386" s="31">
        <v>1267.8189000000002</v>
      </c>
      <c r="R386" s="31">
        <v>1328.1803000000002</v>
      </c>
      <c r="T386" s="62">
        <f t="shared" si="5"/>
        <v>1045.9998000000001</v>
      </c>
    </row>
    <row r="387" spans="1:20" x14ac:dyDescent="0.2">
      <c r="A387" s="51">
        <v>40310671</v>
      </c>
      <c r="B387" s="52" t="s">
        <v>842</v>
      </c>
      <c r="C387" s="53">
        <v>0.04</v>
      </c>
      <c r="D387" s="51" t="s">
        <v>5</v>
      </c>
      <c r="E387" s="51">
        <v>4.9889999999999999</v>
      </c>
      <c r="F387" s="31">
        <v>57.6935</v>
      </c>
      <c r="G387" s="31">
        <v>60.287999999999997</v>
      </c>
      <c r="H387" s="31">
        <v>63.650629999999992</v>
      </c>
      <c r="I387" s="31">
        <v>68.171929999999989</v>
      </c>
      <c r="J387" s="31">
        <v>72.006769999999989</v>
      </c>
      <c r="K387" s="31">
        <v>76.126949999999994</v>
      </c>
      <c r="L387" s="31">
        <v>81.151949999999985</v>
      </c>
      <c r="M387" s="31">
        <v>89.141659999999987</v>
      </c>
      <c r="N387" s="31">
        <v>97.282240000000002</v>
      </c>
      <c r="O387" s="31">
        <v>98.939810000000008</v>
      </c>
      <c r="P387" s="31">
        <v>102.91842999999999</v>
      </c>
      <c r="Q387" s="31">
        <v>106.05663</v>
      </c>
      <c r="R387" s="31">
        <v>110.18401</v>
      </c>
      <c r="T387" s="62">
        <f t="shared" si="5"/>
        <v>89.141659999999987</v>
      </c>
    </row>
    <row r="388" spans="1:20" x14ac:dyDescent="0.2">
      <c r="A388" s="51" t="s">
        <v>843</v>
      </c>
      <c r="B388" s="52" t="s">
        <v>844</v>
      </c>
      <c r="C388" s="53">
        <v>0.25</v>
      </c>
      <c r="D388" s="51" t="s">
        <v>5</v>
      </c>
      <c r="E388" s="51" t="s">
        <v>532</v>
      </c>
      <c r="F388" s="31">
        <v>57.165499999999994</v>
      </c>
      <c r="G388" s="31">
        <v>60.188999999999993</v>
      </c>
      <c r="H388" s="31">
        <v>63.527989999999996</v>
      </c>
      <c r="I388" s="31">
        <v>68.040289999999985</v>
      </c>
      <c r="J388" s="31">
        <v>71.956010000000006</v>
      </c>
      <c r="K388" s="31">
        <v>76.07204999999999</v>
      </c>
      <c r="L388" s="31">
        <v>81.094049999999996</v>
      </c>
      <c r="M388" s="31">
        <v>89.078779999999995</v>
      </c>
      <c r="N388" s="31">
        <v>97.214919999999992</v>
      </c>
      <c r="O388" s="31">
        <v>98.867930000000001</v>
      </c>
      <c r="P388" s="31">
        <v>103.15458999999998</v>
      </c>
      <c r="Q388" s="31">
        <v>106.93778999999999</v>
      </c>
      <c r="R388" s="31">
        <v>111.09882999999999</v>
      </c>
      <c r="T388" s="62">
        <f t="shared" si="5"/>
        <v>89.078779999999995</v>
      </c>
    </row>
    <row r="389" spans="1:20" x14ac:dyDescent="0.2">
      <c r="A389" s="51">
        <v>40310620</v>
      </c>
      <c r="B389" s="52" t="s">
        <v>845</v>
      </c>
      <c r="C389" s="53">
        <v>0.1</v>
      </c>
      <c r="D389" s="51" t="s">
        <v>5</v>
      </c>
      <c r="E389" s="51">
        <v>3.177</v>
      </c>
      <c r="F389" s="31">
        <v>37.335499999999996</v>
      </c>
      <c r="G389" s="31">
        <v>39.173999999999999</v>
      </c>
      <c r="H389" s="31">
        <v>41.352589999999999</v>
      </c>
      <c r="I389" s="31">
        <v>44.28989</v>
      </c>
      <c r="J389" s="31">
        <v>46.81241</v>
      </c>
      <c r="K389" s="31">
        <v>49.490550000000006</v>
      </c>
      <c r="L389" s="31">
        <v>52.757549999999995</v>
      </c>
      <c r="M389" s="31">
        <v>57.951979999999992</v>
      </c>
      <c r="N389" s="31">
        <v>63.244720000000001</v>
      </c>
      <c r="O389" s="31">
        <v>64.321130000000011</v>
      </c>
      <c r="P389" s="31">
        <v>67.017189999999985</v>
      </c>
      <c r="Q389" s="31">
        <v>69.285390000000007</v>
      </c>
      <c r="R389" s="31">
        <v>71.981530000000006</v>
      </c>
      <c r="T389" s="62">
        <f t="shared" si="5"/>
        <v>57.951979999999992</v>
      </c>
    </row>
    <row r="390" spans="1:20" x14ac:dyDescent="0.2">
      <c r="A390" s="51" t="s">
        <v>846</v>
      </c>
      <c r="B390" s="52" t="s">
        <v>847</v>
      </c>
      <c r="C390" s="53">
        <v>0.1</v>
      </c>
      <c r="D390" s="51" t="s">
        <v>5</v>
      </c>
      <c r="E390" s="51" t="s">
        <v>286</v>
      </c>
      <c r="F390" s="31">
        <v>37.335499999999996</v>
      </c>
      <c r="G390" s="31">
        <v>39.173999999999999</v>
      </c>
      <c r="H390" s="31">
        <v>41.352589999999999</v>
      </c>
      <c r="I390" s="31">
        <v>44.28989</v>
      </c>
      <c r="J390" s="31">
        <v>46.81241</v>
      </c>
      <c r="K390" s="31">
        <v>49.490550000000006</v>
      </c>
      <c r="L390" s="31">
        <v>52.757549999999995</v>
      </c>
      <c r="M390" s="31">
        <v>57.951979999999992</v>
      </c>
      <c r="N390" s="31">
        <v>63.244720000000001</v>
      </c>
      <c r="O390" s="31">
        <v>64.321130000000011</v>
      </c>
      <c r="P390" s="31">
        <v>67.017189999999985</v>
      </c>
      <c r="Q390" s="31">
        <v>69.285390000000007</v>
      </c>
      <c r="R390" s="31">
        <v>71.981530000000006</v>
      </c>
      <c r="T390" s="62">
        <f t="shared" ref="T390:T453" si="6">M390</f>
        <v>57.951979999999992</v>
      </c>
    </row>
    <row r="391" spans="1:20" x14ac:dyDescent="0.2">
      <c r="A391" s="51" t="s">
        <v>848</v>
      </c>
      <c r="B391" s="52" t="s">
        <v>849</v>
      </c>
      <c r="C391" s="53">
        <v>0.5</v>
      </c>
      <c r="D391" s="51" t="s">
        <v>5</v>
      </c>
      <c r="E391" s="51" t="s">
        <v>149</v>
      </c>
      <c r="F391" s="31">
        <v>24.7</v>
      </c>
      <c r="G391" s="31">
        <v>26.85</v>
      </c>
      <c r="H391" s="31">
        <v>28.306000000000001</v>
      </c>
      <c r="I391" s="31">
        <v>30.316000000000003</v>
      </c>
      <c r="J391" s="31">
        <v>32.224000000000004</v>
      </c>
      <c r="K391" s="31">
        <v>34.064999999999998</v>
      </c>
      <c r="L391" s="31">
        <v>36.314999999999998</v>
      </c>
      <c r="M391" s="31">
        <v>39.891999999999996</v>
      </c>
      <c r="N391" s="31">
        <v>43.537999999999997</v>
      </c>
      <c r="O391" s="31">
        <v>44.271999999999998</v>
      </c>
      <c r="P391" s="31">
        <v>46.765999999999998</v>
      </c>
      <c r="Q391" s="31">
        <v>49.656000000000006</v>
      </c>
      <c r="R391" s="31">
        <v>51.587000000000003</v>
      </c>
      <c r="T391" s="62">
        <f t="shared" si="6"/>
        <v>39.891999999999996</v>
      </c>
    </row>
    <row r="392" spans="1:20" x14ac:dyDescent="0.2">
      <c r="A392" s="51" t="s">
        <v>850</v>
      </c>
      <c r="B392" s="52" t="s">
        <v>851</v>
      </c>
      <c r="C392" s="53">
        <v>0.5</v>
      </c>
      <c r="D392" s="51" t="s">
        <v>5</v>
      </c>
      <c r="E392" s="51" t="s">
        <v>149</v>
      </c>
      <c r="F392" s="31">
        <v>24.7</v>
      </c>
      <c r="G392" s="31">
        <v>26.85</v>
      </c>
      <c r="H392" s="31">
        <v>28.306000000000001</v>
      </c>
      <c r="I392" s="31">
        <v>30.316000000000003</v>
      </c>
      <c r="J392" s="31">
        <v>32.224000000000004</v>
      </c>
      <c r="K392" s="31">
        <v>34.064999999999998</v>
      </c>
      <c r="L392" s="31">
        <v>36.314999999999998</v>
      </c>
      <c r="M392" s="31">
        <v>39.891999999999996</v>
      </c>
      <c r="N392" s="31">
        <v>43.537999999999997</v>
      </c>
      <c r="O392" s="31">
        <v>44.271999999999998</v>
      </c>
      <c r="P392" s="31">
        <v>46.765999999999998</v>
      </c>
      <c r="Q392" s="31">
        <v>49.656000000000006</v>
      </c>
      <c r="R392" s="31">
        <v>51.587000000000003</v>
      </c>
      <c r="T392" s="62">
        <f t="shared" si="6"/>
        <v>39.891999999999996</v>
      </c>
    </row>
    <row r="393" spans="1:20" x14ac:dyDescent="0.2">
      <c r="A393" s="51" t="s">
        <v>852</v>
      </c>
      <c r="B393" s="52" t="s">
        <v>853</v>
      </c>
      <c r="C393" s="53">
        <v>0.1</v>
      </c>
      <c r="D393" s="51" t="s">
        <v>5</v>
      </c>
      <c r="E393" s="51" t="s">
        <v>286</v>
      </c>
      <c r="F393" s="31">
        <v>37.335499999999996</v>
      </c>
      <c r="G393" s="31">
        <v>39.173999999999999</v>
      </c>
      <c r="H393" s="31">
        <v>41.352589999999999</v>
      </c>
      <c r="I393" s="31">
        <v>44.28989</v>
      </c>
      <c r="J393" s="31">
        <v>46.81241</v>
      </c>
      <c r="K393" s="31">
        <v>49.490550000000006</v>
      </c>
      <c r="L393" s="31">
        <v>52.757549999999995</v>
      </c>
      <c r="M393" s="31">
        <v>57.951979999999992</v>
      </c>
      <c r="N393" s="31">
        <v>63.244720000000001</v>
      </c>
      <c r="O393" s="31">
        <v>64.321130000000011</v>
      </c>
      <c r="P393" s="31">
        <v>67.017189999999985</v>
      </c>
      <c r="Q393" s="31">
        <v>69.285390000000007</v>
      </c>
      <c r="R393" s="31">
        <v>71.981530000000006</v>
      </c>
      <c r="T393" s="62">
        <f t="shared" si="6"/>
        <v>57.951979999999992</v>
      </c>
    </row>
    <row r="394" spans="1:20" x14ac:dyDescent="0.2">
      <c r="A394" s="51">
        <v>40310647</v>
      </c>
      <c r="B394" s="52" t="s">
        <v>854</v>
      </c>
      <c r="C394" s="53">
        <v>0.1</v>
      </c>
      <c r="D394" s="51" t="s">
        <v>5</v>
      </c>
      <c r="E394" s="51">
        <v>9.9589999999999996</v>
      </c>
      <c r="F394" s="31">
        <v>115.32849999999999</v>
      </c>
      <c r="G394" s="31">
        <v>120.55799999999999</v>
      </c>
      <c r="H394" s="31">
        <v>127.28052999999998</v>
      </c>
      <c r="I394" s="31">
        <v>136.32163</v>
      </c>
      <c r="J394" s="31">
        <v>143.99847</v>
      </c>
      <c r="K394" s="31">
        <v>152.23785000000001</v>
      </c>
      <c r="L394" s="31">
        <v>162.28684999999999</v>
      </c>
      <c r="M394" s="31">
        <v>178.26465999999999</v>
      </c>
      <c r="N394" s="31">
        <v>194.54423999999997</v>
      </c>
      <c r="O394" s="31">
        <v>197.85871</v>
      </c>
      <c r="P394" s="31">
        <v>205.84473</v>
      </c>
      <c r="Q394" s="31">
        <v>212.18213</v>
      </c>
      <c r="R394" s="31">
        <v>220.43951000000001</v>
      </c>
      <c r="T394" s="62">
        <f t="shared" si="6"/>
        <v>178.26465999999999</v>
      </c>
    </row>
    <row r="395" spans="1:20" x14ac:dyDescent="0.2">
      <c r="A395" s="51" t="s">
        <v>855</v>
      </c>
      <c r="B395" s="52" t="s">
        <v>856</v>
      </c>
      <c r="C395" s="53">
        <v>0.1</v>
      </c>
      <c r="D395" s="51" t="s">
        <v>5</v>
      </c>
      <c r="E395" s="51" t="s">
        <v>330</v>
      </c>
      <c r="F395" s="31">
        <v>38.680999999999997</v>
      </c>
      <c r="G395" s="31">
        <v>40.577999999999996</v>
      </c>
      <c r="H395" s="31">
        <v>42.834980000000002</v>
      </c>
      <c r="I395" s="31">
        <v>45.877580000000002</v>
      </c>
      <c r="J395" s="31">
        <v>48.489020000000004</v>
      </c>
      <c r="K395" s="31">
        <v>51.263100000000001</v>
      </c>
      <c r="L395" s="31">
        <v>54.647099999999995</v>
      </c>
      <c r="M395" s="31">
        <v>60.027559999999994</v>
      </c>
      <c r="N395" s="31">
        <v>65.509839999999997</v>
      </c>
      <c r="O395" s="31">
        <v>66.624860000000012</v>
      </c>
      <c r="P395" s="31">
        <v>69.412179999999992</v>
      </c>
      <c r="Q395" s="31">
        <v>71.750579999999999</v>
      </c>
      <c r="R395" s="31">
        <v>74.542659999999998</v>
      </c>
      <c r="T395" s="62">
        <f t="shared" si="6"/>
        <v>60.027559999999994</v>
      </c>
    </row>
    <row r="396" spans="1:20" x14ac:dyDescent="0.2">
      <c r="A396" s="51" t="s">
        <v>857</v>
      </c>
      <c r="B396" s="52" t="s">
        <v>858</v>
      </c>
      <c r="C396" s="53">
        <v>0.1</v>
      </c>
      <c r="D396" s="51" t="s">
        <v>5</v>
      </c>
      <c r="E396" s="51" t="s">
        <v>286</v>
      </c>
      <c r="F396" s="31">
        <v>37.335499999999996</v>
      </c>
      <c r="G396" s="31">
        <v>39.173999999999999</v>
      </c>
      <c r="H396" s="31">
        <v>41.352589999999999</v>
      </c>
      <c r="I396" s="31">
        <v>44.28989</v>
      </c>
      <c r="J396" s="31">
        <v>46.81241</v>
      </c>
      <c r="K396" s="31">
        <v>49.490550000000006</v>
      </c>
      <c r="L396" s="31">
        <v>52.757549999999995</v>
      </c>
      <c r="M396" s="31">
        <v>57.951979999999992</v>
      </c>
      <c r="N396" s="31">
        <v>63.244720000000001</v>
      </c>
      <c r="O396" s="31">
        <v>64.321130000000011</v>
      </c>
      <c r="P396" s="31">
        <v>67.017189999999985</v>
      </c>
      <c r="Q396" s="31">
        <v>69.285390000000007</v>
      </c>
      <c r="R396" s="31">
        <v>71.981530000000006</v>
      </c>
      <c r="T396" s="62">
        <f t="shared" si="6"/>
        <v>57.951979999999992</v>
      </c>
    </row>
    <row r="397" spans="1:20" x14ac:dyDescent="0.2">
      <c r="A397" s="51" t="s">
        <v>859</v>
      </c>
      <c r="B397" s="52" t="s">
        <v>860</v>
      </c>
      <c r="C397" s="53">
        <v>0.25</v>
      </c>
      <c r="D397" s="51" t="s">
        <v>5</v>
      </c>
      <c r="E397" s="51" t="s">
        <v>861</v>
      </c>
      <c r="F397" s="31">
        <v>67.515500000000003</v>
      </c>
      <c r="G397" s="31">
        <v>70.989000000000004</v>
      </c>
      <c r="H397" s="31">
        <v>74.930989999999994</v>
      </c>
      <c r="I397" s="31">
        <v>80.253289999999993</v>
      </c>
      <c r="J397" s="31">
        <v>84.853010000000012</v>
      </c>
      <c r="K397" s="31">
        <v>89.707049999999995</v>
      </c>
      <c r="L397" s="31">
        <v>95.629049999999992</v>
      </c>
      <c r="M397" s="31">
        <v>105.04478</v>
      </c>
      <c r="N397" s="31">
        <v>114.63892</v>
      </c>
      <c r="O397" s="31">
        <v>116.58893000000002</v>
      </c>
      <c r="P397" s="31">
        <v>121.57758999999999</v>
      </c>
      <c r="Q397" s="31">
        <v>125.90079</v>
      </c>
      <c r="R397" s="31">
        <v>130.79982999999999</v>
      </c>
      <c r="T397" s="62">
        <f t="shared" si="6"/>
        <v>105.04478</v>
      </c>
    </row>
    <row r="398" spans="1:20" x14ac:dyDescent="0.2">
      <c r="A398" s="51" t="s">
        <v>862</v>
      </c>
      <c r="B398" s="52" t="s">
        <v>863</v>
      </c>
      <c r="C398" s="53">
        <v>0.1</v>
      </c>
      <c r="D398" s="51" t="s">
        <v>5</v>
      </c>
      <c r="E398" s="51" t="s">
        <v>286</v>
      </c>
      <c r="F398" s="31">
        <v>37.335499999999996</v>
      </c>
      <c r="G398" s="31">
        <v>39.173999999999999</v>
      </c>
      <c r="H398" s="31">
        <v>41.352589999999999</v>
      </c>
      <c r="I398" s="31">
        <v>44.28989</v>
      </c>
      <c r="J398" s="31">
        <v>46.81241</v>
      </c>
      <c r="K398" s="31">
        <v>49.490550000000006</v>
      </c>
      <c r="L398" s="31">
        <v>52.757549999999995</v>
      </c>
      <c r="M398" s="31">
        <v>57.951979999999992</v>
      </c>
      <c r="N398" s="31">
        <v>63.244720000000001</v>
      </c>
      <c r="O398" s="31">
        <v>64.321130000000011</v>
      </c>
      <c r="P398" s="31">
        <v>67.017189999999985</v>
      </c>
      <c r="Q398" s="31">
        <v>69.285390000000007</v>
      </c>
      <c r="R398" s="31">
        <v>71.981530000000006</v>
      </c>
      <c r="T398" s="62">
        <f t="shared" si="6"/>
        <v>57.951979999999992</v>
      </c>
    </row>
    <row r="399" spans="1:20" x14ac:dyDescent="0.2">
      <c r="A399" s="51" t="s">
        <v>864</v>
      </c>
      <c r="B399" s="52" t="s">
        <v>865</v>
      </c>
      <c r="C399" s="53">
        <v>0.04</v>
      </c>
      <c r="D399" s="51" t="s">
        <v>5</v>
      </c>
      <c r="E399" s="51" t="s">
        <v>149</v>
      </c>
      <c r="F399" s="31">
        <v>21.02</v>
      </c>
      <c r="G399" s="31">
        <v>22.020000000000003</v>
      </c>
      <c r="H399" s="31">
        <v>23.246000000000002</v>
      </c>
      <c r="I399" s="31">
        <v>24.897200000000002</v>
      </c>
      <c r="J399" s="31">
        <v>26.308399999999999</v>
      </c>
      <c r="K399" s="31">
        <v>27.813600000000001</v>
      </c>
      <c r="L399" s="31">
        <v>29.649599999999996</v>
      </c>
      <c r="M399" s="31">
        <v>32.568799999999996</v>
      </c>
      <c r="N399" s="31">
        <v>35.543199999999999</v>
      </c>
      <c r="O399" s="31">
        <v>36.148400000000002</v>
      </c>
      <c r="P399" s="31">
        <v>37.639599999999994</v>
      </c>
      <c r="Q399" s="31">
        <v>38.864400000000003</v>
      </c>
      <c r="R399" s="31">
        <v>40.376800000000003</v>
      </c>
      <c r="T399" s="62">
        <f t="shared" si="6"/>
        <v>32.568799999999996</v>
      </c>
    </row>
    <row r="400" spans="1:20" x14ac:dyDescent="0.2">
      <c r="A400" s="51" t="s">
        <v>866</v>
      </c>
      <c r="B400" s="52" t="s">
        <v>867</v>
      </c>
      <c r="C400" s="53">
        <v>0.1</v>
      </c>
      <c r="D400" s="51" t="s">
        <v>5</v>
      </c>
      <c r="E400" s="51" t="s">
        <v>42</v>
      </c>
      <c r="F400" s="31">
        <v>21.086000000000002</v>
      </c>
      <c r="G400" s="31">
        <v>22.218</v>
      </c>
      <c r="H400" s="31">
        <v>23.44988</v>
      </c>
      <c r="I400" s="31">
        <v>25.115480000000002</v>
      </c>
      <c r="J400" s="31">
        <v>26.564120000000003</v>
      </c>
      <c r="K400" s="31">
        <v>28.083600000000004</v>
      </c>
      <c r="L400" s="31">
        <v>29.9376</v>
      </c>
      <c r="M400" s="31">
        <v>32.885359999999999</v>
      </c>
      <c r="N400" s="31">
        <v>35.889040000000001</v>
      </c>
      <c r="O400" s="31">
        <v>36.499160000000003</v>
      </c>
      <c r="P400" s="31">
        <v>38.09308</v>
      </c>
      <c r="Q400" s="31">
        <v>39.513480000000001</v>
      </c>
      <c r="R400" s="31">
        <v>41.050959999999996</v>
      </c>
      <c r="T400" s="62">
        <f t="shared" si="6"/>
        <v>32.885359999999999</v>
      </c>
    </row>
    <row r="401" spans="1:20" x14ac:dyDescent="0.2">
      <c r="A401" s="51" t="s">
        <v>868</v>
      </c>
      <c r="B401" s="52" t="s">
        <v>869</v>
      </c>
      <c r="C401" s="53">
        <v>1</v>
      </c>
      <c r="D401" s="51" t="s">
        <v>5</v>
      </c>
      <c r="E401" s="51" t="s">
        <v>19</v>
      </c>
      <c r="F401" s="31">
        <v>34.795000000000002</v>
      </c>
      <c r="G401" s="31">
        <v>38.46</v>
      </c>
      <c r="H401" s="31">
        <v>40.521100000000004</v>
      </c>
      <c r="I401" s="31">
        <v>43.398099999999999</v>
      </c>
      <c r="J401" s="31">
        <v>46.248899999999999</v>
      </c>
      <c r="K401" s="31">
        <v>48.889499999999998</v>
      </c>
      <c r="L401" s="31">
        <v>52.119500000000002</v>
      </c>
      <c r="M401" s="31">
        <v>57.254199999999997</v>
      </c>
      <c r="N401" s="31">
        <v>62.488799999999998</v>
      </c>
      <c r="O401" s="31">
        <v>63.537700000000001</v>
      </c>
      <c r="P401" s="31">
        <v>67.5351</v>
      </c>
      <c r="Q401" s="31">
        <v>72.553100000000001</v>
      </c>
      <c r="R401" s="31">
        <v>75.373699999999999</v>
      </c>
      <c r="T401" s="62">
        <f t="shared" si="6"/>
        <v>57.254199999999997</v>
      </c>
    </row>
    <row r="402" spans="1:20" x14ac:dyDescent="0.2">
      <c r="A402" s="51">
        <v>40322300</v>
      </c>
      <c r="B402" s="52" t="s">
        <v>870</v>
      </c>
      <c r="C402" s="53">
        <v>0.04</v>
      </c>
      <c r="D402" s="51" t="s">
        <v>5</v>
      </c>
      <c r="E402" s="51">
        <v>2.84</v>
      </c>
      <c r="F402" s="31">
        <v>32.979999999999997</v>
      </c>
      <c r="G402" s="31">
        <v>34.5</v>
      </c>
      <c r="H402" s="31">
        <v>36.422799999999995</v>
      </c>
      <c r="I402" s="31">
        <v>39.010000000000005</v>
      </c>
      <c r="J402" s="31">
        <v>41.211599999999997</v>
      </c>
      <c r="K402" s="31">
        <v>43.569599999999994</v>
      </c>
      <c r="L402" s="31">
        <v>46.445599999999992</v>
      </c>
      <c r="M402" s="31">
        <v>51.018399999999993</v>
      </c>
      <c r="N402" s="31">
        <v>55.677599999999998</v>
      </c>
      <c r="O402" s="31">
        <v>56.626000000000005</v>
      </c>
      <c r="P402" s="31">
        <v>58.928399999999989</v>
      </c>
      <c r="Q402" s="31">
        <v>60.777200000000001</v>
      </c>
      <c r="R402" s="31">
        <v>63.142400000000002</v>
      </c>
      <c r="T402" s="62">
        <f t="shared" si="6"/>
        <v>51.018399999999993</v>
      </c>
    </row>
    <row r="403" spans="1:20" x14ac:dyDescent="0.2">
      <c r="A403" s="51" t="s">
        <v>871</v>
      </c>
      <c r="B403" s="52" t="s">
        <v>872</v>
      </c>
      <c r="C403" s="53">
        <v>1</v>
      </c>
      <c r="D403" s="51" t="s">
        <v>5</v>
      </c>
      <c r="E403" s="51" t="s">
        <v>30</v>
      </c>
      <c r="F403" s="31">
        <v>134.38499999999999</v>
      </c>
      <c r="G403" s="31">
        <v>142.38</v>
      </c>
      <c r="H403" s="31">
        <v>150.2433</v>
      </c>
      <c r="I403" s="31">
        <v>160.9143</v>
      </c>
      <c r="J403" s="31">
        <v>170.3467</v>
      </c>
      <c r="K403" s="31">
        <v>180.08850000000001</v>
      </c>
      <c r="L403" s="31">
        <v>191.9785</v>
      </c>
      <c r="M403" s="31">
        <v>210.88259999999997</v>
      </c>
      <c r="N403" s="31">
        <v>230.1464</v>
      </c>
      <c r="O403" s="31">
        <v>234.05310000000003</v>
      </c>
      <c r="P403" s="31">
        <v>244.80529999999999</v>
      </c>
      <c r="Q403" s="31">
        <v>255.01930000000002</v>
      </c>
      <c r="R403" s="31">
        <v>264.94110000000001</v>
      </c>
      <c r="T403" s="62">
        <f t="shared" si="6"/>
        <v>210.88259999999997</v>
      </c>
    </row>
    <row r="404" spans="1:20" x14ac:dyDescent="0.2">
      <c r="A404" s="51">
        <v>40317269</v>
      </c>
      <c r="B404" s="52" t="s">
        <v>873</v>
      </c>
      <c r="C404" s="53">
        <v>0.04</v>
      </c>
      <c r="D404" s="51" t="s">
        <v>5</v>
      </c>
      <c r="E404" s="51">
        <v>5.9560000000000004</v>
      </c>
      <c r="F404" s="31">
        <v>68.813999999999993</v>
      </c>
      <c r="G404" s="31">
        <v>71.89200000000001</v>
      </c>
      <c r="H404" s="31">
        <v>75.902519999999996</v>
      </c>
      <c r="I404" s="31">
        <v>81.294120000000007</v>
      </c>
      <c r="J404" s="31">
        <v>85.863879999999995</v>
      </c>
      <c r="K404" s="31">
        <v>90.777000000000001</v>
      </c>
      <c r="L404" s="31">
        <v>96.768999999999991</v>
      </c>
      <c r="M404" s="31">
        <v>106.29624</v>
      </c>
      <c r="N404" s="31">
        <v>116.00336</v>
      </c>
      <c r="O404" s="31">
        <v>117.98004000000002</v>
      </c>
      <c r="P404" s="31">
        <v>122.71292</v>
      </c>
      <c r="Q404" s="31">
        <v>126.43132000000001</v>
      </c>
      <c r="R404" s="31">
        <v>131.35164</v>
      </c>
      <c r="T404" s="62">
        <f t="shared" si="6"/>
        <v>106.29624</v>
      </c>
    </row>
    <row r="405" spans="1:20" x14ac:dyDescent="0.2">
      <c r="A405" s="51">
        <v>40317277</v>
      </c>
      <c r="B405" s="52" t="s">
        <v>874</v>
      </c>
      <c r="C405" s="53">
        <v>0.01</v>
      </c>
      <c r="D405" s="51" t="s">
        <v>5</v>
      </c>
      <c r="E405" s="51">
        <v>8.484</v>
      </c>
      <c r="F405" s="31">
        <v>97.646000000000001</v>
      </c>
      <c r="G405" s="31">
        <v>101.913</v>
      </c>
      <c r="H405" s="31">
        <v>107.60227999999999</v>
      </c>
      <c r="I405" s="31">
        <v>115.24568000000001</v>
      </c>
      <c r="J405" s="31">
        <v>121.70432000000001</v>
      </c>
      <c r="K405" s="31">
        <v>128.66849999999999</v>
      </c>
      <c r="L405" s="31">
        <v>137.16149999999999</v>
      </c>
      <c r="M405" s="31">
        <v>150.66535999999999</v>
      </c>
      <c r="N405" s="31">
        <v>164.42403999999999</v>
      </c>
      <c r="O405" s="31">
        <v>167.22656000000001</v>
      </c>
      <c r="P405" s="31">
        <v>173.86587999999998</v>
      </c>
      <c r="Q405" s="31">
        <v>178.99248</v>
      </c>
      <c r="R405" s="31">
        <v>185.95846</v>
      </c>
      <c r="T405" s="62">
        <f t="shared" si="6"/>
        <v>150.66535999999999</v>
      </c>
    </row>
    <row r="406" spans="1:20" x14ac:dyDescent="0.2">
      <c r="A406" s="51">
        <v>40317285</v>
      </c>
      <c r="B406" s="52" t="s">
        <v>875</v>
      </c>
      <c r="C406" s="53">
        <v>0.01</v>
      </c>
      <c r="D406" s="51" t="s">
        <v>5</v>
      </c>
      <c r="E406" s="51">
        <v>10.984999999999999</v>
      </c>
      <c r="F406" s="31">
        <v>126.40749999999998</v>
      </c>
      <c r="G406" s="31">
        <v>131.92499999999998</v>
      </c>
      <c r="H406" s="31">
        <v>139.28995</v>
      </c>
      <c r="I406" s="31">
        <v>149.18424999999999</v>
      </c>
      <c r="J406" s="31">
        <v>157.54364999999999</v>
      </c>
      <c r="K406" s="31">
        <v>166.55865</v>
      </c>
      <c r="L406" s="31">
        <v>177.55264999999997</v>
      </c>
      <c r="M406" s="31">
        <v>195.03309999999996</v>
      </c>
      <c r="N406" s="31">
        <v>212.84339999999997</v>
      </c>
      <c r="O406" s="31">
        <v>216.47125</v>
      </c>
      <c r="P406" s="31">
        <v>225.06134999999998</v>
      </c>
      <c r="Q406" s="31">
        <v>231.68854999999999</v>
      </c>
      <c r="R406" s="31">
        <v>240.70534999999998</v>
      </c>
      <c r="T406" s="62">
        <f t="shared" si="6"/>
        <v>195.03309999999996</v>
      </c>
    </row>
    <row r="407" spans="1:20" x14ac:dyDescent="0.2">
      <c r="A407" s="51">
        <v>40317293</v>
      </c>
      <c r="B407" s="52" t="s">
        <v>876</v>
      </c>
      <c r="C407" s="53">
        <v>0.01</v>
      </c>
      <c r="D407" s="51" t="s">
        <v>5</v>
      </c>
      <c r="E407" s="51">
        <v>13.529</v>
      </c>
      <c r="F407" s="31">
        <v>155.6635</v>
      </c>
      <c r="G407" s="31">
        <v>162.453</v>
      </c>
      <c r="H407" s="31">
        <v>171.52243000000001</v>
      </c>
      <c r="I407" s="31">
        <v>183.70632999999998</v>
      </c>
      <c r="J407" s="31">
        <v>193.99916999999999</v>
      </c>
      <c r="K407" s="31">
        <v>205.10024999999999</v>
      </c>
      <c r="L407" s="31">
        <v>218.63825</v>
      </c>
      <c r="M407" s="31">
        <v>240.16365999999996</v>
      </c>
      <c r="N407" s="31">
        <v>262.09524000000005</v>
      </c>
      <c r="O407" s="31">
        <v>266.56261000000001</v>
      </c>
      <c r="P407" s="31">
        <v>277.13702999999998</v>
      </c>
      <c r="Q407" s="31">
        <v>285.29063000000002</v>
      </c>
      <c r="R407" s="31">
        <v>296.39350999999999</v>
      </c>
      <c r="T407" s="62">
        <f t="shared" si="6"/>
        <v>240.16365999999996</v>
      </c>
    </row>
    <row r="408" spans="1:20" x14ac:dyDescent="0.2">
      <c r="A408" s="51">
        <v>40317390</v>
      </c>
      <c r="B408" s="52" t="s">
        <v>877</v>
      </c>
      <c r="C408" s="53">
        <v>0.25</v>
      </c>
      <c r="D408" s="51" t="s">
        <v>5</v>
      </c>
      <c r="E408" s="51">
        <v>15.939</v>
      </c>
      <c r="F408" s="31">
        <v>185.29849999999999</v>
      </c>
      <c r="G408" s="31">
        <v>193.893</v>
      </c>
      <c r="H408" s="31">
        <v>204.69712999999999</v>
      </c>
      <c r="I408" s="31">
        <v>219.23723000000001</v>
      </c>
      <c r="J408" s="31">
        <v>231.62087</v>
      </c>
      <c r="K408" s="31">
        <v>244.87335000000002</v>
      </c>
      <c r="L408" s="31">
        <v>261.03735</v>
      </c>
      <c r="M408" s="31">
        <v>286.73786000000001</v>
      </c>
      <c r="N408" s="31">
        <v>312.92404000000005</v>
      </c>
      <c r="O408" s="31">
        <v>318.25391000000002</v>
      </c>
      <c r="P408" s="31">
        <v>331.23132999999996</v>
      </c>
      <c r="Q408" s="31">
        <v>341.69972999999999</v>
      </c>
      <c r="R408" s="31">
        <v>354.99721</v>
      </c>
      <c r="T408" s="62">
        <f t="shared" si="6"/>
        <v>286.73786000000001</v>
      </c>
    </row>
    <row r="409" spans="1:20" x14ac:dyDescent="0.2">
      <c r="A409" s="51">
        <v>40321029</v>
      </c>
      <c r="B409" s="52" t="s">
        <v>878</v>
      </c>
      <c r="C409" s="53">
        <v>0.25</v>
      </c>
      <c r="D409" s="51" t="s">
        <v>5</v>
      </c>
      <c r="E409" s="51">
        <v>13.397</v>
      </c>
      <c r="F409" s="31">
        <v>156.06550000000001</v>
      </c>
      <c r="G409" s="31">
        <v>163.38900000000001</v>
      </c>
      <c r="H409" s="31">
        <v>172.48999000000001</v>
      </c>
      <c r="I409" s="31">
        <v>184.74229</v>
      </c>
      <c r="J409" s="31">
        <v>195.19401000000002</v>
      </c>
      <c r="K409" s="31">
        <v>206.36205000000001</v>
      </c>
      <c r="L409" s="31">
        <v>219.98405</v>
      </c>
      <c r="M409" s="31">
        <v>241.64277999999996</v>
      </c>
      <c r="N409" s="31">
        <v>263.71092000000004</v>
      </c>
      <c r="O409" s="31">
        <v>268.20193000000006</v>
      </c>
      <c r="P409" s="31">
        <v>279.19658999999996</v>
      </c>
      <c r="Q409" s="31">
        <v>288.13979</v>
      </c>
      <c r="R409" s="31">
        <v>299.35282999999998</v>
      </c>
      <c r="T409" s="62">
        <f t="shared" si="6"/>
        <v>241.64277999999996</v>
      </c>
    </row>
    <row r="410" spans="1:20" x14ac:dyDescent="0.2">
      <c r="A410" s="51" t="s">
        <v>879</v>
      </c>
      <c r="B410" s="52" t="s">
        <v>880</v>
      </c>
      <c r="C410" s="53">
        <v>0.04</v>
      </c>
      <c r="D410" s="51" t="s">
        <v>5</v>
      </c>
      <c r="E410" s="51" t="s">
        <v>169</v>
      </c>
      <c r="F410" s="31">
        <v>45.17</v>
      </c>
      <c r="G410" s="31">
        <v>47.22</v>
      </c>
      <c r="H410" s="31">
        <v>49.852999999999994</v>
      </c>
      <c r="I410" s="31">
        <v>53.394200000000005</v>
      </c>
      <c r="J410" s="31">
        <v>56.401400000000002</v>
      </c>
      <c r="K410" s="31">
        <v>59.628599999999999</v>
      </c>
      <c r="L410" s="31">
        <v>63.564599999999992</v>
      </c>
      <c r="M410" s="31">
        <v>69.822799999999987</v>
      </c>
      <c r="N410" s="31">
        <v>76.19919999999999</v>
      </c>
      <c r="O410" s="31">
        <v>77.497399999999999</v>
      </c>
      <c r="P410" s="31">
        <v>80.626599999999996</v>
      </c>
      <c r="Q410" s="31">
        <v>83.111400000000003</v>
      </c>
      <c r="R410" s="31">
        <v>86.345799999999997</v>
      </c>
      <c r="T410" s="62">
        <f t="shared" si="6"/>
        <v>69.822799999999987</v>
      </c>
    </row>
    <row r="411" spans="1:20" x14ac:dyDescent="0.2">
      <c r="A411" s="51" t="s">
        <v>881</v>
      </c>
      <c r="B411" s="52" t="s">
        <v>882</v>
      </c>
      <c r="C411" s="53">
        <v>0.04</v>
      </c>
      <c r="D411" s="51" t="s">
        <v>5</v>
      </c>
      <c r="E411" s="51" t="s">
        <v>265</v>
      </c>
      <c r="F411" s="31">
        <v>55.427999999999997</v>
      </c>
      <c r="G411" s="31">
        <v>57.923999999999999</v>
      </c>
      <c r="H411" s="31">
        <v>61.154639999999993</v>
      </c>
      <c r="I411" s="31">
        <v>65.498639999999995</v>
      </c>
      <c r="J411" s="31">
        <v>69.183759999999992</v>
      </c>
      <c r="K411" s="31">
        <v>73.142399999999995</v>
      </c>
      <c r="L411" s="31">
        <v>77.970399999999984</v>
      </c>
      <c r="M411" s="31">
        <v>85.646879999999982</v>
      </c>
      <c r="N411" s="31">
        <v>93.468319999999991</v>
      </c>
      <c r="O411" s="31">
        <v>95.060880000000012</v>
      </c>
      <c r="P411" s="31">
        <v>98.885839999999988</v>
      </c>
      <c r="Q411" s="31">
        <v>101.90584</v>
      </c>
      <c r="R411" s="31">
        <v>105.87168</v>
      </c>
      <c r="T411" s="62">
        <f t="shared" si="6"/>
        <v>85.646879999999982</v>
      </c>
    </row>
    <row r="412" spans="1:20" x14ac:dyDescent="0.2">
      <c r="A412" s="51" t="s">
        <v>883</v>
      </c>
      <c r="B412" s="52" t="s">
        <v>884</v>
      </c>
      <c r="C412" s="53">
        <v>0.1</v>
      </c>
      <c r="D412" s="51" t="s">
        <v>5</v>
      </c>
      <c r="E412" s="51" t="s">
        <v>885</v>
      </c>
      <c r="F412" s="31">
        <v>198.25500000000002</v>
      </c>
      <c r="G412" s="31">
        <v>207.09000000000003</v>
      </c>
      <c r="H412" s="31">
        <v>218.6439</v>
      </c>
      <c r="I412" s="31">
        <v>234.17490000000004</v>
      </c>
      <c r="J412" s="31">
        <v>247.33210000000003</v>
      </c>
      <c r="K412" s="31">
        <v>261.48450000000003</v>
      </c>
      <c r="L412" s="31">
        <v>278.74450000000002</v>
      </c>
      <c r="M412" s="31">
        <v>306.18779999999998</v>
      </c>
      <c r="N412" s="31">
        <v>334.14920000000001</v>
      </c>
      <c r="O412" s="31">
        <v>339.84330000000006</v>
      </c>
      <c r="P412" s="31">
        <v>353.45389999999998</v>
      </c>
      <c r="Q412" s="31">
        <v>364.11790000000002</v>
      </c>
      <c r="R412" s="31">
        <v>378.28830000000005</v>
      </c>
      <c r="T412" s="62">
        <f t="shared" si="6"/>
        <v>306.18779999999998</v>
      </c>
    </row>
    <row r="413" spans="1:20" x14ac:dyDescent="0.2">
      <c r="A413" s="51" t="s">
        <v>886</v>
      </c>
      <c r="B413" s="52" t="s">
        <v>887</v>
      </c>
      <c r="C413" s="53">
        <v>0.1</v>
      </c>
      <c r="D413" s="51" t="s">
        <v>5</v>
      </c>
      <c r="E413" s="51" t="s">
        <v>888</v>
      </c>
      <c r="F413" s="31">
        <v>232.75500000000002</v>
      </c>
      <c r="G413" s="31">
        <v>243.09000000000003</v>
      </c>
      <c r="H413" s="31">
        <v>256.65390000000002</v>
      </c>
      <c r="I413" s="31">
        <v>274.88490000000002</v>
      </c>
      <c r="J413" s="31">
        <v>290.32210000000003</v>
      </c>
      <c r="K413" s="31">
        <v>306.93450000000001</v>
      </c>
      <c r="L413" s="31">
        <v>327.19450000000001</v>
      </c>
      <c r="M413" s="31">
        <v>359.40780000000001</v>
      </c>
      <c r="N413" s="31">
        <v>392.22920000000005</v>
      </c>
      <c r="O413" s="31">
        <v>398.91330000000011</v>
      </c>
      <c r="P413" s="31">
        <v>414.8639</v>
      </c>
      <c r="Q413" s="31">
        <v>427.32790000000006</v>
      </c>
      <c r="R413" s="31">
        <v>443.95830000000007</v>
      </c>
      <c r="T413" s="62">
        <f t="shared" si="6"/>
        <v>359.40780000000001</v>
      </c>
    </row>
    <row r="414" spans="1:20" x14ac:dyDescent="0.2">
      <c r="A414" s="51" t="s">
        <v>889</v>
      </c>
      <c r="B414" s="52" t="s">
        <v>890</v>
      </c>
      <c r="C414" s="53">
        <v>0.1</v>
      </c>
      <c r="D414" s="51" t="s">
        <v>5</v>
      </c>
      <c r="E414" s="51" t="s">
        <v>888</v>
      </c>
      <c r="F414" s="31">
        <v>232.75500000000002</v>
      </c>
      <c r="G414" s="31">
        <v>243.09000000000003</v>
      </c>
      <c r="H414" s="31">
        <v>256.65390000000002</v>
      </c>
      <c r="I414" s="31">
        <v>274.88490000000002</v>
      </c>
      <c r="J414" s="31">
        <v>290.32210000000003</v>
      </c>
      <c r="K414" s="31">
        <v>306.93450000000001</v>
      </c>
      <c r="L414" s="31">
        <v>327.19450000000001</v>
      </c>
      <c r="M414" s="31">
        <v>359.40780000000001</v>
      </c>
      <c r="N414" s="31">
        <v>392.22920000000005</v>
      </c>
      <c r="O414" s="31">
        <v>398.91330000000011</v>
      </c>
      <c r="P414" s="31">
        <v>414.8639</v>
      </c>
      <c r="Q414" s="31">
        <v>427.32790000000006</v>
      </c>
      <c r="R414" s="31">
        <v>443.95830000000007</v>
      </c>
      <c r="T414" s="62">
        <f t="shared" si="6"/>
        <v>359.40780000000001</v>
      </c>
    </row>
    <row r="415" spans="1:20" x14ac:dyDescent="0.2">
      <c r="A415" s="51" t="s">
        <v>891</v>
      </c>
      <c r="B415" s="52" t="s">
        <v>892</v>
      </c>
      <c r="C415" s="53">
        <v>0.1</v>
      </c>
      <c r="D415" s="51" t="s">
        <v>5</v>
      </c>
      <c r="E415" s="51" t="s">
        <v>191</v>
      </c>
      <c r="F415" s="31">
        <v>33.505999999999993</v>
      </c>
      <c r="G415" s="31">
        <v>35.177999999999997</v>
      </c>
      <c r="H415" s="31">
        <v>37.133479999999999</v>
      </c>
      <c r="I415" s="31">
        <v>39.771079999999998</v>
      </c>
      <c r="J415" s="31">
        <v>42.040520000000001</v>
      </c>
      <c r="K415" s="31">
        <v>44.445599999999999</v>
      </c>
      <c r="L415" s="31">
        <v>47.379599999999989</v>
      </c>
      <c r="M415" s="31">
        <v>52.04455999999999</v>
      </c>
      <c r="N415" s="31">
        <v>56.797839999999994</v>
      </c>
      <c r="O415" s="31">
        <v>57.764359999999996</v>
      </c>
      <c r="P415" s="31">
        <v>60.200679999999998</v>
      </c>
      <c r="Q415" s="31">
        <v>62.269080000000002</v>
      </c>
      <c r="R415" s="31">
        <v>64.692160000000001</v>
      </c>
      <c r="T415" s="62">
        <f t="shared" si="6"/>
        <v>52.04455999999999</v>
      </c>
    </row>
    <row r="416" spans="1:20" x14ac:dyDescent="0.2">
      <c r="A416" s="51">
        <v>40324559</v>
      </c>
      <c r="B416" s="52" t="s">
        <v>893</v>
      </c>
      <c r="C416" s="53">
        <v>0.1</v>
      </c>
      <c r="D416" s="51" t="s">
        <v>5</v>
      </c>
      <c r="E416" s="51">
        <v>5.4580000000000002</v>
      </c>
      <c r="F416" s="31">
        <v>63.567</v>
      </c>
      <c r="G416" s="31">
        <v>66.546000000000006</v>
      </c>
      <c r="H416" s="31">
        <v>70.252859999999998</v>
      </c>
      <c r="I416" s="31">
        <v>75.24306</v>
      </c>
      <c r="J416" s="31">
        <v>79.499140000000011</v>
      </c>
      <c r="K416" s="31">
        <v>84.047700000000006</v>
      </c>
      <c r="L416" s="31">
        <v>89.595699999999994</v>
      </c>
      <c r="M416" s="31">
        <v>98.41691999999999</v>
      </c>
      <c r="N416" s="31">
        <v>107.40488000000001</v>
      </c>
      <c r="O416" s="31">
        <v>109.23402000000002</v>
      </c>
      <c r="P416" s="31">
        <v>113.70925999999999</v>
      </c>
      <c r="Q416" s="31">
        <v>117.34606000000001</v>
      </c>
      <c r="R416" s="31">
        <v>121.91262</v>
      </c>
      <c r="T416" s="62">
        <f t="shared" si="6"/>
        <v>98.41691999999999</v>
      </c>
    </row>
    <row r="417" spans="1:20" x14ac:dyDescent="0.2">
      <c r="A417" s="51">
        <v>40324567</v>
      </c>
      <c r="B417" s="52" t="s">
        <v>894</v>
      </c>
      <c r="C417" s="53">
        <v>0.1</v>
      </c>
      <c r="D417" s="51" t="s">
        <v>5</v>
      </c>
      <c r="E417" s="51">
        <v>5.8520000000000003</v>
      </c>
      <c r="F417" s="31">
        <v>68.097999999999999</v>
      </c>
      <c r="G417" s="31">
        <v>71.274000000000001</v>
      </c>
      <c r="H417" s="31">
        <v>75.244839999999996</v>
      </c>
      <c r="I417" s="31">
        <v>80.589640000000003</v>
      </c>
      <c r="J417" s="31">
        <v>85.145160000000004</v>
      </c>
      <c r="K417" s="31">
        <v>90.016800000000003</v>
      </c>
      <c r="L417" s="31">
        <v>95.958799999999997</v>
      </c>
      <c r="M417" s="31">
        <v>105.40648</v>
      </c>
      <c r="N417" s="31">
        <v>115.03272</v>
      </c>
      <c r="O417" s="31">
        <v>116.99188000000002</v>
      </c>
      <c r="P417" s="31">
        <v>121.77444</v>
      </c>
      <c r="Q417" s="31">
        <v>125.64764000000001</v>
      </c>
      <c r="R417" s="31">
        <v>130.53728000000001</v>
      </c>
      <c r="T417" s="62">
        <f t="shared" si="6"/>
        <v>105.40648</v>
      </c>
    </row>
    <row r="418" spans="1:20" x14ac:dyDescent="0.2">
      <c r="A418" s="51">
        <v>40316769</v>
      </c>
      <c r="B418" s="52" t="s">
        <v>895</v>
      </c>
      <c r="C418" s="53">
        <v>0.04</v>
      </c>
      <c r="D418" s="51" t="s">
        <v>5</v>
      </c>
      <c r="E418" s="51">
        <v>4.5039999999999996</v>
      </c>
      <c r="F418" s="31">
        <v>52.115999999999993</v>
      </c>
      <c r="G418" s="31">
        <v>54.467999999999996</v>
      </c>
      <c r="H418" s="31">
        <v>57.505679999999991</v>
      </c>
      <c r="I418" s="31">
        <v>61.590479999999999</v>
      </c>
      <c r="J418" s="31">
        <v>65.056719999999984</v>
      </c>
      <c r="K418" s="31">
        <v>68.779199999999989</v>
      </c>
      <c r="L418" s="31">
        <v>73.319199999999981</v>
      </c>
      <c r="M418" s="31">
        <v>80.537759999999977</v>
      </c>
      <c r="N418" s="31">
        <v>87.892639999999986</v>
      </c>
      <c r="O418" s="31">
        <v>89.390159999999995</v>
      </c>
      <c r="P418" s="31">
        <v>92.990479999999977</v>
      </c>
      <c r="Q418" s="31">
        <v>95.837679999999992</v>
      </c>
      <c r="R418" s="31">
        <v>99.567359999999994</v>
      </c>
      <c r="T418" s="62">
        <f t="shared" si="6"/>
        <v>80.537759999999977</v>
      </c>
    </row>
    <row r="419" spans="1:20" x14ac:dyDescent="0.2">
      <c r="A419" s="51">
        <v>40402207</v>
      </c>
      <c r="B419" s="52" t="s">
        <v>896</v>
      </c>
      <c r="C419" s="53">
        <v>1</v>
      </c>
      <c r="D419" s="51" t="s">
        <v>158</v>
      </c>
      <c r="E419" s="51"/>
      <c r="F419" s="31">
        <v>160</v>
      </c>
      <c r="G419" s="31">
        <v>213</v>
      </c>
      <c r="H419" s="31">
        <v>225</v>
      </c>
      <c r="I419" s="31">
        <v>240.91</v>
      </c>
      <c r="J419" s="31">
        <v>254.34</v>
      </c>
      <c r="K419" s="31">
        <v>268.81</v>
      </c>
      <c r="L419" s="31">
        <v>286.52</v>
      </c>
      <c r="M419" s="31">
        <v>314.89</v>
      </c>
      <c r="N419" s="31">
        <v>343.7</v>
      </c>
      <c r="O419" s="31">
        <v>349.31</v>
      </c>
      <c r="P419" s="31">
        <v>517.41</v>
      </c>
      <c r="Q419" s="31">
        <v>849.95</v>
      </c>
      <c r="R419" s="31">
        <v>1235.29</v>
      </c>
      <c r="T419" s="62">
        <f t="shared" si="6"/>
        <v>314.89</v>
      </c>
    </row>
    <row r="420" spans="1:20" x14ac:dyDescent="0.2">
      <c r="A420" s="51" t="s">
        <v>897</v>
      </c>
      <c r="B420" s="52" t="s">
        <v>898</v>
      </c>
      <c r="C420" s="53">
        <v>0.01</v>
      </c>
      <c r="D420" s="51" t="s">
        <v>5</v>
      </c>
      <c r="E420" s="51" t="s">
        <v>99</v>
      </c>
      <c r="F420" s="31">
        <v>8.36</v>
      </c>
      <c r="G420" s="31">
        <v>8.745000000000001</v>
      </c>
      <c r="H420" s="31">
        <v>9.2323999999999984</v>
      </c>
      <c r="I420" s="31">
        <v>9.8882000000000012</v>
      </c>
      <c r="J420" s="31">
        <v>10.446200000000001</v>
      </c>
      <c r="K420" s="31">
        <v>11.043899999999999</v>
      </c>
      <c r="L420" s="31">
        <v>11.772899999999998</v>
      </c>
      <c r="M420" s="31">
        <v>12.931999999999999</v>
      </c>
      <c r="N420" s="31">
        <v>14.113</v>
      </c>
      <c r="O420" s="31">
        <v>14.353400000000001</v>
      </c>
      <c r="P420" s="31">
        <v>14.936799999999998</v>
      </c>
      <c r="Q420" s="31">
        <v>15.404999999999999</v>
      </c>
      <c r="R420" s="31">
        <v>16.0045</v>
      </c>
      <c r="T420" s="62">
        <f t="shared" si="6"/>
        <v>12.931999999999999</v>
      </c>
    </row>
    <row r="421" spans="1:20" x14ac:dyDescent="0.2">
      <c r="A421" s="51" t="s">
        <v>899</v>
      </c>
      <c r="B421" s="52" t="s">
        <v>900</v>
      </c>
      <c r="C421" s="53">
        <v>0.01</v>
      </c>
      <c r="D421" s="51" t="s">
        <v>5</v>
      </c>
      <c r="E421" s="51" t="s">
        <v>99</v>
      </c>
      <c r="F421" s="31">
        <v>8.36</v>
      </c>
      <c r="G421" s="31">
        <v>8.745000000000001</v>
      </c>
      <c r="H421" s="31">
        <v>9.2323999999999984</v>
      </c>
      <c r="I421" s="31">
        <v>9.8882000000000012</v>
      </c>
      <c r="J421" s="31">
        <v>10.446200000000001</v>
      </c>
      <c r="K421" s="31">
        <v>11.043899999999999</v>
      </c>
      <c r="L421" s="31">
        <v>11.772899999999998</v>
      </c>
      <c r="M421" s="31">
        <v>12.931999999999999</v>
      </c>
      <c r="N421" s="31">
        <v>14.113</v>
      </c>
      <c r="O421" s="31">
        <v>14.353400000000001</v>
      </c>
      <c r="P421" s="31">
        <v>14.936799999999998</v>
      </c>
      <c r="Q421" s="31">
        <v>15.404999999999999</v>
      </c>
      <c r="R421" s="31">
        <v>16.0045</v>
      </c>
      <c r="T421" s="62">
        <f t="shared" si="6"/>
        <v>12.931999999999999</v>
      </c>
    </row>
    <row r="422" spans="1:20" x14ac:dyDescent="0.2">
      <c r="A422" s="51" t="s">
        <v>901</v>
      </c>
      <c r="B422" s="52" t="s">
        <v>902</v>
      </c>
      <c r="C422" s="53">
        <v>0.01</v>
      </c>
      <c r="D422" s="51" t="s">
        <v>5</v>
      </c>
      <c r="E422" s="51" t="s">
        <v>99</v>
      </c>
      <c r="F422" s="31">
        <v>8.36</v>
      </c>
      <c r="G422" s="31">
        <v>8.745000000000001</v>
      </c>
      <c r="H422" s="31">
        <v>9.2323999999999984</v>
      </c>
      <c r="I422" s="31">
        <v>9.8882000000000012</v>
      </c>
      <c r="J422" s="31">
        <v>10.446200000000001</v>
      </c>
      <c r="K422" s="31">
        <v>11.043899999999999</v>
      </c>
      <c r="L422" s="31">
        <v>11.772899999999998</v>
      </c>
      <c r="M422" s="31">
        <v>12.931999999999999</v>
      </c>
      <c r="N422" s="31">
        <v>14.113</v>
      </c>
      <c r="O422" s="31">
        <v>14.353400000000001</v>
      </c>
      <c r="P422" s="31">
        <v>14.936799999999998</v>
      </c>
      <c r="Q422" s="31">
        <v>15.404999999999999</v>
      </c>
      <c r="R422" s="31">
        <v>16.0045</v>
      </c>
      <c r="T422" s="62">
        <f t="shared" si="6"/>
        <v>12.931999999999999</v>
      </c>
    </row>
    <row r="423" spans="1:20" x14ac:dyDescent="0.2">
      <c r="A423" s="51" t="s">
        <v>903</v>
      </c>
      <c r="B423" s="52" t="s">
        <v>904</v>
      </c>
      <c r="C423" s="53">
        <v>0.1</v>
      </c>
      <c r="D423" s="51" t="s">
        <v>5</v>
      </c>
      <c r="E423" s="51" t="s">
        <v>39</v>
      </c>
      <c r="F423" s="31">
        <v>38.370499999999993</v>
      </c>
      <c r="G423" s="31">
        <v>40.253999999999998</v>
      </c>
      <c r="H423" s="31">
        <v>42.492890000000003</v>
      </c>
      <c r="I423" s="31">
        <v>45.511189999999999</v>
      </c>
      <c r="J423" s="31">
        <v>48.102110000000003</v>
      </c>
      <c r="K423" s="31">
        <v>50.854050000000001</v>
      </c>
      <c r="L423" s="31">
        <v>54.211049999999993</v>
      </c>
      <c r="M423" s="31">
        <v>59.548579999999994</v>
      </c>
      <c r="N423" s="31">
        <v>64.987120000000004</v>
      </c>
      <c r="O423" s="31">
        <v>66.093230000000005</v>
      </c>
      <c r="P423" s="31">
        <v>68.859489999999994</v>
      </c>
      <c r="Q423" s="31">
        <v>71.181690000000003</v>
      </c>
      <c r="R423" s="31">
        <v>73.951629999999994</v>
      </c>
      <c r="T423" s="62">
        <f t="shared" si="6"/>
        <v>59.548579999999994</v>
      </c>
    </row>
    <row r="424" spans="1:20" x14ac:dyDescent="0.2">
      <c r="A424" s="51" t="s">
        <v>905</v>
      </c>
      <c r="B424" s="52" t="s">
        <v>906</v>
      </c>
      <c r="C424" s="53">
        <v>0.01</v>
      </c>
      <c r="D424" s="51" t="s">
        <v>5</v>
      </c>
      <c r="E424" s="51" t="s">
        <v>99</v>
      </c>
      <c r="F424" s="31">
        <v>8.36</v>
      </c>
      <c r="G424" s="31">
        <v>8.745000000000001</v>
      </c>
      <c r="H424" s="31">
        <v>9.2323999999999984</v>
      </c>
      <c r="I424" s="31">
        <v>9.8882000000000012</v>
      </c>
      <c r="J424" s="31">
        <v>10.446200000000001</v>
      </c>
      <c r="K424" s="31">
        <v>11.043899999999999</v>
      </c>
      <c r="L424" s="31">
        <v>11.772899999999998</v>
      </c>
      <c r="M424" s="31">
        <v>12.931999999999999</v>
      </c>
      <c r="N424" s="31">
        <v>14.113</v>
      </c>
      <c r="O424" s="31">
        <v>14.353400000000001</v>
      </c>
      <c r="P424" s="31">
        <v>14.936799999999998</v>
      </c>
      <c r="Q424" s="31">
        <v>15.404999999999999</v>
      </c>
      <c r="R424" s="31">
        <v>16.0045</v>
      </c>
      <c r="T424" s="62">
        <f t="shared" si="6"/>
        <v>12.931999999999999</v>
      </c>
    </row>
    <row r="425" spans="1:20" x14ac:dyDescent="0.2">
      <c r="A425" s="51">
        <v>40503941</v>
      </c>
      <c r="B425" s="52" t="s">
        <v>907</v>
      </c>
      <c r="C425" s="53">
        <v>1</v>
      </c>
      <c r="D425" s="51" t="s">
        <v>5</v>
      </c>
      <c r="E425" s="51">
        <v>6.03</v>
      </c>
      <c r="F425" s="31">
        <v>77.344999999999999</v>
      </c>
      <c r="G425" s="31">
        <v>82.86</v>
      </c>
      <c r="H425" s="31">
        <v>87.400100000000009</v>
      </c>
      <c r="I425" s="31">
        <v>93.607100000000003</v>
      </c>
      <c r="J425" s="31">
        <v>99.269900000000007</v>
      </c>
      <c r="K425" s="31">
        <v>104.94450000000001</v>
      </c>
      <c r="L425" s="31">
        <v>111.87449999999998</v>
      </c>
      <c r="M425" s="31">
        <v>122.8922</v>
      </c>
      <c r="N425" s="31">
        <v>134.1208</v>
      </c>
      <c r="O425" s="31">
        <v>136.39070000000001</v>
      </c>
      <c r="P425" s="31">
        <v>143.2741</v>
      </c>
      <c r="Q425" s="31">
        <v>150.5121</v>
      </c>
      <c r="R425" s="31">
        <v>156.36670000000001</v>
      </c>
      <c r="T425" s="62">
        <f t="shared" si="6"/>
        <v>122.8922</v>
      </c>
    </row>
    <row r="426" spans="1:20" x14ac:dyDescent="0.2">
      <c r="A426" s="51" t="s">
        <v>908</v>
      </c>
      <c r="B426" s="52" t="s">
        <v>909</v>
      </c>
      <c r="C426" s="53">
        <v>1</v>
      </c>
      <c r="D426" s="51" t="s">
        <v>250</v>
      </c>
      <c r="E426" s="51" t="s">
        <v>910</v>
      </c>
      <c r="F426" s="31">
        <v>1709.5</v>
      </c>
      <c r="G426" s="31">
        <v>1809</v>
      </c>
      <c r="H426" s="31">
        <v>1910.47</v>
      </c>
      <c r="I426" s="31">
        <v>2046.14</v>
      </c>
      <c r="J426" s="31">
        <v>2160.67</v>
      </c>
      <c r="K426" s="31">
        <v>2284.2600000000002</v>
      </c>
      <c r="L426" s="31">
        <v>2435.0199999999995</v>
      </c>
      <c r="M426" s="31">
        <v>2674.8399999999997</v>
      </c>
      <c r="N426" s="31">
        <v>2919.1299999999997</v>
      </c>
      <c r="O426" s="31">
        <v>2968.8</v>
      </c>
      <c r="P426" s="31">
        <v>3148.37</v>
      </c>
      <c r="Q426" s="31">
        <v>3368.35</v>
      </c>
      <c r="R426" s="31">
        <v>3658.4400000000005</v>
      </c>
      <c r="T426" s="62">
        <f t="shared" si="6"/>
        <v>2674.8399999999997</v>
      </c>
    </row>
    <row r="427" spans="1:20" x14ac:dyDescent="0.2">
      <c r="A427" s="51">
        <v>40322572</v>
      </c>
      <c r="B427" s="52" t="s">
        <v>911</v>
      </c>
      <c r="C427" s="53">
        <v>1</v>
      </c>
      <c r="D427" s="51" t="s">
        <v>5</v>
      </c>
      <c r="E427" s="51">
        <v>34.64</v>
      </c>
      <c r="F427" s="31">
        <v>406.36</v>
      </c>
      <c r="G427" s="31">
        <v>426.18</v>
      </c>
      <c r="H427" s="31">
        <v>449.8888</v>
      </c>
      <c r="I427" s="31">
        <v>481.84479999999996</v>
      </c>
      <c r="J427" s="31">
        <v>509.25120000000004</v>
      </c>
      <c r="K427" s="31">
        <v>538.38600000000008</v>
      </c>
      <c r="L427" s="31">
        <v>573.92599999999993</v>
      </c>
      <c r="M427" s="31">
        <v>630.43359999999996</v>
      </c>
      <c r="N427" s="31">
        <v>688.0104</v>
      </c>
      <c r="O427" s="31">
        <v>699.72160000000008</v>
      </c>
      <c r="P427" s="31">
        <v>728.92079999999999</v>
      </c>
      <c r="Q427" s="31">
        <v>753.3248000000001</v>
      </c>
      <c r="R427" s="31">
        <v>782.63960000000009</v>
      </c>
      <c r="T427" s="62">
        <f t="shared" si="6"/>
        <v>630.43359999999996</v>
      </c>
    </row>
    <row r="428" spans="1:20" x14ac:dyDescent="0.2">
      <c r="A428" s="51" t="s">
        <v>912</v>
      </c>
      <c r="B428" s="52" t="s">
        <v>913</v>
      </c>
      <c r="C428" s="53">
        <v>1</v>
      </c>
      <c r="D428" s="51" t="s">
        <v>914</v>
      </c>
      <c r="E428" s="51" t="s">
        <v>915</v>
      </c>
      <c r="F428" s="31">
        <v>188.5</v>
      </c>
      <c r="G428" s="31">
        <v>201</v>
      </c>
      <c r="H428" s="31">
        <v>212.05</v>
      </c>
      <c r="I428" s="31">
        <v>227.11</v>
      </c>
      <c r="J428" s="31">
        <v>240.67</v>
      </c>
      <c r="K428" s="31">
        <v>254.43</v>
      </c>
      <c r="L428" s="31">
        <v>271.21999999999997</v>
      </c>
      <c r="M428" s="31">
        <v>297.93999999999994</v>
      </c>
      <c r="N428" s="31">
        <v>325.14999999999998</v>
      </c>
      <c r="O428" s="31">
        <v>330.67</v>
      </c>
      <c r="P428" s="31">
        <v>346.72999999999996</v>
      </c>
      <c r="Q428" s="31">
        <v>366.69</v>
      </c>
      <c r="R428" s="31">
        <v>395.67</v>
      </c>
      <c r="T428" s="62">
        <f t="shared" si="6"/>
        <v>297.93999999999994</v>
      </c>
    </row>
    <row r="429" spans="1:20" x14ac:dyDescent="0.2">
      <c r="A429" s="51" t="s">
        <v>916</v>
      </c>
      <c r="B429" s="52" t="s">
        <v>917</v>
      </c>
      <c r="C429" s="53">
        <v>0.1</v>
      </c>
      <c r="D429" s="51" t="s">
        <v>5</v>
      </c>
      <c r="E429" s="51">
        <v>1.2090000000000001</v>
      </c>
      <c r="F429" s="31">
        <v>14.703500000000002</v>
      </c>
      <c r="G429" s="31">
        <v>15.558000000000002</v>
      </c>
      <c r="H429" s="31">
        <v>16.418030000000002</v>
      </c>
      <c r="I429" s="31">
        <v>17.584130000000002</v>
      </c>
      <c r="J429" s="31">
        <v>18.610970000000002</v>
      </c>
      <c r="K429" s="31">
        <v>19.675350000000002</v>
      </c>
      <c r="L429" s="31">
        <v>20.974350000000001</v>
      </c>
      <c r="M429" s="31">
        <v>23.039659999999998</v>
      </c>
      <c r="N429" s="31">
        <v>25.14424</v>
      </c>
      <c r="O429" s="31">
        <v>25.571210000000001</v>
      </c>
      <c r="P429" s="31">
        <v>26.732230000000001</v>
      </c>
      <c r="Q429" s="31">
        <v>27.819630000000004</v>
      </c>
      <c r="R429" s="31">
        <v>28.902010000000004</v>
      </c>
      <c r="T429" s="62">
        <f t="shared" si="6"/>
        <v>23.039659999999998</v>
      </c>
    </row>
    <row r="430" spans="1:20" x14ac:dyDescent="0.2">
      <c r="A430" s="51" t="s">
        <v>918</v>
      </c>
      <c r="B430" s="52" t="s">
        <v>919</v>
      </c>
      <c r="C430" s="53">
        <v>1</v>
      </c>
      <c r="D430" s="51" t="s">
        <v>5</v>
      </c>
      <c r="E430" s="51" t="s">
        <v>920</v>
      </c>
      <c r="F430" s="31">
        <v>103.795</v>
      </c>
      <c r="G430" s="31">
        <v>110.46000000000001</v>
      </c>
      <c r="H430" s="31">
        <v>116.5411</v>
      </c>
      <c r="I430" s="31">
        <v>124.8181</v>
      </c>
      <c r="J430" s="31">
        <v>132.22890000000001</v>
      </c>
      <c r="K430" s="31">
        <v>139.7895</v>
      </c>
      <c r="L430" s="31">
        <v>149.01949999999999</v>
      </c>
      <c r="M430" s="31">
        <v>163.69419999999997</v>
      </c>
      <c r="N430" s="31">
        <v>178.64879999999999</v>
      </c>
      <c r="O430" s="31">
        <v>181.67770000000002</v>
      </c>
      <c r="P430" s="31">
        <v>190.35509999999999</v>
      </c>
      <c r="Q430" s="31">
        <v>198.97310000000002</v>
      </c>
      <c r="R430" s="31">
        <v>206.71370000000002</v>
      </c>
      <c r="T430" s="62">
        <f t="shared" si="6"/>
        <v>163.69419999999997</v>
      </c>
    </row>
    <row r="431" spans="1:20" x14ac:dyDescent="0.2">
      <c r="A431" s="51" t="s">
        <v>921</v>
      </c>
      <c r="B431" s="52" t="s">
        <v>922</v>
      </c>
      <c r="C431" s="53">
        <v>1</v>
      </c>
      <c r="D431" s="51" t="s">
        <v>250</v>
      </c>
      <c r="E431" s="51" t="s">
        <v>245</v>
      </c>
      <c r="F431" s="31">
        <v>343.94400000000002</v>
      </c>
      <c r="G431" s="31">
        <v>384.072</v>
      </c>
      <c r="H431" s="31">
        <v>405.98352</v>
      </c>
      <c r="I431" s="31">
        <v>434.78391999999997</v>
      </c>
      <c r="J431" s="31">
        <v>459.06847999999997</v>
      </c>
      <c r="K431" s="31">
        <v>485.28840000000002</v>
      </c>
      <c r="L431" s="31">
        <v>517.30439999999999</v>
      </c>
      <c r="M431" s="31">
        <v>568.32143999999994</v>
      </c>
      <c r="N431" s="31">
        <v>620.24615999999992</v>
      </c>
      <c r="O431" s="31">
        <v>630.73063999999999</v>
      </c>
      <c r="P431" s="31">
        <v>717.68031999999994</v>
      </c>
      <c r="Q431" s="31">
        <v>866.41391999999996</v>
      </c>
      <c r="R431" s="31">
        <v>1059.13384</v>
      </c>
      <c r="T431" s="62">
        <f t="shared" si="6"/>
        <v>568.32143999999994</v>
      </c>
    </row>
    <row r="432" spans="1:20" x14ac:dyDescent="0.2">
      <c r="A432" s="51" t="s">
        <v>923</v>
      </c>
      <c r="B432" s="52" t="s">
        <v>924</v>
      </c>
      <c r="C432" s="53">
        <v>1</v>
      </c>
      <c r="D432" s="51" t="s">
        <v>250</v>
      </c>
      <c r="E432" s="51" t="s">
        <v>925</v>
      </c>
      <c r="F432" s="31">
        <v>287.98500000000001</v>
      </c>
      <c r="G432" s="31">
        <v>325.68</v>
      </c>
      <c r="H432" s="31">
        <v>344.3313</v>
      </c>
      <c r="I432" s="31">
        <v>368.75229999999999</v>
      </c>
      <c r="J432" s="31">
        <v>389.33870000000002</v>
      </c>
      <c r="K432" s="31">
        <v>411.56850000000003</v>
      </c>
      <c r="L432" s="31">
        <v>438.71850000000001</v>
      </c>
      <c r="M432" s="31">
        <v>481.99860000000001</v>
      </c>
      <c r="N432" s="31">
        <v>526.04040000000009</v>
      </c>
      <c r="O432" s="31">
        <v>534.91910000000007</v>
      </c>
      <c r="P432" s="31">
        <v>618.07330000000002</v>
      </c>
      <c r="Q432" s="31">
        <v>763.8873000000001</v>
      </c>
      <c r="R432" s="31">
        <v>952.61710000000005</v>
      </c>
      <c r="T432" s="62">
        <f t="shared" si="6"/>
        <v>481.99860000000001</v>
      </c>
    </row>
    <row r="433" spans="1:20" x14ac:dyDescent="0.2">
      <c r="A433" s="51" t="s">
        <v>926</v>
      </c>
      <c r="B433" s="52" t="s">
        <v>927</v>
      </c>
      <c r="C433" s="53">
        <v>0.1</v>
      </c>
      <c r="D433" s="51" t="s">
        <v>5</v>
      </c>
      <c r="E433" s="51" t="s">
        <v>928</v>
      </c>
      <c r="F433" s="31">
        <v>27.709999999999997</v>
      </c>
      <c r="G433" s="31">
        <v>29.13</v>
      </c>
      <c r="H433" s="31">
        <v>30.747799999999998</v>
      </c>
      <c r="I433" s="31">
        <v>32.931799999999996</v>
      </c>
      <c r="J433" s="31">
        <v>34.818199999999997</v>
      </c>
      <c r="K433" s="31">
        <v>36.81</v>
      </c>
      <c r="L433" s="31">
        <v>39.239999999999995</v>
      </c>
      <c r="M433" s="31">
        <v>43.103599999999993</v>
      </c>
      <c r="N433" s="31">
        <v>47.040399999999998</v>
      </c>
      <c r="O433" s="31">
        <v>47.840599999999995</v>
      </c>
      <c r="P433" s="31">
        <v>49.883799999999994</v>
      </c>
      <c r="Q433" s="31">
        <v>51.649799999999999</v>
      </c>
      <c r="R433" s="31">
        <v>53.659599999999998</v>
      </c>
      <c r="T433" s="62">
        <f t="shared" si="6"/>
        <v>43.103599999999993</v>
      </c>
    </row>
    <row r="434" spans="1:20" x14ac:dyDescent="0.2">
      <c r="A434" s="51" t="s">
        <v>929</v>
      </c>
      <c r="B434" s="52" t="s">
        <v>930</v>
      </c>
      <c r="C434" s="53">
        <v>0.1</v>
      </c>
      <c r="D434" s="51" t="s">
        <v>5</v>
      </c>
      <c r="E434" s="51" t="s">
        <v>39</v>
      </c>
      <c r="F434" s="31">
        <v>38.370499999999993</v>
      </c>
      <c r="G434" s="31">
        <v>40.253999999999998</v>
      </c>
      <c r="H434" s="31">
        <v>42.492890000000003</v>
      </c>
      <c r="I434" s="31">
        <v>45.511189999999999</v>
      </c>
      <c r="J434" s="31">
        <v>48.102110000000003</v>
      </c>
      <c r="K434" s="31">
        <v>50.854050000000001</v>
      </c>
      <c r="L434" s="31">
        <v>54.211049999999993</v>
      </c>
      <c r="M434" s="31">
        <v>59.548579999999994</v>
      </c>
      <c r="N434" s="31">
        <v>64.987120000000004</v>
      </c>
      <c r="O434" s="31">
        <v>66.093230000000005</v>
      </c>
      <c r="P434" s="31">
        <v>68.859489999999994</v>
      </c>
      <c r="Q434" s="31">
        <v>71.181690000000003</v>
      </c>
      <c r="R434" s="31">
        <v>73.951629999999994</v>
      </c>
      <c r="T434" s="62">
        <f t="shared" si="6"/>
        <v>59.548579999999994</v>
      </c>
    </row>
    <row r="435" spans="1:20" x14ac:dyDescent="0.2">
      <c r="A435" s="51" t="s">
        <v>931</v>
      </c>
      <c r="B435" s="52" t="s">
        <v>932</v>
      </c>
      <c r="C435" s="53">
        <v>0.1</v>
      </c>
      <c r="D435" s="51" t="s">
        <v>5</v>
      </c>
      <c r="E435" s="51" t="s">
        <v>933</v>
      </c>
      <c r="F435" s="31">
        <v>93.846499999999992</v>
      </c>
      <c r="G435" s="31">
        <v>98.141999999999982</v>
      </c>
      <c r="H435" s="31">
        <v>103.61296999999999</v>
      </c>
      <c r="I435" s="31">
        <v>110.97286999999999</v>
      </c>
      <c r="J435" s="31">
        <v>117.23002999999999</v>
      </c>
      <c r="K435" s="31">
        <v>123.93764999999999</v>
      </c>
      <c r="L435" s="31">
        <v>132.11865</v>
      </c>
      <c r="M435" s="31">
        <v>145.12634</v>
      </c>
      <c r="N435" s="31">
        <v>158.37975999999998</v>
      </c>
      <c r="O435" s="31">
        <v>161.07778999999999</v>
      </c>
      <c r="P435" s="31">
        <v>167.60676999999998</v>
      </c>
      <c r="Q435" s="31">
        <v>172.82336999999998</v>
      </c>
      <c r="R435" s="31">
        <v>179.54899</v>
      </c>
      <c r="T435" s="62">
        <f t="shared" si="6"/>
        <v>145.12634</v>
      </c>
    </row>
    <row r="436" spans="1:20" x14ac:dyDescent="0.2">
      <c r="A436" s="51" t="s">
        <v>934</v>
      </c>
      <c r="B436" s="52" t="s">
        <v>935</v>
      </c>
      <c r="C436" s="53">
        <v>0.04</v>
      </c>
      <c r="D436" s="51" t="s">
        <v>5</v>
      </c>
      <c r="E436" s="51" t="s">
        <v>653</v>
      </c>
      <c r="F436" s="31">
        <v>9.6350000000000016</v>
      </c>
      <c r="G436" s="31">
        <v>10.14</v>
      </c>
      <c r="H436" s="31">
        <v>10.7027</v>
      </c>
      <c r="I436" s="31">
        <v>11.462900000000001</v>
      </c>
      <c r="J436" s="31">
        <v>12.121700000000001</v>
      </c>
      <c r="K436" s="31">
        <v>12.815100000000001</v>
      </c>
      <c r="L436" s="31">
        <v>13.661099999999999</v>
      </c>
      <c r="M436" s="31">
        <v>15.0062</v>
      </c>
      <c r="N436" s="31">
        <v>16.376800000000003</v>
      </c>
      <c r="O436" s="31">
        <v>16.6553</v>
      </c>
      <c r="P436" s="31">
        <v>17.374300000000002</v>
      </c>
      <c r="Q436" s="31">
        <v>18.005100000000002</v>
      </c>
      <c r="R436" s="31">
        <v>18.7057</v>
      </c>
      <c r="T436" s="62">
        <f t="shared" si="6"/>
        <v>15.0062</v>
      </c>
    </row>
    <row r="437" spans="1:20" x14ac:dyDescent="0.2">
      <c r="A437" s="51">
        <v>40321770</v>
      </c>
      <c r="B437" s="52" t="s">
        <v>936</v>
      </c>
      <c r="C437" s="53">
        <v>0.5</v>
      </c>
      <c r="D437" s="51" t="s">
        <v>5</v>
      </c>
      <c r="E437" s="51">
        <v>34.442999999999998</v>
      </c>
      <c r="F437" s="31">
        <v>400.09449999999998</v>
      </c>
      <c r="G437" s="31">
        <v>418.56599999999997</v>
      </c>
      <c r="H437" s="31">
        <v>441.89281</v>
      </c>
      <c r="I437" s="31">
        <v>473.28150999999997</v>
      </c>
      <c r="J437" s="31">
        <v>499.99818999999997</v>
      </c>
      <c r="K437" s="31">
        <v>528.60645</v>
      </c>
      <c r="L437" s="31">
        <v>563.49944999999991</v>
      </c>
      <c r="M437" s="31">
        <v>618.97881999999993</v>
      </c>
      <c r="N437" s="31">
        <v>675.50648000000001</v>
      </c>
      <c r="O437" s="31">
        <v>687.01267000000007</v>
      </c>
      <c r="P437" s="31">
        <v>714.96820999999989</v>
      </c>
      <c r="Q437" s="31">
        <v>737.44400999999993</v>
      </c>
      <c r="R437" s="31">
        <v>766.14226999999994</v>
      </c>
      <c r="T437" s="62">
        <f t="shared" si="6"/>
        <v>618.97881999999993</v>
      </c>
    </row>
    <row r="438" spans="1:20" x14ac:dyDescent="0.2">
      <c r="A438" s="51">
        <v>40321789</v>
      </c>
      <c r="B438" s="52" t="s">
        <v>937</v>
      </c>
      <c r="C438" s="53">
        <v>1</v>
      </c>
      <c r="D438" s="51" t="s">
        <v>84</v>
      </c>
      <c r="E438" s="51">
        <v>63.764000000000003</v>
      </c>
      <c r="F438" s="31">
        <v>881.28600000000006</v>
      </c>
      <c r="G438" s="31">
        <v>962.66800000000001</v>
      </c>
      <c r="H438" s="31">
        <v>1016.8898800000001</v>
      </c>
      <c r="I438" s="31">
        <v>1089.0574800000002</v>
      </c>
      <c r="J438" s="31">
        <v>1149.9981200000002</v>
      </c>
      <c r="K438" s="31">
        <v>1215.7246</v>
      </c>
      <c r="L438" s="31">
        <v>1295.9485999999999</v>
      </c>
      <c r="M438" s="31">
        <v>1423.67336</v>
      </c>
      <c r="N438" s="31">
        <v>1553.7410400000001</v>
      </c>
      <c r="O438" s="31">
        <v>1579.9931600000002</v>
      </c>
      <c r="P438" s="31">
        <v>1777.03908</v>
      </c>
      <c r="Q438" s="31">
        <v>2105.7574800000002</v>
      </c>
      <c r="R438" s="31">
        <v>2498.4239600000001</v>
      </c>
      <c r="T438" s="62">
        <f t="shared" si="6"/>
        <v>1423.67336</v>
      </c>
    </row>
    <row r="439" spans="1:20" x14ac:dyDescent="0.2">
      <c r="A439" s="51" t="s">
        <v>938</v>
      </c>
      <c r="B439" s="52" t="s">
        <v>939</v>
      </c>
      <c r="C439" s="53">
        <v>0.1</v>
      </c>
      <c r="D439" s="51" t="s">
        <v>5</v>
      </c>
      <c r="E439" s="51" t="s">
        <v>39</v>
      </c>
      <c r="F439" s="31">
        <v>38.370499999999993</v>
      </c>
      <c r="G439" s="31">
        <v>40.253999999999998</v>
      </c>
      <c r="H439" s="31">
        <v>42.492890000000003</v>
      </c>
      <c r="I439" s="31">
        <v>45.511189999999999</v>
      </c>
      <c r="J439" s="31">
        <v>48.102110000000003</v>
      </c>
      <c r="K439" s="31">
        <v>50.854050000000001</v>
      </c>
      <c r="L439" s="31">
        <v>54.211049999999993</v>
      </c>
      <c r="M439" s="31">
        <v>59.548579999999994</v>
      </c>
      <c r="N439" s="31">
        <v>64.987120000000004</v>
      </c>
      <c r="O439" s="31">
        <v>66.093230000000005</v>
      </c>
      <c r="P439" s="31">
        <v>68.859489999999994</v>
      </c>
      <c r="Q439" s="31">
        <v>71.181690000000003</v>
      </c>
      <c r="R439" s="31">
        <v>73.951629999999994</v>
      </c>
      <c r="T439" s="62">
        <f t="shared" si="6"/>
        <v>59.548579999999994</v>
      </c>
    </row>
    <row r="440" spans="1:20" x14ac:dyDescent="0.2">
      <c r="A440" s="51" t="s">
        <v>940</v>
      </c>
      <c r="B440" s="52" t="s">
        <v>941</v>
      </c>
      <c r="C440" s="53">
        <v>1</v>
      </c>
      <c r="D440" s="51" t="s">
        <v>231</v>
      </c>
      <c r="E440" s="51" t="s">
        <v>942</v>
      </c>
      <c r="F440" s="31">
        <v>74.025000000000006</v>
      </c>
      <c r="G440" s="31">
        <v>83.699999999999989</v>
      </c>
      <c r="H440" s="31">
        <v>88.114499999999992</v>
      </c>
      <c r="I440" s="31">
        <v>94.359499999999997</v>
      </c>
      <c r="J440" s="31">
        <v>100.91549999999999</v>
      </c>
      <c r="K440" s="31">
        <v>106.68249999999999</v>
      </c>
      <c r="L440" s="31">
        <v>113.72249999999998</v>
      </c>
      <c r="M440" s="31">
        <v>124.93899999999999</v>
      </c>
      <c r="N440" s="31">
        <v>136.35599999999999</v>
      </c>
      <c r="O440" s="31">
        <v>138.64150000000001</v>
      </c>
      <c r="P440" s="31">
        <v>148.5745</v>
      </c>
      <c r="Q440" s="31">
        <v>173.86449999999999</v>
      </c>
      <c r="R440" s="31">
        <v>191.6515</v>
      </c>
      <c r="T440" s="62">
        <f t="shared" si="6"/>
        <v>124.93899999999999</v>
      </c>
    </row>
    <row r="441" spans="1:20" x14ac:dyDescent="0.2">
      <c r="A441" s="51" t="s">
        <v>943</v>
      </c>
      <c r="B441" s="52" t="s">
        <v>944</v>
      </c>
      <c r="C441" s="53">
        <v>1</v>
      </c>
      <c r="D441" s="51" t="s">
        <v>914</v>
      </c>
      <c r="E441" s="51" t="s">
        <v>945</v>
      </c>
      <c r="F441" s="31">
        <v>340.07</v>
      </c>
      <c r="G441" s="31">
        <v>359.15999999999997</v>
      </c>
      <c r="H441" s="31">
        <v>379.04059999999998</v>
      </c>
      <c r="I441" s="31">
        <v>405.96260000000001</v>
      </c>
      <c r="J441" s="31">
        <v>429.5394</v>
      </c>
      <c r="K441" s="31">
        <v>454.10700000000003</v>
      </c>
      <c r="L441" s="31">
        <v>484.077</v>
      </c>
      <c r="M441" s="31">
        <v>531.75319999999999</v>
      </c>
      <c r="N441" s="31">
        <v>580.31479999999999</v>
      </c>
      <c r="O441" s="31">
        <v>590.18420000000003</v>
      </c>
      <c r="P441" s="31">
        <v>616.52459999999996</v>
      </c>
      <c r="Q441" s="31">
        <v>644.39260000000002</v>
      </c>
      <c r="R441" s="31">
        <v>684.18020000000001</v>
      </c>
      <c r="T441" s="62">
        <f t="shared" si="6"/>
        <v>531.75319999999999</v>
      </c>
    </row>
    <row r="442" spans="1:20" x14ac:dyDescent="0.2">
      <c r="A442" s="51">
        <v>40321096</v>
      </c>
      <c r="B442" s="52" t="s">
        <v>946</v>
      </c>
      <c r="C442" s="53">
        <v>0.5</v>
      </c>
      <c r="D442" s="51" t="s">
        <v>5</v>
      </c>
      <c r="E442" s="51">
        <v>47.226999999999997</v>
      </c>
      <c r="F442" s="31">
        <v>547.1105</v>
      </c>
      <c r="G442" s="31">
        <v>571.97399999999993</v>
      </c>
      <c r="H442" s="31">
        <v>603.86608999999999</v>
      </c>
      <c r="I442" s="31">
        <v>646.76038999999992</v>
      </c>
      <c r="J442" s="31">
        <v>683.19290999999987</v>
      </c>
      <c r="K442" s="31">
        <v>722.28404999999998</v>
      </c>
      <c r="L442" s="31">
        <v>769.96104999999989</v>
      </c>
      <c r="M442" s="31">
        <v>845.76697999999988</v>
      </c>
      <c r="N442" s="31">
        <v>923.00472000000002</v>
      </c>
      <c r="O442" s="31">
        <v>938.72963000000004</v>
      </c>
      <c r="P442" s="31">
        <v>976.6566899999998</v>
      </c>
      <c r="Q442" s="31">
        <v>1006.8028899999999</v>
      </c>
      <c r="R442" s="31">
        <v>1045.9840299999998</v>
      </c>
      <c r="T442" s="62">
        <f t="shared" si="6"/>
        <v>845.76697999999988</v>
      </c>
    </row>
    <row r="443" spans="1:20" x14ac:dyDescent="0.2">
      <c r="A443" s="51" t="s">
        <v>947</v>
      </c>
      <c r="B443" s="52" t="s">
        <v>948</v>
      </c>
      <c r="C443" s="53">
        <v>0.5</v>
      </c>
      <c r="D443" s="51" t="s">
        <v>5</v>
      </c>
      <c r="E443" s="51" t="s">
        <v>949</v>
      </c>
      <c r="F443" s="31">
        <v>219.16500000000002</v>
      </c>
      <c r="G443" s="31">
        <v>229.77</v>
      </c>
      <c r="H443" s="31">
        <v>242.5557</v>
      </c>
      <c r="I443" s="31">
        <v>259.78470000000004</v>
      </c>
      <c r="J443" s="31">
        <v>274.54430000000002</v>
      </c>
      <c r="K443" s="31">
        <v>290.25150000000002</v>
      </c>
      <c r="L443" s="31">
        <v>309.41149999999999</v>
      </c>
      <c r="M443" s="31">
        <v>339.87539999999996</v>
      </c>
      <c r="N443" s="31">
        <v>370.91559999999998</v>
      </c>
      <c r="O443" s="31">
        <v>377.22990000000004</v>
      </c>
      <c r="P443" s="31">
        <v>392.91370000000001</v>
      </c>
      <c r="Q443" s="31">
        <v>405.94970000000006</v>
      </c>
      <c r="R443" s="31">
        <v>421.74690000000004</v>
      </c>
      <c r="T443" s="62">
        <f t="shared" si="6"/>
        <v>339.87539999999996</v>
      </c>
    </row>
    <row r="444" spans="1:20" x14ac:dyDescent="0.2">
      <c r="A444" s="51">
        <v>40303330</v>
      </c>
      <c r="B444" s="52" t="s">
        <v>950</v>
      </c>
      <c r="C444" s="53">
        <v>1</v>
      </c>
      <c r="D444" s="51" t="s">
        <v>5</v>
      </c>
      <c r="E444" s="51">
        <v>17.690000000000001</v>
      </c>
      <c r="F444" s="31">
        <v>211.435</v>
      </c>
      <c r="G444" s="31">
        <v>222.78000000000003</v>
      </c>
      <c r="H444" s="31">
        <v>235.13230000000001</v>
      </c>
      <c r="I444" s="31">
        <v>251.83330000000004</v>
      </c>
      <c r="J444" s="31">
        <v>266.35770000000002</v>
      </c>
      <c r="K444" s="31">
        <v>281.59350000000001</v>
      </c>
      <c r="L444" s="31">
        <v>300.18349999999998</v>
      </c>
      <c r="M444" s="31">
        <v>329.74060000000003</v>
      </c>
      <c r="N444" s="31">
        <v>359.85840000000002</v>
      </c>
      <c r="O444" s="31">
        <v>365.97610000000009</v>
      </c>
      <c r="P444" s="31">
        <v>381.95429999999999</v>
      </c>
      <c r="Q444" s="31">
        <v>396.18830000000003</v>
      </c>
      <c r="R444" s="31">
        <v>411.60410000000002</v>
      </c>
      <c r="T444" s="62">
        <f t="shared" si="6"/>
        <v>329.74060000000003</v>
      </c>
    </row>
    <row r="445" spans="1:20" x14ac:dyDescent="0.2">
      <c r="A445" s="51" t="s">
        <v>951</v>
      </c>
      <c r="B445" s="52" t="s">
        <v>952</v>
      </c>
      <c r="C445" s="53">
        <v>1</v>
      </c>
      <c r="D445" s="51" t="s">
        <v>5</v>
      </c>
      <c r="E445" s="51" t="s">
        <v>953</v>
      </c>
      <c r="F445" s="31">
        <v>2403.7950000000001</v>
      </c>
      <c r="G445" s="31">
        <v>2510.46</v>
      </c>
      <c r="H445" s="31">
        <v>2650.5411000000004</v>
      </c>
      <c r="I445" s="31">
        <v>2838.8181000000004</v>
      </c>
      <c r="J445" s="31">
        <v>2998.2289000000005</v>
      </c>
      <c r="K445" s="31">
        <v>3169.7895000000003</v>
      </c>
      <c r="L445" s="31">
        <v>3379.0194999999999</v>
      </c>
      <c r="M445" s="31">
        <v>3711.6941999999999</v>
      </c>
      <c r="N445" s="31">
        <v>4050.6488000000004</v>
      </c>
      <c r="O445" s="31">
        <v>4119.6777000000002</v>
      </c>
      <c r="P445" s="31">
        <v>4284.3550999999998</v>
      </c>
      <c r="Q445" s="31">
        <v>4412.9731000000002</v>
      </c>
      <c r="R445" s="31">
        <v>4584.7137000000002</v>
      </c>
      <c r="T445" s="62">
        <f t="shared" si="6"/>
        <v>3711.6941999999999</v>
      </c>
    </row>
    <row r="446" spans="1:20" x14ac:dyDescent="0.2">
      <c r="A446" s="51" t="s">
        <v>954</v>
      </c>
      <c r="B446" s="52" t="s">
        <v>955</v>
      </c>
      <c r="C446" s="53">
        <v>1</v>
      </c>
      <c r="D446" s="51" t="s">
        <v>564</v>
      </c>
      <c r="E446" s="51" t="s">
        <v>956</v>
      </c>
      <c r="F446" s="31">
        <v>1767</v>
      </c>
      <c r="G446" s="31">
        <v>1856.5</v>
      </c>
      <c r="H446" s="31">
        <v>1960.5</v>
      </c>
      <c r="I446" s="31">
        <v>2099.7399999999998</v>
      </c>
      <c r="J446" s="31">
        <v>2217.3200000000002</v>
      </c>
      <c r="K446" s="31">
        <v>2344.1799999999998</v>
      </c>
      <c r="L446" s="31">
        <v>2498.9</v>
      </c>
      <c r="M446" s="31">
        <v>2744.9699999999993</v>
      </c>
      <c r="N446" s="31">
        <v>2995.65</v>
      </c>
      <c r="O446" s="31">
        <v>3046.65</v>
      </c>
      <c r="P446" s="31">
        <v>3175.14</v>
      </c>
      <c r="Q446" s="31">
        <v>3327.93</v>
      </c>
      <c r="R446" s="31">
        <v>3508.4</v>
      </c>
      <c r="T446" s="62">
        <f t="shared" si="6"/>
        <v>2744.9699999999993</v>
      </c>
    </row>
    <row r="447" spans="1:20" x14ac:dyDescent="0.2">
      <c r="A447" s="51" t="s">
        <v>957</v>
      </c>
      <c r="B447" s="52" t="s">
        <v>958</v>
      </c>
      <c r="C447" s="53">
        <v>1</v>
      </c>
      <c r="D447" s="51" t="s">
        <v>564</v>
      </c>
      <c r="E447" s="51" t="s">
        <v>959</v>
      </c>
      <c r="F447" s="31">
        <v>1479.5</v>
      </c>
      <c r="G447" s="31">
        <v>1556.5</v>
      </c>
      <c r="H447" s="31">
        <v>1643.75</v>
      </c>
      <c r="I447" s="31">
        <v>1760.49</v>
      </c>
      <c r="J447" s="31">
        <v>1859.07</v>
      </c>
      <c r="K447" s="31">
        <v>1965.43</v>
      </c>
      <c r="L447" s="31">
        <v>2095.1499999999996</v>
      </c>
      <c r="M447" s="31">
        <v>2301.4699999999998</v>
      </c>
      <c r="N447" s="31">
        <v>2511.65</v>
      </c>
      <c r="O447" s="31">
        <v>2554.4</v>
      </c>
      <c r="P447" s="31">
        <v>2663.39</v>
      </c>
      <c r="Q447" s="31">
        <v>2801.18</v>
      </c>
      <c r="R447" s="31">
        <v>2961.15</v>
      </c>
      <c r="T447" s="62">
        <f t="shared" si="6"/>
        <v>2301.4699999999998</v>
      </c>
    </row>
    <row r="448" spans="1:20" x14ac:dyDescent="0.2">
      <c r="A448" s="51" t="s">
        <v>960</v>
      </c>
      <c r="B448" s="52" t="s">
        <v>961</v>
      </c>
      <c r="C448" s="53">
        <v>1</v>
      </c>
      <c r="D448" s="51" t="s">
        <v>5</v>
      </c>
      <c r="E448" s="51" t="s">
        <v>962</v>
      </c>
      <c r="F448" s="31">
        <v>1924.7049999999999</v>
      </c>
      <c r="G448" s="31">
        <v>2010.54</v>
      </c>
      <c r="H448" s="31">
        <v>2122.7088999999996</v>
      </c>
      <c r="I448" s="31">
        <v>2273.4919</v>
      </c>
      <c r="J448" s="31">
        <v>2401.2410999999997</v>
      </c>
      <c r="K448" s="31">
        <v>2538.6405</v>
      </c>
      <c r="L448" s="31">
        <v>2706.2104999999992</v>
      </c>
      <c r="M448" s="31">
        <v>2972.6457999999998</v>
      </c>
      <c r="N448" s="31">
        <v>3244.1111999999998</v>
      </c>
      <c r="O448" s="31">
        <v>3299.3923</v>
      </c>
      <c r="P448" s="31">
        <v>3431.5748999999996</v>
      </c>
      <c r="Q448" s="31">
        <v>3535.1968999999999</v>
      </c>
      <c r="R448" s="31">
        <v>3672.7762999999995</v>
      </c>
      <c r="T448" s="62">
        <f t="shared" si="6"/>
        <v>2972.6457999999998</v>
      </c>
    </row>
    <row r="449" spans="1:20" x14ac:dyDescent="0.2">
      <c r="A449" s="51" t="s">
        <v>963</v>
      </c>
      <c r="B449" s="52" t="s">
        <v>964</v>
      </c>
      <c r="C449" s="53">
        <v>1</v>
      </c>
      <c r="D449" s="51" t="s">
        <v>564</v>
      </c>
      <c r="E449" s="51" t="s">
        <v>965</v>
      </c>
      <c r="F449" s="31">
        <v>1000.295</v>
      </c>
      <c r="G449" s="31">
        <v>1056.46</v>
      </c>
      <c r="H449" s="31">
        <v>1115.7910999999999</v>
      </c>
      <c r="I449" s="31">
        <v>1195.0281</v>
      </c>
      <c r="J449" s="31">
        <v>1261.9388999999999</v>
      </c>
      <c r="K449" s="31">
        <v>1334.1295</v>
      </c>
      <c r="L449" s="31">
        <v>1422.1795</v>
      </c>
      <c r="M449" s="31">
        <v>1562.2441999999999</v>
      </c>
      <c r="N449" s="31">
        <v>1704.9187999999999</v>
      </c>
      <c r="O449" s="31">
        <v>1733.9177000000002</v>
      </c>
      <c r="P449" s="31">
        <v>1810.4050999999999</v>
      </c>
      <c r="Q449" s="31">
        <v>1923.1931</v>
      </c>
      <c r="R449" s="31">
        <v>2048.9937</v>
      </c>
      <c r="T449" s="62">
        <f t="shared" si="6"/>
        <v>1562.2441999999999</v>
      </c>
    </row>
    <row r="450" spans="1:20" x14ac:dyDescent="0.2">
      <c r="A450" s="51" t="s">
        <v>966</v>
      </c>
      <c r="B450" s="52" t="s">
        <v>967</v>
      </c>
      <c r="C450" s="53">
        <v>1</v>
      </c>
      <c r="D450" s="51" t="s">
        <v>5</v>
      </c>
      <c r="E450" s="51" t="s">
        <v>968</v>
      </c>
      <c r="F450" s="31">
        <v>2212.2049999999999</v>
      </c>
      <c r="G450" s="31">
        <v>2310.54</v>
      </c>
      <c r="H450" s="31">
        <v>2439.4588999999996</v>
      </c>
      <c r="I450" s="31">
        <v>2612.7419</v>
      </c>
      <c r="J450" s="31">
        <v>2759.4911000000002</v>
      </c>
      <c r="K450" s="31">
        <v>2917.3905</v>
      </c>
      <c r="L450" s="31">
        <v>3109.9604999999992</v>
      </c>
      <c r="M450" s="31">
        <v>3416.1457999999993</v>
      </c>
      <c r="N450" s="31">
        <v>3728.1111999999998</v>
      </c>
      <c r="O450" s="31">
        <v>3791.6423</v>
      </c>
      <c r="P450" s="31">
        <v>3943.3248999999996</v>
      </c>
      <c r="Q450" s="31">
        <v>4061.9468999999999</v>
      </c>
      <c r="R450" s="31">
        <v>4220.0262999999995</v>
      </c>
      <c r="T450" s="62">
        <f t="shared" si="6"/>
        <v>3416.1457999999993</v>
      </c>
    </row>
    <row r="451" spans="1:20" x14ac:dyDescent="0.2">
      <c r="A451" s="51" t="s">
        <v>969</v>
      </c>
      <c r="B451" s="52" t="s">
        <v>970</v>
      </c>
      <c r="C451" s="53">
        <v>1</v>
      </c>
      <c r="D451" s="51" t="s">
        <v>5</v>
      </c>
      <c r="E451" s="51" t="s">
        <v>968</v>
      </c>
      <c r="F451" s="31">
        <v>2212.2049999999999</v>
      </c>
      <c r="G451" s="31">
        <v>2310.54</v>
      </c>
      <c r="H451" s="31">
        <v>2439.4588999999996</v>
      </c>
      <c r="I451" s="31">
        <v>2612.7419</v>
      </c>
      <c r="J451" s="31">
        <v>2759.4911000000002</v>
      </c>
      <c r="K451" s="31">
        <v>2917.3905</v>
      </c>
      <c r="L451" s="31">
        <v>3109.9604999999992</v>
      </c>
      <c r="M451" s="31">
        <v>3416.1457999999993</v>
      </c>
      <c r="N451" s="31">
        <v>3728.1111999999998</v>
      </c>
      <c r="O451" s="31">
        <v>3791.6423</v>
      </c>
      <c r="P451" s="31">
        <v>3943.3248999999996</v>
      </c>
      <c r="Q451" s="31">
        <v>4061.9468999999999</v>
      </c>
      <c r="R451" s="31">
        <v>4220.0262999999995</v>
      </c>
      <c r="T451" s="62">
        <f t="shared" si="6"/>
        <v>3416.1457999999993</v>
      </c>
    </row>
    <row r="452" spans="1:20" x14ac:dyDescent="0.2">
      <c r="A452" s="51">
        <v>40317498</v>
      </c>
      <c r="B452" s="52" t="s">
        <v>971</v>
      </c>
      <c r="C452" s="53">
        <v>1</v>
      </c>
      <c r="D452" s="51" t="s">
        <v>5</v>
      </c>
      <c r="E452" s="51">
        <v>30.605</v>
      </c>
      <c r="F452" s="31">
        <v>359.95749999999998</v>
      </c>
      <c r="G452" s="31">
        <v>377.76</v>
      </c>
      <c r="H452" s="31">
        <v>398.76535000000001</v>
      </c>
      <c r="I452" s="31">
        <v>427.08985000000001</v>
      </c>
      <c r="J452" s="31">
        <v>451.42965000000004</v>
      </c>
      <c r="K452" s="31">
        <v>477.25574999999998</v>
      </c>
      <c r="L452" s="31">
        <v>508.76074999999997</v>
      </c>
      <c r="M452" s="31">
        <v>558.85269999999991</v>
      </c>
      <c r="N452" s="31">
        <v>609.89279999999997</v>
      </c>
      <c r="O452" s="31">
        <v>620.27245000000005</v>
      </c>
      <c r="P452" s="31">
        <v>646.32434999999998</v>
      </c>
      <c r="Q452" s="31">
        <v>668.30735000000004</v>
      </c>
      <c r="R452" s="31">
        <v>694.31344999999999</v>
      </c>
      <c r="T452" s="62">
        <f t="shared" si="6"/>
        <v>558.85269999999991</v>
      </c>
    </row>
    <row r="453" spans="1:20" x14ac:dyDescent="0.2">
      <c r="A453" s="51">
        <v>40321797</v>
      </c>
      <c r="B453" s="52" t="s">
        <v>972</v>
      </c>
      <c r="C453" s="53">
        <v>0.25</v>
      </c>
      <c r="D453" s="51" t="s">
        <v>5</v>
      </c>
      <c r="E453" s="51">
        <v>17.300999999999998</v>
      </c>
      <c r="F453" s="31">
        <v>200.96149999999997</v>
      </c>
      <c r="G453" s="31">
        <v>210.23699999999997</v>
      </c>
      <c r="H453" s="31">
        <v>221.95366999999999</v>
      </c>
      <c r="I453" s="31">
        <v>237.71956999999998</v>
      </c>
      <c r="J453" s="31">
        <v>251.13832999999997</v>
      </c>
      <c r="K453" s="31">
        <v>265.50764999999996</v>
      </c>
      <c r="L453" s="31">
        <v>283.03364999999997</v>
      </c>
      <c r="M453" s="31">
        <v>310.89973999999995</v>
      </c>
      <c r="N453" s="31">
        <v>339.29235999999997</v>
      </c>
      <c r="O453" s="31">
        <v>345.07168999999999</v>
      </c>
      <c r="P453" s="31">
        <v>359.11146999999994</v>
      </c>
      <c r="Q453" s="31">
        <v>370.39706999999999</v>
      </c>
      <c r="R453" s="31">
        <v>384.81138999999996</v>
      </c>
      <c r="T453" s="62">
        <f t="shared" si="6"/>
        <v>310.89973999999995</v>
      </c>
    </row>
    <row r="454" spans="1:20" x14ac:dyDescent="0.2">
      <c r="A454" s="51" t="s">
        <v>973</v>
      </c>
      <c r="B454" s="52" t="s">
        <v>974</v>
      </c>
      <c r="C454" s="53">
        <v>0.1</v>
      </c>
      <c r="D454" s="51" t="s">
        <v>5</v>
      </c>
      <c r="E454" s="51" t="s">
        <v>39</v>
      </c>
      <c r="F454" s="31">
        <v>38.370499999999993</v>
      </c>
      <c r="G454" s="31">
        <v>40.253999999999998</v>
      </c>
      <c r="H454" s="31">
        <v>42.492890000000003</v>
      </c>
      <c r="I454" s="31">
        <v>45.511189999999999</v>
      </c>
      <c r="J454" s="31">
        <v>48.102110000000003</v>
      </c>
      <c r="K454" s="31">
        <v>50.854050000000001</v>
      </c>
      <c r="L454" s="31">
        <v>54.211049999999993</v>
      </c>
      <c r="M454" s="31">
        <v>59.548579999999994</v>
      </c>
      <c r="N454" s="31">
        <v>64.987120000000004</v>
      </c>
      <c r="O454" s="31">
        <v>66.093230000000005</v>
      </c>
      <c r="P454" s="31">
        <v>68.859489999999994</v>
      </c>
      <c r="Q454" s="31">
        <v>71.181690000000003</v>
      </c>
      <c r="R454" s="31">
        <v>73.951629999999994</v>
      </c>
      <c r="T454" s="62">
        <f t="shared" ref="T454:T517" si="7">M454</f>
        <v>59.548579999999994</v>
      </c>
    </row>
    <row r="455" spans="1:20" x14ac:dyDescent="0.2">
      <c r="A455" s="51" t="s">
        <v>975</v>
      </c>
      <c r="B455" s="52" t="s">
        <v>976</v>
      </c>
      <c r="C455" s="53">
        <v>0.25</v>
      </c>
      <c r="D455" s="51" t="s">
        <v>5</v>
      </c>
      <c r="E455" s="51" t="s">
        <v>977</v>
      </c>
      <c r="F455" s="31">
        <v>88.215499999999992</v>
      </c>
      <c r="G455" s="31">
        <v>92.588999999999999</v>
      </c>
      <c r="H455" s="31">
        <v>97.736989999999992</v>
      </c>
      <c r="I455" s="31">
        <v>104.67928999999999</v>
      </c>
      <c r="J455" s="31">
        <v>110.64701000000001</v>
      </c>
      <c r="K455" s="31">
        <v>116.97704999999999</v>
      </c>
      <c r="L455" s="31">
        <v>124.69904999999999</v>
      </c>
      <c r="M455" s="31">
        <v>136.97677999999996</v>
      </c>
      <c r="N455" s="31">
        <v>149.48692</v>
      </c>
      <c r="O455" s="31">
        <v>152.03093000000001</v>
      </c>
      <c r="P455" s="31">
        <v>158.42358999999999</v>
      </c>
      <c r="Q455" s="31">
        <v>163.82679000000002</v>
      </c>
      <c r="R455" s="31">
        <v>170.20183</v>
      </c>
      <c r="T455" s="62">
        <f t="shared" si="7"/>
        <v>136.97677999999996</v>
      </c>
    </row>
    <row r="456" spans="1:20" x14ac:dyDescent="0.2">
      <c r="A456" s="51">
        <v>40321142</v>
      </c>
      <c r="B456" s="52" t="s">
        <v>978</v>
      </c>
      <c r="C456" s="53">
        <v>0.5</v>
      </c>
      <c r="D456" s="51" t="s">
        <v>5</v>
      </c>
      <c r="E456" s="51">
        <v>51.325000000000003</v>
      </c>
      <c r="F456" s="31">
        <v>594.23750000000007</v>
      </c>
      <c r="G456" s="31">
        <v>621.15000000000009</v>
      </c>
      <c r="H456" s="31">
        <v>655.78775000000007</v>
      </c>
      <c r="I456" s="31">
        <v>702.37025000000006</v>
      </c>
      <c r="J456" s="31">
        <v>741.91724999999997</v>
      </c>
      <c r="K456" s="31">
        <v>784.36874999999998</v>
      </c>
      <c r="L456" s="31">
        <v>836.14374999999995</v>
      </c>
      <c r="M456" s="31">
        <v>918.46550000000002</v>
      </c>
      <c r="N456" s="31">
        <v>1002.3420000000001</v>
      </c>
      <c r="O456" s="31">
        <v>1019.4192500000001</v>
      </c>
      <c r="P456" s="31">
        <v>1060.5427500000001</v>
      </c>
      <c r="Q456" s="31">
        <v>1093.1477500000001</v>
      </c>
      <c r="R456" s="31">
        <v>1135.6892500000001</v>
      </c>
      <c r="T456" s="62">
        <f t="shared" si="7"/>
        <v>918.46550000000002</v>
      </c>
    </row>
    <row r="457" spans="1:20" x14ac:dyDescent="0.2">
      <c r="A457" s="51" t="s">
        <v>979</v>
      </c>
      <c r="B457" s="52" t="s">
        <v>980</v>
      </c>
      <c r="C457" s="53">
        <v>0.1</v>
      </c>
      <c r="D457" s="51" t="s">
        <v>5</v>
      </c>
      <c r="E457" s="51" t="s">
        <v>42</v>
      </c>
      <c r="F457" s="31">
        <v>21.086000000000002</v>
      </c>
      <c r="G457" s="31">
        <v>22.218</v>
      </c>
      <c r="H457" s="31">
        <v>23.44988</v>
      </c>
      <c r="I457" s="31">
        <v>25.115480000000002</v>
      </c>
      <c r="J457" s="31">
        <v>26.564120000000003</v>
      </c>
      <c r="K457" s="31">
        <v>28.083600000000004</v>
      </c>
      <c r="L457" s="31">
        <v>29.9376</v>
      </c>
      <c r="M457" s="31">
        <v>32.885359999999999</v>
      </c>
      <c r="N457" s="31">
        <v>35.889040000000001</v>
      </c>
      <c r="O457" s="31">
        <v>36.499160000000003</v>
      </c>
      <c r="P457" s="31">
        <v>38.09308</v>
      </c>
      <c r="Q457" s="31">
        <v>39.513480000000001</v>
      </c>
      <c r="R457" s="31">
        <v>41.050959999999996</v>
      </c>
      <c r="T457" s="62">
        <f t="shared" si="7"/>
        <v>32.885359999999999</v>
      </c>
    </row>
    <row r="458" spans="1:20" x14ac:dyDescent="0.2">
      <c r="A458" s="51" t="s">
        <v>981</v>
      </c>
      <c r="B458" s="52" t="s">
        <v>982</v>
      </c>
      <c r="C458" s="53">
        <v>0.1</v>
      </c>
      <c r="D458" s="51" t="s">
        <v>5</v>
      </c>
      <c r="E458" s="51" t="s">
        <v>42</v>
      </c>
      <c r="F458" s="31">
        <v>21.086000000000002</v>
      </c>
      <c r="G458" s="31">
        <v>22.218</v>
      </c>
      <c r="H458" s="31">
        <v>23.44988</v>
      </c>
      <c r="I458" s="31">
        <v>25.115480000000002</v>
      </c>
      <c r="J458" s="31">
        <v>26.564120000000003</v>
      </c>
      <c r="K458" s="31">
        <v>28.083600000000004</v>
      </c>
      <c r="L458" s="31">
        <v>29.9376</v>
      </c>
      <c r="M458" s="31">
        <v>32.885359999999999</v>
      </c>
      <c r="N458" s="31">
        <v>35.889040000000001</v>
      </c>
      <c r="O458" s="31">
        <v>36.499160000000003</v>
      </c>
      <c r="P458" s="31">
        <v>38.09308</v>
      </c>
      <c r="Q458" s="31">
        <v>39.513480000000001</v>
      </c>
      <c r="R458" s="31">
        <v>41.050959999999996</v>
      </c>
      <c r="T458" s="62">
        <f t="shared" si="7"/>
        <v>32.885359999999999</v>
      </c>
    </row>
    <row r="459" spans="1:20" x14ac:dyDescent="0.2">
      <c r="A459" s="51" t="s">
        <v>983</v>
      </c>
      <c r="B459" s="52" t="s">
        <v>984</v>
      </c>
      <c r="C459" s="53">
        <v>0.1</v>
      </c>
      <c r="D459" s="51" t="s">
        <v>5</v>
      </c>
      <c r="E459" s="51" t="s">
        <v>985</v>
      </c>
      <c r="F459" s="31">
        <v>7.47</v>
      </c>
      <c r="G459" s="31">
        <v>8.01</v>
      </c>
      <c r="H459" s="31">
        <v>8.448599999999999</v>
      </c>
      <c r="I459" s="31">
        <v>9.0486000000000004</v>
      </c>
      <c r="J459" s="31">
        <v>9.5973999999999986</v>
      </c>
      <c r="K459" s="31">
        <v>10.145999999999999</v>
      </c>
      <c r="L459" s="31">
        <v>10.815999999999999</v>
      </c>
      <c r="M459" s="31">
        <v>11.8812</v>
      </c>
      <c r="N459" s="31">
        <v>12.966799999999999</v>
      </c>
      <c r="O459" s="31">
        <v>13.186199999999999</v>
      </c>
      <c r="P459" s="31">
        <v>13.856599999999998</v>
      </c>
      <c r="Q459" s="31">
        <v>14.566599999999999</v>
      </c>
      <c r="R459" s="31">
        <v>15.133199999999999</v>
      </c>
      <c r="T459" s="62">
        <f t="shared" si="7"/>
        <v>11.8812</v>
      </c>
    </row>
    <row r="460" spans="1:20" x14ac:dyDescent="0.2">
      <c r="A460" s="51" t="s">
        <v>986</v>
      </c>
      <c r="B460" s="52" t="s">
        <v>987</v>
      </c>
      <c r="C460" s="53">
        <v>0.1</v>
      </c>
      <c r="D460" s="51" t="s">
        <v>5</v>
      </c>
      <c r="E460" s="51" t="s">
        <v>42</v>
      </c>
      <c r="F460" s="31">
        <v>21.086000000000002</v>
      </c>
      <c r="G460" s="31">
        <v>22.218</v>
      </c>
      <c r="H460" s="31">
        <v>23.44988</v>
      </c>
      <c r="I460" s="31">
        <v>25.115480000000002</v>
      </c>
      <c r="J460" s="31">
        <v>26.564120000000003</v>
      </c>
      <c r="K460" s="31">
        <v>28.083600000000004</v>
      </c>
      <c r="L460" s="31">
        <v>29.9376</v>
      </c>
      <c r="M460" s="31">
        <v>32.885359999999999</v>
      </c>
      <c r="N460" s="31">
        <v>35.889040000000001</v>
      </c>
      <c r="O460" s="31">
        <v>36.499160000000003</v>
      </c>
      <c r="P460" s="31">
        <v>38.09308</v>
      </c>
      <c r="Q460" s="31">
        <v>39.513480000000001</v>
      </c>
      <c r="R460" s="31">
        <v>41.050959999999996</v>
      </c>
      <c r="T460" s="62">
        <f t="shared" si="7"/>
        <v>32.885359999999999</v>
      </c>
    </row>
    <row r="461" spans="1:20" x14ac:dyDescent="0.2">
      <c r="A461" s="51" t="s">
        <v>988</v>
      </c>
      <c r="B461" s="52" t="s">
        <v>989</v>
      </c>
      <c r="C461" s="53">
        <v>0.1</v>
      </c>
      <c r="D461" s="51" t="s">
        <v>5</v>
      </c>
      <c r="E461" s="51" t="s">
        <v>39</v>
      </c>
      <c r="F461" s="31">
        <v>38.370499999999993</v>
      </c>
      <c r="G461" s="31">
        <v>40.253999999999998</v>
      </c>
      <c r="H461" s="31">
        <v>42.492890000000003</v>
      </c>
      <c r="I461" s="31">
        <v>45.511189999999999</v>
      </c>
      <c r="J461" s="31">
        <v>48.102110000000003</v>
      </c>
      <c r="K461" s="31">
        <v>50.854050000000001</v>
      </c>
      <c r="L461" s="31">
        <v>54.211049999999993</v>
      </c>
      <c r="M461" s="31">
        <v>59.548579999999994</v>
      </c>
      <c r="N461" s="31">
        <v>64.987120000000004</v>
      </c>
      <c r="O461" s="31">
        <v>66.093230000000005</v>
      </c>
      <c r="P461" s="31">
        <v>68.859489999999994</v>
      </c>
      <c r="Q461" s="31">
        <v>71.181690000000003</v>
      </c>
      <c r="R461" s="31">
        <v>73.951629999999994</v>
      </c>
      <c r="T461" s="62">
        <f t="shared" si="7"/>
        <v>59.548579999999994</v>
      </c>
    </row>
    <row r="462" spans="1:20" x14ac:dyDescent="0.2">
      <c r="A462" s="51" t="s">
        <v>990</v>
      </c>
      <c r="B462" s="52" t="s">
        <v>991</v>
      </c>
      <c r="C462" s="53">
        <v>0.04</v>
      </c>
      <c r="D462" s="51" t="s">
        <v>5</v>
      </c>
      <c r="E462" s="51" t="s">
        <v>992</v>
      </c>
      <c r="F462" s="31">
        <v>26.195</v>
      </c>
      <c r="G462" s="31">
        <v>27.42</v>
      </c>
      <c r="H462" s="31">
        <v>28.947500000000002</v>
      </c>
      <c r="I462" s="31">
        <v>31.003699999999998</v>
      </c>
      <c r="J462" s="31">
        <v>32.756900000000002</v>
      </c>
      <c r="K462" s="31">
        <v>34.631099999999996</v>
      </c>
      <c r="L462" s="31">
        <v>36.917099999999998</v>
      </c>
      <c r="M462" s="31">
        <v>40.5518</v>
      </c>
      <c r="N462" s="31">
        <v>44.255200000000002</v>
      </c>
      <c r="O462" s="31">
        <v>45.008900000000004</v>
      </c>
      <c r="P462" s="31">
        <v>46.851099999999995</v>
      </c>
      <c r="Q462" s="31">
        <v>48.3459</v>
      </c>
      <c r="R462" s="31">
        <v>50.2273</v>
      </c>
      <c r="T462" s="62">
        <f t="shared" si="7"/>
        <v>40.5518</v>
      </c>
    </row>
    <row r="463" spans="1:20" x14ac:dyDescent="0.2">
      <c r="A463" s="51" t="s">
        <v>993</v>
      </c>
      <c r="B463" s="52" t="s">
        <v>994</v>
      </c>
      <c r="C463" s="53">
        <v>0.04</v>
      </c>
      <c r="D463" s="51" t="s">
        <v>5</v>
      </c>
      <c r="E463" s="51" t="s">
        <v>992</v>
      </c>
      <c r="F463" s="31">
        <v>26.195</v>
      </c>
      <c r="G463" s="31">
        <v>27.42</v>
      </c>
      <c r="H463" s="31">
        <v>28.947500000000002</v>
      </c>
      <c r="I463" s="31">
        <v>31.003699999999998</v>
      </c>
      <c r="J463" s="31">
        <v>32.756900000000002</v>
      </c>
      <c r="K463" s="31">
        <v>34.631099999999996</v>
      </c>
      <c r="L463" s="31">
        <v>36.917099999999998</v>
      </c>
      <c r="M463" s="31">
        <v>40.5518</v>
      </c>
      <c r="N463" s="31">
        <v>44.255200000000002</v>
      </c>
      <c r="O463" s="31">
        <v>45.008900000000004</v>
      </c>
      <c r="P463" s="31">
        <v>46.851099999999995</v>
      </c>
      <c r="Q463" s="31">
        <v>48.3459</v>
      </c>
      <c r="R463" s="31">
        <v>50.2273</v>
      </c>
      <c r="T463" s="62">
        <f t="shared" si="7"/>
        <v>40.5518</v>
      </c>
    </row>
    <row r="464" spans="1:20" x14ac:dyDescent="0.2">
      <c r="A464" s="51" t="s">
        <v>995</v>
      </c>
      <c r="B464" s="52" t="s">
        <v>996</v>
      </c>
      <c r="C464" s="53">
        <v>1</v>
      </c>
      <c r="D464" s="51" t="s">
        <v>5</v>
      </c>
      <c r="E464" s="51" t="s">
        <v>997</v>
      </c>
      <c r="F464" s="31">
        <v>343.45500000000004</v>
      </c>
      <c r="G464" s="31">
        <v>360.54</v>
      </c>
      <c r="H464" s="31">
        <v>380.58390000000003</v>
      </c>
      <c r="I464" s="31">
        <v>407.61689999999999</v>
      </c>
      <c r="J464" s="31">
        <v>430.86610000000002</v>
      </c>
      <c r="K464" s="31">
        <v>455.51550000000003</v>
      </c>
      <c r="L464" s="31">
        <v>485.58549999999997</v>
      </c>
      <c r="M464" s="31">
        <v>533.39579999999989</v>
      </c>
      <c r="N464" s="31">
        <v>582.11120000000005</v>
      </c>
      <c r="O464" s="31">
        <v>592.01730000000009</v>
      </c>
      <c r="P464" s="31">
        <v>616.94990000000007</v>
      </c>
      <c r="Q464" s="31">
        <v>638.07190000000003</v>
      </c>
      <c r="R464" s="31">
        <v>662.90130000000011</v>
      </c>
      <c r="T464" s="62">
        <f t="shared" si="7"/>
        <v>533.39579999999989</v>
      </c>
    </row>
    <row r="465" spans="1:20" x14ac:dyDescent="0.2">
      <c r="A465" s="51" t="s">
        <v>998</v>
      </c>
      <c r="B465" s="52" t="s">
        <v>999</v>
      </c>
      <c r="C465" s="53">
        <v>0.25</v>
      </c>
      <c r="D465" s="51" t="s">
        <v>5</v>
      </c>
      <c r="E465" s="51" t="s">
        <v>532</v>
      </c>
      <c r="F465" s="31">
        <v>57.165499999999994</v>
      </c>
      <c r="G465" s="31">
        <v>60.188999999999993</v>
      </c>
      <c r="H465" s="31">
        <v>63.527989999999996</v>
      </c>
      <c r="I465" s="31">
        <v>68.040289999999985</v>
      </c>
      <c r="J465" s="31">
        <v>71.956010000000006</v>
      </c>
      <c r="K465" s="31">
        <v>76.07204999999999</v>
      </c>
      <c r="L465" s="31">
        <v>81.094049999999996</v>
      </c>
      <c r="M465" s="31">
        <v>89.078779999999995</v>
      </c>
      <c r="N465" s="31">
        <v>97.214919999999992</v>
      </c>
      <c r="O465" s="31">
        <v>98.867930000000001</v>
      </c>
      <c r="P465" s="31">
        <v>103.15458999999998</v>
      </c>
      <c r="Q465" s="31">
        <v>106.93778999999999</v>
      </c>
      <c r="R465" s="31">
        <v>111.09882999999999</v>
      </c>
      <c r="T465" s="62">
        <f t="shared" si="7"/>
        <v>89.078779999999995</v>
      </c>
    </row>
    <row r="466" spans="1:20" x14ac:dyDescent="0.2">
      <c r="A466" s="51">
        <v>40324648</v>
      </c>
      <c r="B466" s="52" t="s">
        <v>1000</v>
      </c>
      <c r="C466" s="53">
        <v>1</v>
      </c>
      <c r="D466" s="51" t="s">
        <v>5</v>
      </c>
      <c r="E466" s="51">
        <v>26.34</v>
      </c>
      <c r="F466" s="31">
        <v>310.91000000000003</v>
      </c>
      <c r="G466" s="31">
        <v>326.58</v>
      </c>
      <c r="H466" s="31">
        <v>344.7278</v>
      </c>
      <c r="I466" s="31">
        <v>369.21379999999999</v>
      </c>
      <c r="J466" s="31">
        <v>390.31220000000002</v>
      </c>
      <c r="K466" s="31">
        <v>412.64099999999996</v>
      </c>
      <c r="L466" s="31">
        <v>439.88099999999997</v>
      </c>
      <c r="M466" s="31">
        <v>483.19159999999999</v>
      </c>
      <c r="N466" s="31">
        <v>527.32240000000002</v>
      </c>
      <c r="O466" s="31">
        <v>536.29459999999995</v>
      </c>
      <c r="P466" s="31">
        <v>559.01980000000003</v>
      </c>
      <c r="Q466" s="31">
        <v>578.44380000000001</v>
      </c>
      <c r="R466" s="31">
        <v>600.95259999999996</v>
      </c>
      <c r="T466" s="62">
        <f t="shared" si="7"/>
        <v>483.19159999999999</v>
      </c>
    </row>
    <row r="467" spans="1:20" x14ac:dyDescent="0.2">
      <c r="A467" s="51" t="s">
        <v>1001</v>
      </c>
      <c r="B467" s="52" t="s">
        <v>1002</v>
      </c>
      <c r="C467" s="53">
        <v>1</v>
      </c>
      <c r="D467" s="51" t="s">
        <v>564</v>
      </c>
      <c r="E467" s="51" t="s">
        <v>959</v>
      </c>
      <c r="F467" s="31">
        <v>1479.5</v>
      </c>
      <c r="G467" s="31">
        <v>1556.5</v>
      </c>
      <c r="H467" s="31">
        <v>1643.75</v>
      </c>
      <c r="I467" s="31">
        <v>1760.49</v>
      </c>
      <c r="J467" s="31">
        <v>1859.07</v>
      </c>
      <c r="K467" s="31">
        <v>1965.43</v>
      </c>
      <c r="L467" s="31">
        <v>2095.1499999999996</v>
      </c>
      <c r="M467" s="31">
        <v>2301.4699999999998</v>
      </c>
      <c r="N467" s="31">
        <v>2511.65</v>
      </c>
      <c r="O467" s="31">
        <v>2554.4</v>
      </c>
      <c r="P467" s="31">
        <v>2663.39</v>
      </c>
      <c r="Q467" s="31">
        <v>2801.18</v>
      </c>
      <c r="R467" s="31">
        <v>2961.15</v>
      </c>
      <c r="T467" s="62">
        <f t="shared" si="7"/>
        <v>2301.4699999999998</v>
      </c>
    </row>
    <row r="468" spans="1:20" x14ac:dyDescent="0.2">
      <c r="A468" s="51" t="s">
        <v>1003</v>
      </c>
      <c r="B468" s="52" t="s">
        <v>1004</v>
      </c>
      <c r="C468" s="53">
        <v>1</v>
      </c>
      <c r="D468" s="51" t="s">
        <v>564</v>
      </c>
      <c r="E468" s="51" t="s">
        <v>1005</v>
      </c>
      <c r="F468" s="31">
        <v>1287.7950000000001</v>
      </c>
      <c r="G468" s="31">
        <v>1356.46</v>
      </c>
      <c r="H468" s="31">
        <v>1432.5410999999999</v>
      </c>
      <c r="I468" s="31">
        <v>1534.2781</v>
      </c>
      <c r="J468" s="31">
        <v>1620.1888999999999</v>
      </c>
      <c r="K468" s="31">
        <v>1712.8795</v>
      </c>
      <c r="L468" s="31">
        <v>1825.9295</v>
      </c>
      <c r="M468" s="31">
        <v>2005.7441999999999</v>
      </c>
      <c r="N468" s="31">
        <v>2188.9187999999999</v>
      </c>
      <c r="O468" s="31">
        <v>2226.1677000000004</v>
      </c>
      <c r="P468" s="31">
        <v>2322.1550999999995</v>
      </c>
      <c r="Q468" s="31">
        <v>2449.9431</v>
      </c>
      <c r="R468" s="31">
        <v>2596.2437</v>
      </c>
      <c r="T468" s="62">
        <f t="shared" si="7"/>
        <v>2005.7441999999999</v>
      </c>
    </row>
    <row r="469" spans="1:20" x14ac:dyDescent="0.2">
      <c r="A469" s="51" t="s">
        <v>1006</v>
      </c>
      <c r="B469" s="52" t="s">
        <v>1007</v>
      </c>
      <c r="C469" s="53">
        <v>1</v>
      </c>
      <c r="D469" s="51" t="s">
        <v>564</v>
      </c>
      <c r="E469" s="51" t="s">
        <v>1005</v>
      </c>
      <c r="F469" s="31">
        <v>1287.7950000000001</v>
      </c>
      <c r="G469" s="31">
        <v>1356.46</v>
      </c>
      <c r="H469" s="31">
        <v>1432.5410999999999</v>
      </c>
      <c r="I469" s="31">
        <v>1534.2781</v>
      </c>
      <c r="J469" s="31">
        <v>1620.1888999999999</v>
      </c>
      <c r="K469" s="31">
        <v>1712.8795</v>
      </c>
      <c r="L469" s="31">
        <v>1825.9295</v>
      </c>
      <c r="M469" s="31">
        <v>2005.7441999999999</v>
      </c>
      <c r="N469" s="31">
        <v>2188.9187999999999</v>
      </c>
      <c r="O469" s="31">
        <v>2226.1677000000004</v>
      </c>
      <c r="P469" s="31">
        <v>2322.1550999999995</v>
      </c>
      <c r="Q469" s="31">
        <v>2449.9431</v>
      </c>
      <c r="R469" s="31">
        <v>2596.2437</v>
      </c>
      <c r="T469" s="62">
        <f t="shared" si="7"/>
        <v>2005.7441999999999</v>
      </c>
    </row>
    <row r="470" spans="1:20" x14ac:dyDescent="0.2">
      <c r="A470" s="51" t="s">
        <v>1008</v>
      </c>
      <c r="B470" s="52" t="s">
        <v>1009</v>
      </c>
      <c r="C470" s="53">
        <v>0.1</v>
      </c>
      <c r="D470" s="51" t="s">
        <v>5</v>
      </c>
      <c r="E470" s="51" t="s">
        <v>6</v>
      </c>
      <c r="F470" s="31">
        <v>62.094999999999999</v>
      </c>
      <c r="G470" s="31">
        <v>65.010000000000005</v>
      </c>
      <c r="H470" s="31">
        <v>68.631099999999989</v>
      </c>
      <c r="I470" s="31">
        <v>73.506100000000004</v>
      </c>
      <c r="J470" s="31">
        <v>77.664900000000003</v>
      </c>
      <c r="K470" s="31">
        <v>82.108499999999992</v>
      </c>
      <c r="L470" s="31">
        <v>87.528499999999994</v>
      </c>
      <c r="M470" s="31">
        <v>96.146199999999993</v>
      </c>
      <c r="N470" s="31">
        <v>104.9268</v>
      </c>
      <c r="O470" s="31">
        <v>106.71370000000002</v>
      </c>
      <c r="P470" s="31">
        <v>111.08909999999999</v>
      </c>
      <c r="Q470" s="31">
        <v>114.6491</v>
      </c>
      <c r="R470" s="31">
        <v>119.11070000000001</v>
      </c>
      <c r="T470" s="62">
        <f t="shared" si="7"/>
        <v>96.146199999999993</v>
      </c>
    </row>
    <row r="471" spans="1:20" x14ac:dyDescent="0.2">
      <c r="A471" s="51" t="s">
        <v>1010</v>
      </c>
      <c r="B471" s="52" t="s">
        <v>1011</v>
      </c>
      <c r="C471" s="53">
        <v>0.1</v>
      </c>
      <c r="D471" s="51" t="s">
        <v>5</v>
      </c>
      <c r="E471" s="51" t="s">
        <v>304</v>
      </c>
      <c r="F471" s="31">
        <v>16.324999999999999</v>
      </c>
      <c r="G471" s="31">
        <v>17.250000000000004</v>
      </c>
      <c r="H471" s="31">
        <v>18.204500000000003</v>
      </c>
      <c r="I471" s="31">
        <v>19.497500000000002</v>
      </c>
      <c r="J471" s="31">
        <v>20.631500000000003</v>
      </c>
      <c r="K471" s="31">
        <v>21.811500000000002</v>
      </c>
      <c r="L471" s="31">
        <v>23.2515</v>
      </c>
      <c r="M471" s="31">
        <v>25.540999999999997</v>
      </c>
      <c r="N471" s="31">
        <v>27.873999999999999</v>
      </c>
      <c r="O471" s="31">
        <v>28.347500000000004</v>
      </c>
      <c r="P471" s="31">
        <v>29.618499999999997</v>
      </c>
      <c r="Q471" s="31">
        <v>30.790500000000002</v>
      </c>
      <c r="R471" s="31">
        <v>31.988500000000005</v>
      </c>
      <c r="T471" s="62">
        <f t="shared" si="7"/>
        <v>25.540999999999997</v>
      </c>
    </row>
    <row r="472" spans="1:20" x14ac:dyDescent="0.2">
      <c r="A472" s="51" t="s">
        <v>1012</v>
      </c>
      <c r="B472" s="52" t="s">
        <v>1013</v>
      </c>
      <c r="C472" s="53">
        <v>0.01</v>
      </c>
      <c r="D472" s="51" t="s">
        <v>5</v>
      </c>
      <c r="E472" s="51" t="s">
        <v>1014</v>
      </c>
      <c r="F472" s="31">
        <v>11.994</v>
      </c>
      <c r="G472" s="31">
        <v>12.537000000000001</v>
      </c>
      <c r="H472" s="31">
        <v>13.23612</v>
      </c>
      <c r="I472" s="31">
        <v>14.176320000000002</v>
      </c>
      <c r="J472" s="31">
        <v>14.974480000000002</v>
      </c>
      <c r="K472" s="31">
        <v>15.831300000000001</v>
      </c>
      <c r="L472" s="31">
        <v>16.876300000000001</v>
      </c>
      <c r="M472" s="31">
        <v>18.537839999999996</v>
      </c>
      <c r="N472" s="31">
        <v>20.23076</v>
      </c>
      <c r="O472" s="31">
        <v>20.575440000000004</v>
      </c>
      <c r="P472" s="31">
        <v>21.40532</v>
      </c>
      <c r="Q472" s="31">
        <v>22.063120000000001</v>
      </c>
      <c r="R472" s="31">
        <v>22.921740000000003</v>
      </c>
      <c r="T472" s="62">
        <f t="shared" si="7"/>
        <v>18.537839999999996</v>
      </c>
    </row>
    <row r="473" spans="1:20" x14ac:dyDescent="0.2">
      <c r="A473" s="51" t="s">
        <v>1015</v>
      </c>
      <c r="B473" s="52" t="s">
        <v>1016</v>
      </c>
      <c r="C473" s="53">
        <v>0.04</v>
      </c>
      <c r="D473" s="51" t="s">
        <v>5</v>
      </c>
      <c r="E473" s="51" t="s">
        <v>228</v>
      </c>
      <c r="F473" s="31">
        <v>5.1844999999999999</v>
      </c>
      <c r="G473" s="31">
        <v>5.4959999999999996</v>
      </c>
      <c r="H473" s="31">
        <v>5.79941</v>
      </c>
      <c r="I473" s="31">
        <v>6.2113099999999992</v>
      </c>
      <c r="J473" s="31">
        <v>6.57599</v>
      </c>
      <c r="K473" s="31">
        <v>6.9520499999999998</v>
      </c>
      <c r="L473" s="31">
        <v>7.4110499999999995</v>
      </c>
      <c r="M473" s="31">
        <v>8.1408199999999979</v>
      </c>
      <c r="N473" s="31">
        <v>8.8844799999999999</v>
      </c>
      <c r="O473" s="31">
        <v>9.0352700000000006</v>
      </c>
      <c r="P473" s="31">
        <v>9.4524099999999986</v>
      </c>
      <c r="Q473" s="31">
        <v>9.8510099999999987</v>
      </c>
      <c r="R473" s="31">
        <v>10.23427</v>
      </c>
      <c r="T473" s="62">
        <f t="shared" si="7"/>
        <v>8.1408199999999979</v>
      </c>
    </row>
    <row r="474" spans="1:20" x14ac:dyDescent="0.2">
      <c r="A474" s="51">
        <v>40324060</v>
      </c>
      <c r="B474" s="52" t="s">
        <v>1017</v>
      </c>
      <c r="C474" s="53">
        <v>0.1</v>
      </c>
      <c r="D474" s="51" t="s">
        <v>5</v>
      </c>
      <c r="E474" s="51">
        <v>11.071999999999999</v>
      </c>
      <c r="F474" s="31">
        <v>128.12799999999999</v>
      </c>
      <c r="G474" s="31">
        <v>133.91399999999999</v>
      </c>
      <c r="H474" s="31">
        <v>141.38224</v>
      </c>
      <c r="I474" s="31">
        <v>151.42504</v>
      </c>
      <c r="J474" s="31">
        <v>159.94775999999999</v>
      </c>
      <c r="K474" s="31">
        <v>169.09979999999999</v>
      </c>
      <c r="L474" s="31">
        <v>180.26179999999999</v>
      </c>
      <c r="M474" s="31">
        <v>198.00927999999999</v>
      </c>
      <c r="N474" s="31">
        <v>216.09191999999999</v>
      </c>
      <c r="O474" s="31">
        <v>219.77367999999998</v>
      </c>
      <c r="P474" s="31">
        <v>228.62783999999999</v>
      </c>
      <c r="Q474" s="31">
        <v>235.63303999999999</v>
      </c>
      <c r="R474" s="31">
        <v>244.80307999999999</v>
      </c>
      <c r="T474" s="62">
        <f t="shared" si="7"/>
        <v>198.00927999999999</v>
      </c>
    </row>
    <row r="475" spans="1:20" x14ac:dyDescent="0.2">
      <c r="A475" s="51">
        <v>40314359</v>
      </c>
      <c r="B475" s="52" t="s">
        <v>1018</v>
      </c>
      <c r="C475" s="53">
        <v>1</v>
      </c>
      <c r="D475" s="51" t="s">
        <v>5</v>
      </c>
      <c r="E475" s="51">
        <v>15.343999999999999</v>
      </c>
      <c r="F475" s="31">
        <v>184.45599999999999</v>
      </c>
      <c r="G475" s="31">
        <v>194.62799999999999</v>
      </c>
      <c r="H475" s="31">
        <v>205.40848</v>
      </c>
      <c r="I475" s="31">
        <v>219.99807999999999</v>
      </c>
      <c r="J475" s="31">
        <v>232.73951999999997</v>
      </c>
      <c r="K475" s="31">
        <v>246.05160000000001</v>
      </c>
      <c r="L475" s="31">
        <v>262.29559999999998</v>
      </c>
      <c r="M475" s="31">
        <v>288.12255999999996</v>
      </c>
      <c r="N475" s="31">
        <v>314.43984</v>
      </c>
      <c r="O475" s="31">
        <v>319.78336000000002</v>
      </c>
      <c r="P475" s="31">
        <v>333.93167999999997</v>
      </c>
      <c r="Q475" s="31">
        <v>346.75807999999995</v>
      </c>
      <c r="R475" s="31">
        <v>360.25015999999999</v>
      </c>
      <c r="T475" s="62">
        <f t="shared" si="7"/>
        <v>288.12255999999996</v>
      </c>
    </row>
    <row r="476" spans="1:20" x14ac:dyDescent="0.2">
      <c r="A476" s="51" t="s">
        <v>1019</v>
      </c>
      <c r="B476" s="52" t="s">
        <v>1020</v>
      </c>
      <c r="C476" s="53">
        <v>0.01</v>
      </c>
      <c r="D476" s="51" t="s">
        <v>5</v>
      </c>
      <c r="E476" s="51" t="s">
        <v>181</v>
      </c>
      <c r="F476" s="31">
        <v>13.534999999999998</v>
      </c>
      <c r="G476" s="31">
        <v>14.145</v>
      </c>
      <c r="H476" s="31">
        <v>14.933899999999998</v>
      </c>
      <c r="I476" s="31">
        <v>15.9947</v>
      </c>
      <c r="J476" s="31">
        <v>16.894699999999997</v>
      </c>
      <c r="K476" s="31">
        <v>17.8614</v>
      </c>
      <c r="L476" s="31">
        <v>19.040399999999998</v>
      </c>
      <c r="M476" s="31">
        <v>20.914999999999996</v>
      </c>
      <c r="N476" s="31">
        <v>22.824999999999999</v>
      </c>
      <c r="O476" s="31">
        <v>23.213899999999999</v>
      </c>
      <c r="P476" s="31">
        <v>24.148299999999995</v>
      </c>
      <c r="Q476" s="31">
        <v>24.886499999999998</v>
      </c>
      <c r="R476" s="31">
        <v>25.855</v>
      </c>
      <c r="T476" s="62">
        <f t="shared" si="7"/>
        <v>20.914999999999996</v>
      </c>
    </row>
    <row r="477" spans="1:20" x14ac:dyDescent="0.2">
      <c r="A477" s="51" t="s">
        <v>1021</v>
      </c>
      <c r="B477" s="52" t="s">
        <v>1022</v>
      </c>
      <c r="C477" s="53">
        <v>0.04</v>
      </c>
      <c r="D477" s="51" t="s">
        <v>5</v>
      </c>
      <c r="E477" s="51" t="s">
        <v>99</v>
      </c>
      <c r="F477" s="31">
        <v>8.6</v>
      </c>
      <c r="G477" s="31">
        <v>9.06</v>
      </c>
      <c r="H477" s="31">
        <v>9.5623999999999985</v>
      </c>
      <c r="I477" s="31">
        <v>10.2416</v>
      </c>
      <c r="J477" s="31">
        <v>10.832000000000001</v>
      </c>
      <c r="K477" s="31">
        <v>11.451599999999999</v>
      </c>
      <c r="L477" s="31">
        <v>12.207599999999998</v>
      </c>
      <c r="M477" s="31">
        <v>13.409599999999998</v>
      </c>
      <c r="N477" s="31">
        <v>14.634399999999999</v>
      </c>
      <c r="O477" s="31">
        <v>14.8832</v>
      </c>
      <c r="P477" s="31">
        <v>15.531999999999998</v>
      </c>
      <c r="Q477" s="31">
        <v>16.108799999999999</v>
      </c>
      <c r="R477" s="31">
        <v>16.735599999999998</v>
      </c>
      <c r="T477" s="62">
        <f t="shared" si="7"/>
        <v>13.409599999999998</v>
      </c>
    </row>
    <row r="478" spans="1:20" x14ac:dyDescent="0.2">
      <c r="A478" s="51" t="s">
        <v>1023</v>
      </c>
      <c r="B478" s="52" t="s">
        <v>1024</v>
      </c>
      <c r="C478" s="53">
        <v>0.1</v>
      </c>
      <c r="D478" s="51" t="s">
        <v>5</v>
      </c>
      <c r="E478" s="51" t="s">
        <v>6</v>
      </c>
      <c r="F478" s="31">
        <v>62.094999999999999</v>
      </c>
      <c r="G478" s="31">
        <v>65.010000000000005</v>
      </c>
      <c r="H478" s="31">
        <v>68.631099999999989</v>
      </c>
      <c r="I478" s="31">
        <v>73.506100000000004</v>
      </c>
      <c r="J478" s="31">
        <v>77.664900000000003</v>
      </c>
      <c r="K478" s="31">
        <v>82.108499999999992</v>
      </c>
      <c r="L478" s="31">
        <v>87.528499999999994</v>
      </c>
      <c r="M478" s="31">
        <v>96.146199999999993</v>
      </c>
      <c r="N478" s="31">
        <v>104.9268</v>
      </c>
      <c r="O478" s="31">
        <v>106.71370000000002</v>
      </c>
      <c r="P478" s="31">
        <v>111.08909999999999</v>
      </c>
      <c r="Q478" s="31">
        <v>114.6491</v>
      </c>
      <c r="R478" s="31">
        <v>119.11070000000001</v>
      </c>
      <c r="T478" s="62">
        <f t="shared" si="7"/>
        <v>96.146199999999993</v>
      </c>
    </row>
    <row r="479" spans="1:20" x14ac:dyDescent="0.2">
      <c r="A479" s="51" t="s">
        <v>1025</v>
      </c>
      <c r="B479" s="52" t="s">
        <v>1026</v>
      </c>
      <c r="C479" s="53">
        <v>0.75</v>
      </c>
      <c r="D479" s="51" t="s">
        <v>5</v>
      </c>
      <c r="E479" s="51" t="s">
        <v>1027</v>
      </c>
      <c r="F479" s="31">
        <v>56.232000000000006</v>
      </c>
      <c r="G479" s="31">
        <v>60.291000000000004</v>
      </c>
      <c r="H479" s="31">
        <v>63.592560000000006</v>
      </c>
      <c r="I479" s="31">
        <v>68.108760000000004</v>
      </c>
      <c r="J479" s="31">
        <v>72.238440000000011</v>
      </c>
      <c r="K479" s="31">
        <v>76.367699999999999</v>
      </c>
      <c r="L479" s="31">
        <v>81.410699999999991</v>
      </c>
      <c r="M479" s="31">
        <v>89.428319999999999</v>
      </c>
      <c r="N479" s="31">
        <v>97.59948</v>
      </c>
      <c r="O479" s="31">
        <v>99.250920000000022</v>
      </c>
      <c r="P479" s="31">
        <v>104.29295999999999</v>
      </c>
      <c r="Q479" s="31">
        <v>109.62876000000001</v>
      </c>
      <c r="R479" s="31">
        <v>113.89302000000001</v>
      </c>
      <c r="T479" s="62">
        <f t="shared" si="7"/>
        <v>89.428319999999999</v>
      </c>
    </row>
    <row r="480" spans="1:20" x14ac:dyDescent="0.2">
      <c r="A480" s="51">
        <v>40312224</v>
      </c>
      <c r="B480" s="52" t="s">
        <v>1028</v>
      </c>
      <c r="C480" s="53">
        <v>1</v>
      </c>
      <c r="D480" s="51" t="s">
        <v>84</v>
      </c>
      <c r="E480" s="51">
        <v>199.87799999999999</v>
      </c>
      <c r="F480" s="31">
        <v>2446.5969999999998</v>
      </c>
      <c r="G480" s="31">
        <v>2596.0360000000001</v>
      </c>
      <c r="H480" s="31">
        <v>2741.45426</v>
      </c>
      <c r="I480" s="31">
        <v>2936.12446</v>
      </c>
      <c r="J480" s="31">
        <v>3100.5117399999999</v>
      </c>
      <c r="K480" s="31">
        <v>3277.8516999999997</v>
      </c>
      <c r="L480" s="31">
        <v>3494.1896999999994</v>
      </c>
      <c r="M480" s="31">
        <v>3838.3357199999996</v>
      </c>
      <c r="N480" s="31">
        <v>4188.9080799999992</v>
      </c>
      <c r="O480" s="31">
        <v>4260.0778200000004</v>
      </c>
      <c r="P480" s="31">
        <v>4563.2926600000001</v>
      </c>
      <c r="Q480" s="31">
        <v>4973.6794599999994</v>
      </c>
      <c r="R480" s="31">
        <v>5477.9594200000001</v>
      </c>
      <c r="T480" s="62">
        <f t="shared" si="7"/>
        <v>3838.3357199999996</v>
      </c>
    </row>
    <row r="481" spans="1:20" x14ac:dyDescent="0.2">
      <c r="A481" s="51" t="s">
        <v>1029</v>
      </c>
      <c r="B481" s="52" t="s">
        <v>1030</v>
      </c>
      <c r="C481" s="53">
        <v>0.01</v>
      </c>
      <c r="D481" s="51" t="s">
        <v>5</v>
      </c>
      <c r="E481" s="51" t="s">
        <v>122</v>
      </c>
      <c r="F481" s="31">
        <v>4.5305</v>
      </c>
      <c r="G481" s="31">
        <v>4.7490000000000006</v>
      </c>
      <c r="H481" s="31">
        <v>5.0132900000000005</v>
      </c>
      <c r="I481" s="31">
        <v>5.3693900000000001</v>
      </c>
      <c r="J481" s="31">
        <v>5.6743100000000002</v>
      </c>
      <c r="K481" s="31">
        <v>5.9989500000000007</v>
      </c>
      <c r="L481" s="31">
        <v>6.3949499999999997</v>
      </c>
      <c r="M481" s="31">
        <v>7.0245799999999994</v>
      </c>
      <c r="N481" s="31">
        <v>7.6661200000000003</v>
      </c>
      <c r="O481" s="31">
        <v>7.7966300000000004</v>
      </c>
      <c r="P481" s="31">
        <v>8.1202899999999989</v>
      </c>
      <c r="Q481" s="31">
        <v>8.3886900000000004</v>
      </c>
      <c r="R481" s="31">
        <v>8.7151300000000003</v>
      </c>
      <c r="T481" s="62">
        <f t="shared" si="7"/>
        <v>7.0245799999999994</v>
      </c>
    </row>
    <row r="482" spans="1:20" x14ac:dyDescent="0.2">
      <c r="A482" s="51" t="s">
        <v>1031</v>
      </c>
      <c r="B482" s="52" t="s">
        <v>1032</v>
      </c>
      <c r="C482" s="53">
        <v>0.1</v>
      </c>
      <c r="D482" s="51" t="s">
        <v>5</v>
      </c>
      <c r="E482" s="51" t="s">
        <v>286</v>
      </c>
      <c r="F482" s="31">
        <v>37.335499999999996</v>
      </c>
      <c r="G482" s="31">
        <v>39.173999999999999</v>
      </c>
      <c r="H482" s="31">
        <v>41.352589999999999</v>
      </c>
      <c r="I482" s="31">
        <v>44.28989</v>
      </c>
      <c r="J482" s="31">
        <v>46.81241</v>
      </c>
      <c r="K482" s="31">
        <v>49.490550000000006</v>
      </c>
      <c r="L482" s="31">
        <v>52.757549999999995</v>
      </c>
      <c r="M482" s="31">
        <v>57.951979999999992</v>
      </c>
      <c r="N482" s="31">
        <v>63.244720000000001</v>
      </c>
      <c r="O482" s="31">
        <v>64.321130000000011</v>
      </c>
      <c r="P482" s="31">
        <v>67.017189999999985</v>
      </c>
      <c r="Q482" s="31">
        <v>69.285390000000007</v>
      </c>
      <c r="R482" s="31">
        <v>71.981530000000006</v>
      </c>
      <c r="T482" s="62">
        <f t="shared" si="7"/>
        <v>57.951979999999992</v>
      </c>
    </row>
    <row r="483" spans="1:20" x14ac:dyDescent="0.2">
      <c r="A483" s="51" t="s">
        <v>1033</v>
      </c>
      <c r="B483" s="52" t="s">
        <v>1034</v>
      </c>
      <c r="C483" s="53">
        <v>0.1</v>
      </c>
      <c r="D483" s="51" t="s">
        <v>5</v>
      </c>
      <c r="E483" s="51" t="s">
        <v>286</v>
      </c>
      <c r="F483" s="31">
        <v>37.335499999999996</v>
      </c>
      <c r="G483" s="31">
        <v>39.173999999999999</v>
      </c>
      <c r="H483" s="31">
        <v>41.352589999999999</v>
      </c>
      <c r="I483" s="31">
        <v>44.28989</v>
      </c>
      <c r="J483" s="31">
        <v>46.81241</v>
      </c>
      <c r="K483" s="31">
        <v>49.490550000000006</v>
      </c>
      <c r="L483" s="31">
        <v>52.757549999999995</v>
      </c>
      <c r="M483" s="31">
        <v>57.951979999999992</v>
      </c>
      <c r="N483" s="31">
        <v>63.244720000000001</v>
      </c>
      <c r="O483" s="31">
        <v>64.321130000000011</v>
      </c>
      <c r="P483" s="31">
        <v>67.017189999999985</v>
      </c>
      <c r="Q483" s="31">
        <v>69.285390000000007</v>
      </c>
      <c r="R483" s="31">
        <v>71.981530000000006</v>
      </c>
      <c r="T483" s="62">
        <f t="shared" si="7"/>
        <v>57.951979999999992</v>
      </c>
    </row>
    <row r="484" spans="1:20" x14ac:dyDescent="0.2">
      <c r="A484" s="51" t="s">
        <v>1035</v>
      </c>
      <c r="B484" s="52" t="s">
        <v>1036</v>
      </c>
      <c r="C484" s="53">
        <v>0.1</v>
      </c>
      <c r="D484" s="51" t="s">
        <v>5</v>
      </c>
      <c r="E484" s="51" t="s">
        <v>624</v>
      </c>
      <c r="F484" s="31">
        <v>40.750999999999998</v>
      </c>
      <c r="G484" s="31">
        <v>42.738</v>
      </c>
      <c r="H484" s="31">
        <v>45.115580000000001</v>
      </c>
      <c r="I484" s="31">
        <v>48.320180000000001</v>
      </c>
      <c r="J484" s="31">
        <v>51.068420000000003</v>
      </c>
      <c r="K484" s="31">
        <v>53.990100000000005</v>
      </c>
      <c r="L484" s="31">
        <v>57.554099999999998</v>
      </c>
      <c r="M484" s="31">
        <v>63.220759999999999</v>
      </c>
      <c r="N484" s="31">
        <v>68.994640000000004</v>
      </c>
      <c r="O484" s="31">
        <v>70.169060000000016</v>
      </c>
      <c r="P484" s="31">
        <v>73.096779999999995</v>
      </c>
      <c r="Q484" s="31">
        <v>75.543180000000007</v>
      </c>
      <c r="R484" s="31">
        <v>78.482860000000002</v>
      </c>
      <c r="T484" s="62">
        <f t="shared" si="7"/>
        <v>63.220759999999999</v>
      </c>
    </row>
    <row r="485" spans="1:20" x14ac:dyDescent="0.2">
      <c r="A485" s="51" t="s">
        <v>1037</v>
      </c>
      <c r="B485" s="52" t="s">
        <v>1038</v>
      </c>
      <c r="C485" s="53">
        <v>0.01</v>
      </c>
      <c r="D485" s="51" t="s">
        <v>5</v>
      </c>
      <c r="E485" s="51" t="s">
        <v>181</v>
      </c>
      <c r="F485" s="31">
        <v>13.534999999999998</v>
      </c>
      <c r="G485" s="31">
        <v>14.145</v>
      </c>
      <c r="H485" s="31">
        <v>14.933899999999998</v>
      </c>
      <c r="I485" s="31">
        <v>15.9947</v>
      </c>
      <c r="J485" s="31">
        <v>16.894699999999997</v>
      </c>
      <c r="K485" s="31">
        <v>17.8614</v>
      </c>
      <c r="L485" s="31">
        <v>19.040399999999998</v>
      </c>
      <c r="M485" s="31">
        <v>20.914999999999996</v>
      </c>
      <c r="N485" s="31">
        <v>22.824999999999999</v>
      </c>
      <c r="O485" s="31">
        <v>23.213899999999999</v>
      </c>
      <c r="P485" s="31">
        <v>24.148299999999995</v>
      </c>
      <c r="Q485" s="31">
        <v>24.886499999999998</v>
      </c>
      <c r="R485" s="31">
        <v>25.855</v>
      </c>
      <c r="T485" s="62">
        <f t="shared" si="7"/>
        <v>20.914999999999996</v>
      </c>
    </row>
    <row r="486" spans="1:20" x14ac:dyDescent="0.2">
      <c r="A486" s="51" t="s">
        <v>1039</v>
      </c>
      <c r="B486" s="52" t="s">
        <v>1040</v>
      </c>
      <c r="C486" s="53">
        <v>0.04</v>
      </c>
      <c r="D486" s="51" t="s">
        <v>5</v>
      </c>
      <c r="E486" s="51" t="s">
        <v>99</v>
      </c>
      <c r="F486" s="31">
        <v>8.6</v>
      </c>
      <c r="G486" s="31">
        <v>9.06</v>
      </c>
      <c r="H486" s="31">
        <v>9.5623999999999985</v>
      </c>
      <c r="I486" s="31">
        <v>10.2416</v>
      </c>
      <c r="J486" s="31">
        <v>10.832000000000001</v>
      </c>
      <c r="K486" s="31">
        <v>11.451599999999999</v>
      </c>
      <c r="L486" s="31">
        <v>12.207599999999998</v>
      </c>
      <c r="M486" s="31">
        <v>13.409599999999998</v>
      </c>
      <c r="N486" s="31">
        <v>14.634399999999999</v>
      </c>
      <c r="O486" s="31">
        <v>14.8832</v>
      </c>
      <c r="P486" s="31">
        <v>15.531999999999998</v>
      </c>
      <c r="Q486" s="31">
        <v>16.108799999999999</v>
      </c>
      <c r="R486" s="31">
        <v>16.735599999999998</v>
      </c>
      <c r="T486" s="62">
        <f t="shared" si="7"/>
        <v>13.409599999999998</v>
      </c>
    </row>
    <row r="487" spans="1:20" x14ac:dyDescent="0.2">
      <c r="A487" s="51" t="s">
        <v>1041</v>
      </c>
      <c r="B487" s="52" t="s">
        <v>1042</v>
      </c>
      <c r="C487" s="53">
        <v>0.04</v>
      </c>
      <c r="D487" s="51" t="s">
        <v>5</v>
      </c>
      <c r="E487" s="51" t="s">
        <v>643</v>
      </c>
      <c r="F487" s="31">
        <v>31.680499999999999</v>
      </c>
      <c r="G487" s="31">
        <v>33.143999999999998</v>
      </c>
      <c r="H487" s="31">
        <v>34.991089999999993</v>
      </c>
      <c r="I487" s="31">
        <v>37.476590000000002</v>
      </c>
      <c r="J487" s="31">
        <v>39.592309999999998</v>
      </c>
      <c r="K487" s="31">
        <v>41.85765</v>
      </c>
      <c r="L487" s="31">
        <v>44.620649999999991</v>
      </c>
      <c r="M487" s="31">
        <v>49.013779999999997</v>
      </c>
      <c r="N487" s="31">
        <v>53.489919999999998</v>
      </c>
      <c r="O487" s="31">
        <v>54.401030000000006</v>
      </c>
      <c r="P487" s="31">
        <v>56.615289999999995</v>
      </c>
      <c r="Q487" s="31">
        <v>58.39629</v>
      </c>
      <c r="R487" s="31">
        <v>60.66883</v>
      </c>
      <c r="T487" s="62">
        <f t="shared" si="7"/>
        <v>49.013779999999997</v>
      </c>
    </row>
    <row r="488" spans="1:20" x14ac:dyDescent="0.2">
      <c r="A488" s="51" t="s">
        <v>1043</v>
      </c>
      <c r="B488" s="52" t="s">
        <v>1044</v>
      </c>
      <c r="C488" s="53">
        <v>0.04</v>
      </c>
      <c r="D488" s="51" t="s">
        <v>5</v>
      </c>
      <c r="E488" s="51" t="s">
        <v>228</v>
      </c>
      <c r="F488" s="31">
        <v>5.1844999999999999</v>
      </c>
      <c r="G488" s="31">
        <v>5.4959999999999996</v>
      </c>
      <c r="H488" s="31">
        <v>5.79941</v>
      </c>
      <c r="I488" s="31">
        <v>6.2113099999999992</v>
      </c>
      <c r="J488" s="31">
        <v>6.57599</v>
      </c>
      <c r="K488" s="31">
        <v>6.9520499999999998</v>
      </c>
      <c r="L488" s="31">
        <v>7.4110499999999995</v>
      </c>
      <c r="M488" s="31">
        <v>8.1408199999999979</v>
      </c>
      <c r="N488" s="31">
        <v>8.8844799999999999</v>
      </c>
      <c r="O488" s="31">
        <v>9.0352700000000006</v>
      </c>
      <c r="P488" s="31">
        <v>9.4524099999999986</v>
      </c>
      <c r="Q488" s="31">
        <v>9.8510099999999987</v>
      </c>
      <c r="R488" s="31">
        <v>10.23427</v>
      </c>
      <c r="T488" s="62">
        <f t="shared" si="7"/>
        <v>8.1408199999999979</v>
      </c>
    </row>
    <row r="489" spans="1:20" x14ac:dyDescent="0.2">
      <c r="A489" s="51" t="s">
        <v>1045</v>
      </c>
      <c r="B489" s="52" t="s">
        <v>1046</v>
      </c>
      <c r="C489" s="53">
        <v>1</v>
      </c>
      <c r="D489" s="51" t="s">
        <v>254</v>
      </c>
      <c r="E489" s="51" t="s">
        <v>1047</v>
      </c>
      <c r="F489" s="31">
        <v>5295.84</v>
      </c>
      <c r="G489" s="31">
        <v>5540.92</v>
      </c>
      <c r="H489" s="31">
        <v>5850.5472</v>
      </c>
      <c r="I489" s="31">
        <v>6266.1112000000012</v>
      </c>
      <c r="J489" s="31">
        <v>6617.0328000000009</v>
      </c>
      <c r="K489" s="31">
        <v>6995.6540000000005</v>
      </c>
      <c r="L489" s="31">
        <v>7457.4039999999995</v>
      </c>
      <c r="M489" s="31">
        <v>8191.6484</v>
      </c>
      <c r="N489" s="31">
        <v>8939.7175999999999</v>
      </c>
      <c r="O489" s="31">
        <v>9092.0204000000012</v>
      </c>
      <c r="P489" s="31">
        <v>9481.4051999999992</v>
      </c>
      <c r="Q489" s="31">
        <v>9818.9212000000007</v>
      </c>
      <c r="R489" s="31">
        <v>10291.952400000002</v>
      </c>
      <c r="T489" s="62">
        <f t="shared" si="7"/>
        <v>8191.6484</v>
      </c>
    </row>
    <row r="490" spans="1:20" x14ac:dyDescent="0.2">
      <c r="A490" s="51" t="s">
        <v>1048</v>
      </c>
      <c r="B490" s="52" t="s">
        <v>1049</v>
      </c>
      <c r="C490" s="53">
        <v>0.01</v>
      </c>
      <c r="D490" s="51" t="s">
        <v>5</v>
      </c>
      <c r="E490" s="51" t="s">
        <v>780</v>
      </c>
      <c r="F490" s="31">
        <v>34.924999999999997</v>
      </c>
      <c r="G490" s="31">
        <v>36.464999999999996</v>
      </c>
      <c r="H490" s="31">
        <v>38.500099999999996</v>
      </c>
      <c r="I490" s="31">
        <v>41.234900000000003</v>
      </c>
      <c r="J490" s="31">
        <v>43.548499999999997</v>
      </c>
      <c r="K490" s="31">
        <v>46.040399999999998</v>
      </c>
      <c r="L490" s="31">
        <v>49.079399999999993</v>
      </c>
      <c r="M490" s="31">
        <v>53.911399999999993</v>
      </c>
      <c r="N490" s="31">
        <v>58.834599999999995</v>
      </c>
      <c r="O490" s="31">
        <v>59.837299999999999</v>
      </c>
      <c r="P490" s="31">
        <v>62.222499999999989</v>
      </c>
      <c r="Q490" s="31">
        <v>64.076699999999988</v>
      </c>
      <c r="R490" s="31">
        <v>66.570400000000006</v>
      </c>
      <c r="T490" s="62">
        <f t="shared" si="7"/>
        <v>53.911399999999993</v>
      </c>
    </row>
    <row r="491" spans="1:20" x14ac:dyDescent="0.2">
      <c r="A491" s="51" t="s">
        <v>1050</v>
      </c>
      <c r="B491" s="52" t="s">
        <v>1051</v>
      </c>
      <c r="C491" s="53">
        <v>0.04</v>
      </c>
      <c r="D491" s="51" t="s">
        <v>5</v>
      </c>
      <c r="E491" s="51" t="s">
        <v>149</v>
      </c>
      <c r="F491" s="31">
        <v>21.02</v>
      </c>
      <c r="G491" s="31">
        <v>22.020000000000003</v>
      </c>
      <c r="H491" s="31">
        <v>23.246000000000002</v>
      </c>
      <c r="I491" s="31">
        <v>24.897200000000002</v>
      </c>
      <c r="J491" s="31">
        <v>26.308399999999999</v>
      </c>
      <c r="K491" s="31">
        <v>27.813600000000001</v>
      </c>
      <c r="L491" s="31">
        <v>29.649599999999996</v>
      </c>
      <c r="M491" s="31">
        <v>32.568799999999996</v>
      </c>
      <c r="N491" s="31">
        <v>35.543199999999999</v>
      </c>
      <c r="O491" s="31">
        <v>36.148400000000002</v>
      </c>
      <c r="P491" s="31">
        <v>37.639599999999994</v>
      </c>
      <c r="Q491" s="31">
        <v>38.864400000000003</v>
      </c>
      <c r="R491" s="31">
        <v>40.376800000000003</v>
      </c>
      <c r="T491" s="62">
        <f t="shared" si="7"/>
        <v>32.568799999999996</v>
      </c>
    </row>
    <row r="492" spans="1:20" x14ac:dyDescent="0.2">
      <c r="A492" s="51" t="s">
        <v>1052</v>
      </c>
      <c r="B492" s="52" t="s">
        <v>1053</v>
      </c>
      <c r="C492" s="53">
        <v>0.04</v>
      </c>
      <c r="D492" s="51" t="s">
        <v>5</v>
      </c>
      <c r="E492" s="51" t="s">
        <v>149</v>
      </c>
      <c r="F492" s="31">
        <v>21.02</v>
      </c>
      <c r="G492" s="31">
        <v>22.020000000000003</v>
      </c>
      <c r="H492" s="31">
        <v>23.246000000000002</v>
      </c>
      <c r="I492" s="31">
        <v>24.897200000000002</v>
      </c>
      <c r="J492" s="31">
        <v>26.308399999999999</v>
      </c>
      <c r="K492" s="31">
        <v>27.813600000000001</v>
      </c>
      <c r="L492" s="31">
        <v>29.649599999999996</v>
      </c>
      <c r="M492" s="31">
        <v>32.568799999999996</v>
      </c>
      <c r="N492" s="31">
        <v>35.543199999999999</v>
      </c>
      <c r="O492" s="31">
        <v>36.148400000000002</v>
      </c>
      <c r="P492" s="31">
        <v>37.639599999999994</v>
      </c>
      <c r="Q492" s="31">
        <v>38.864400000000003</v>
      </c>
      <c r="R492" s="31">
        <v>40.376800000000003</v>
      </c>
      <c r="T492" s="62">
        <f t="shared" si="7"/>
        <v>32.568799999999996</v>
      </c>
    </row>
    <row r="493" spans="1:20" x14ac:dyDescent="0.2">
      <c r="A493" s="51" t="s">
        <v>1054</v>
      </c>
      <c r="B493" s="52" t="s">
        <v>1055</v>
      </c>
      <c r="C493" s="53">
        <v>0.04</v>
      </c>
      <c r="D493" s="51" t="s">
        <v>5</v>
      </c>
      <c r="E493" s="51" t="s">
        <v>169</v>
      </c>
      <c r="F493" s="31">
        <v>45.17</v>
      </c>
      <c r="G493" s="31">
        <v>47.22</v>
      </c>
      <c r="H493" s="31">
        <v>49.852999999999994</v>
      </c>
      <c r="I493" s="31">
        <v>53.394200000000005</v>
      </c>
      <c r="J493" s="31">
        <v>56.401400000000002</v>
      </c>
      <c r="K493" s="31">
        <v>59.628599999999999</v>
      </c>
      <c r="L493" s="31">
        <v>63.564599999999992</v>
      </c>
      <c r="M493" s="31">
        <v>69.822799999999987</v>
      </c>
      <c r="N493" s="31">
        <v>76.19919999999999</v>
      </c>
      <c r="O493" s="31">
        <v>77.497399999999999</v>
      </c>
      <c r="P493" s="31">
        <v>80.626599999999996</v>
      </c>
      <c r="Q493" s="31">
        <v>83.111400000000003</v>
      </c>
      <c r="R493" s="31">
        <v>86.345799999999997</v>
      </c>
      <c r="T493" s="62">
        <f t="shared" si="7"/>
        <v>69.822799999999987</v>
      </c>
    </row>
    <row r="494" spans="1:20" x14ac:dyDescent="0.2">
      <c r="A494" s="51" t="s">
        <v>1056</v>
      </c>
      <c r="B494" s="52" t="s">
        <v>1057</v>
      </c>
      <c r="C494" s="53">
        <v>0.04</v>
      </c>
      <c r="D494" s="51" t="s">
        <v>5</v>
      </c>
      <c r="E494" s="51" t="s">
        <v>149</v>
      </c>
      <c r="F494" s="31">
        <v>21.02</v>
      </c>
      <c r="G494" s="31">
        <v>22.020000000000003</v>
      </c>
      <c r="H494" s="31">
        <v>23.246000000000002</v>
      </c>
      <c r="I494" s="31">
        <v>24.897200000000002</v>
      </c>
      <c r="J494" s="31">
        <v>26.308399999999999</v>
      </c>
      <c r="K494" s="31">
        <v>27.813600000000001</v>
      </c>
      <c r="L494" s="31">
        <v>29.649599999999996</v>
      </c>
      <c r="M494" s="31">
        <v>32.568799999999996</v>
      </c>
      <c r="N494" s="31">
        <v>35.543199999999999</v>
      </c>
      <c r="O494" s="31">
        <v>36.148400000000002</v>
      </c>
      <c r="P494" s="31">
        <v>37.639599999999994</v>
      </c>
      <c r="Q494" s="31">
        <v>38.864400000000003</v>
      </c>
      <c r="R494" s="31">
        <v>40.376800000000003</v>
      </c>
      <c r="T494" s="62">
        <f t="shared" si="7"/>
        <v>32.568799999999996</v>
      </c>
    </row>
    <row r="495" spans="1:20" x14ac:dyDescent="0.2">
      <c r="A495" s="51" t="s">
        <v>1058</v>
      </c>
      <c r="B495" s="52" t="s">
        <v>1059</v>
      </c>
      <c r="C495" s="53">
        <v>0.04</v>
      </c>
      <c r="D495" s="51" t="s">
        <v>5</v>
      </c>
      <c r="E495" s="51" t="s">
        <v>169</v>
      </c>
      <c r="F495" s="31">
        <v>45.17</v>
      </c>
      <c r="G495" s="31">
        <v>47.22</v>
      </c>
      <c r="H495" s="31">
        <v>49.852999999999994</v>
      </c>
      <c r="I495" s="31">
        <v>53.394200000000005</v>
      </c>
      <c r="J495" s="31">
        <v>56.401400000000002</v>
      </c>
      <c r="K495" s="31">
        <v>59.628599999999999</v>
      </c>
      <c r="L495" s="31">
        <v>63.564599999999992</v>
      </c>
      <c r="M495" s="31">
        <v>69.822799999999987</v>
      </c>
      <c r="N495" s="31">
        <v>76.19919999999999</v>
      </c>
      <c r="O495" s="31">
        <v>77.497399999999999</v>
      </c>
      <c r="P495" s="31">
        <v>80.626599999999996</v>
      </c>
      <c r="Q495" s="31">
        <v>83.111400000000003</v>
      </c>
      <c r="R495" s="31">
        <v>86.345799999999997</v>
      </c>
      <c r="T495" s="62">
        <f t="shared" si="7"/>
        <v>69.822799999999987</v>
      </c>
    </row>
    <row r="496" spans="1:20" x14ac:dyDescent="0.2">
      <c r="A496" s="51" t="s">
        <v>1060</v>
      </c>
      <c r="B496" s="52" t="s">
        <v>1061</v>
      </c>
      <c r="C496" s="53">
        <v>1</v>
      </c>
      <c r="D496" s="51" t="s">
        <v>564</v>
      </c>
      <c r="E496" s="51" t="s">
        <v>1062</v>
      </c>
      <c r="F496" s="31">
        <v>262.11</v>
      </c>
      <c r="G496" s="31">
        <v>286.18</v>
      </c>
      <c r="H496" s="31">
        <v>302.50380000000001</v>
      </c>
      <c r="I496" s="31">
        <v>323.96980000000002</v>
      </c>
      <c r="J496" s="31">
        <v>342.09620000000001</v>
      </c>
      <c r="K496" s="31">
        <v>361.65100000000001</v>
      </c>
      <c r="L496" s="31">
        <v>385.51099999999997</v>
      </c>
      <c r="M496" s="31">
        <v>423.5136</v>
      </c>
      <c r="N496" s="31">
        <v>462.20040000000006</v>
      </c>
      <c r="O496" s="31">
        <v>470.01660000000004</v>
      </c>
      <c r="P496" s="31">
        <v>496.43579999999997</v>
      </c>
      <c r="Q496" s="31">
        <v>570.70980000000009</v>
      </c>
      <c r="R496" s="31">
        <v>643.87459999999999</v>
      </c>
      <c r="T496" s="62">
        <f t="shared" si="7"/>
        <v>423.5136</v>
      </c>
    </row>
    <row r="497" spans="1:20" x14ac:dyDescent="0.2">
      <c r="A497" s="51" t="s">
        <v>1063</v>
      </c>
      <c r="B497" s="52" t="s">
        <v>1064</v>
      </c>
      <c r="C497" s="53">
        <v>0.1</v>
      </c>
      <c r="D497" s="51" t="s">
        <v>5</v>
      </c>
      <c r="E497" s="51" t="s">
        <v>33</v>
      </c>
      <c r="F497" s="31">
        <v>24.915500000000002</v>
      </c>
      <c r="G497" s="31">
        <v>26.214000000000002</v>
      </c>
      <c r="H497" s="31">
        <v>27.668990000000001</v>
      </c>
      <c r="I497" s="31">
        <v>29.63429</v>
      </c>
      <c r="J497" s="31">
        <v>31.336010000000002</v>
      </c>
      <c r="K497" s="31">
        <v>33.128549999999997</v>
      </c>
      <c r="L497" s="31">
        <v>35.315549999999995</v>
      </c>
      <c r="M497" s="31">
        <v>38.792779999999993</v>
      </c>
      <c r="N497" s="31">
        <v>42.335919999999994</v>
      </c>
      <c r="O497" s="31">
        <v>43.055930000000004</v>
      </c>
      <c r="P497" s="31">
        <v>44.909590000000001</v>
      </c>
      <c r="Q497" s="31">
        <v>46.529790000000006</v>
      </c>
      <c r="R497" s="31">
        <v>48.340330000000002</v>
      </c>
      <c r="T497" s="62">
        <f t="shared" si="7"/>
        <v>38.792779999999993</v>
      </c>
    </row>
    <row r="498" spans="1:20" x14ac:dyDescent="0.2">
      <c r="A498" s="51" t="s">
        <v>1065</v>
      </c>
      <c r="B498" s="52" t="s">
        <v>1066</v>
      </c>
      <c r="C498" s="53">
        <v>0.1</v>
      </c>
      <c r="D498" s="51" t="s">
        <v>5</v>
      </c>
      <c r="E498" s="51" t="s">
        <v>39</v>
      </c>
      <c r="F498" s="31">
        <v>38.370499999999993</v>
      </c>
      <c r="G498" s="31">
        <v>40.253999999999998</v>
      </c>
      <c r="H498" s="31">
        <v>42.492890000000003</v>
      </c>
      <c r="I498" s="31">
        <v>45.511189999999999</v>
      </c>
      <c r="J498" s="31">
        <v>48.102110000000003</v>
      </c>
      <c r="K498" s="31">
        <v>50.854050000000001</v>
      </c>
      <c r="L498" s="31">
        <v>54.211049999999993</v>
      </c>
      <c r="M498" s="31">
        <v>59.548579999999994</v>
      </c>
      <c r="N498" s="31">
        <v>64.987120000000004</v>
      </c>
      <c r="O498" s="31">
        <v>66.093230000000005</v>
      </c>
      <c r="P498" s="31">
        <v>68.859489999999994</v>
      </c>
      <c r="Q498" s="31">
        <v>71.181690000000003</v>
      </c>
      <c r="R498" s="31">
        <v>73.951629999999994</v>
      </c>
      <c r="T498" s="62">
        <f t="shared" si="7"/>
        <v>59.548579999999994</v>
      </c>
    </row>
    <row r="499" spans="1:20" x14ac:dyDescent="0.2">
      <c r="A499" s="51">
        <v>40322319</v>
      </c>
      <c r="B499" s="52" t="s">
        <v>1067</v>
      </c>
      <c r="C499" s="53">
        <v>0.1</v>
      </c>
      <c r="D499" s="51" t="s">
        <v>5</v>
      </c>
      <c r="E499" s="51">
        <v>11.487</v>
      </c>
      <c r="F499" s="31">
        <v>132.90050000000002</v>
      </c>
      <c r="G499" s="31">
        <v>138.89400000000001</v>
      </c>
      <c r="H499" s="31">
        <v>146.64028999999999</v>
      </c>
      <c r="I499" s="31">
        <v>157.05659</v>
      </c>
      <c r="J499" s="31">
        <v>165.89471</v>
      </c>
      <c r="K499" s="31">
        <v>175.38705000000002</v>
      </c>
      <c r="L499" s="31">
        <v>186.96404999999999</v>
      </c>
      <c r="M499" s="31">
        <v>205.37137999999999</v>
      </c>
      <c r="N499" s="31">
        <v>224.12631999999999</v>
      </c>
      <c r="O499" s="31">
        <v>227.94503</v>
      </c>
      <c r="P499" s="31">
        <v>237.12288999999998</v>
      </c>
      <c r="Q499" s="31">
        <v>244.37709000000001</v>
      </c>
      <c r="R499" s="31">
        <v>253.88743000000002</v>
      </c>
      <c r="T499" s="62">
        <f t="shared" si="7"/>
        <v>205.37137999999999</v>
      </c>
    </row>
    <row r="500" spans="1:20" x14ac:dyDescent="0.2">
      <c r="A500" s="51">
        <v>40401030</v>
      </c>
      <c r="B500" s="52" t="s">
        <v>1068</v>
      </c>
      <c r="C500" s="53">
        <v>1</v>
      </c>
      <c r="D500" s="51" t="s">
        <v>158</v>
      </c>
      <c r="E500" s="51"/>
      <c r="F500" s="31">
        <v>160</v>
      </c>
      <c r="G500" s="31">
        <v>213</v>
      </c>
      <c r="H500" s="31">
        <v>225</v>
      </c>
      <c r="I500" s="31">
        <v>240.91</v>
      </c>
      <c r="J500" s="31">
        <v>254.34</v>
      </c>
      <c r="K500" s="31">
        <v>268.81</v>
      </c>
      <c r="L500" s="31">
        <v>286.52</v>
      </c>
      <c r="M500" s="31">
        <v>314.89</v>
      </c>
      <c r="N500" s="31">
        <v>343.7</v>
      </c>
      <c r="O500" s="31">
        <v>349.31</v>
      </c>
      <c r="P500" s="31">
        <v>517.41</v>
      </c>
      <c r="Q500" s="31">
        <v>849.95</v>
      </c>
      <c r="R500" s="31">
        <v>1235.29</v>
      </c>
      <c r="T500" s="62">
        <f t="shared" si="7"/>
        <v>314.89</v>
      </c>
    </row>
    <row r="501" spans="1:20" x14ac:dyDescent="0.2">
      <c r="A501" s="51" t="s">
        <v>1069</v>
      </c>
      <c r="B501" s="52" t="s">
        <v>1070</v>
      </c>
      <c r="C501" s="53">
        <v>1</v>
      </c>
      <c r="D501" s="51" t="s">
        <v>914</v>
      </c>
      <c r="E501" s="51" t="s">
        <v>1071</v>
      </c>
      <c r="F501" s="31">
        <v>480.14</v>
      </c>
      <c r="G501" s="31">
        <v>505.32</v>
      </c>
      <c r="H501" s="31">
        <v>533.36120000000005</v>
      </c>
      <c r="I501" s="31">
        <v>571.24519999999995</v>
      </c>
      <c r="J501" s="31">
        <v>604.0788</v>
      </c>
      <c r="K501" s="31">
        <v>638.6339999999999</v>
      </c>
      <c r="L501" s="31">
        <v>680.78399999999999</v>
      </c>
      <c r="M501" s="31">
        <v>747.82639999999992</v>
      </c>
      <c r="N501" s="31">
        <v>816.11959999999999</v>
      </c>
      <c r="O501" s="31">
        <v>830.00840000000005</v>
      </c>
      <c r="P501" s="31">
        <v>865.84919999999988</v>
      </c>
      <c r="Q501" s="31">
        <v>901.02520000000004</v>
      </c>
      <c r="R501" s="31">
        <v>950.80040000000008</v>
      </c>
      <c r="T501" s="62">
        <f t="shared" si="7"/>
        <v>747.82639999999992</v>
      </c>
    </row>
    <row r="502" spans="1:20" x14ac:dyDescent="0.2">
      <c r="A502" s="51" t="s">
        <v>1072</v>
      </c>
      <c r="B502" s="52" t="s">
        <v>1073</v>
      </c>
      <c r="C502" s="53">
        <v>1</v>
      </c>
      <c r="D502" s="51" t="s">
        <v>84</v>
      </c>
      <c r="E502" s="51" t="s">
        <v>1074</v>
      </c>
      <c r="F502" s="31">
        <v>292.20999999999998</v>
      </c>
      <c r="G502" s="31">
        <v>347.98</v>
      </c>
      <c r="H502" s="31">
        <v>367.8818</v>
      </c>
      <c r="I502" s="31">
        <v>393.94780000000003</v>
      </c>
      <c r="J502" s="31">
        <v>415.95819999999998</v>
      </c>
      <c r="K502" s="31">
        <v>439.68099999999998</v>
      </c>
      <c r="L502" s="31">
        <v>468.68099999999998</v>
      </c>
      <c r="M502" s="31">
        <v>514.95959999999991</v>
      </c>
      <c r="N502" s="31">
        <v>562.0444</v>
      </c>
      <c r="O502" s="31">
        <v>571.39260000000002</v>
      </c>
      <c r="P502" s="31">
        <v>728.48379999999997</v>
      </c>
      <c r="Q502" s="31">
        <v>1026.4677999999999</v>
      </c>
      <c r="R502" s="31">
        <v>1377.1306</v>
      </c>
      <c r="T502" s="62">
        <f t="shared" si="7"/>
        <v>514.95959999999991</v>
      </c>
    </row>
    <row r="503" spans="1:20" x14ac:dyDescent="0.2">
      <c r="A503" s="51" t="s">
        <v>1075</v>
      </c>
      <c r="B503" s="52" t="s">
        <v>1076</v>
      </c>
      <c r="C503" s="53">
        <v>0.04</v>
      </c>
      <c r="D503" s="51" t="s">
        <v>5</v>
      </c>
      <c r="E503" s="51" t="s">
        <v>122</v>
      </c>
      <c r="F503" s="31">
        <v>4.7705000000000002</v>
      </c>
      <c r="G503" s="31">
        <v>5.0640000000000001</v>
      </c>
      <c r="H503" s="31">
        <v>5.3432900000000005</v>
      </c>
      <c r="I503" s="31">
        <v>5.7227899999999998</v>
      </c>
      <c r="J503" s="31">
        <v>6.0601100000000008</v>
      </c>
      <c r="K503" s="31">
        <v>6.40665</v>
      </c>
      <c r="L503" s="31">
        <v>6.82965</v>
      </c>
      <c r="M503" s="31">
        <v>7.5021799999999992</v>
      </c>
      <c r="N503" s="31">
        <v>8.187520000000001</v>
      </c>
      <c r="O503" s="31">
        <v>8.3264300000000002</v>
      </c>
      <c r="P503" s="31">
        <v>8.7154899999999991</v>
      </c>
      <c r="Q503" s="31">
        <v>9.0924899999999997</v>
      </c>
      <c r="R503" s="31">
        <v>9.4462299999999999</v>
      </c>
      <c r="T503" s="62">
        <f t="shared" si="7"/>
        <v>7.5021799999999992</v>
      </c>
    </row>
    <row r="504" spans="1:20" x14ac:dyDescent="0.2">
      <c r="A504" s="51" t="s">
        <v>1077</v>
      </c>
      <c r="B504" s="52" t="s">
        <v>1078</v>
      </c>
      <c r="C504" s="53">
        <v>0.1</v>
      </c>
      <c r="D504" s="51" t="s">
        <v>5</v>
      </c>
      <c r="E504" s="51" t="s">
        <v>1079</v>
      </c>
      <c r="F504" s="31">
        <v>58.345999999999989</v>
      </c>
      <c r="G504" s="31">
        <v>61.097999999999992</v>
      </c>
      <c r="H504" s="31">
        <v>64.500679999999988</v>
      </c>
      <c r="I504" s="31">
        <v>69.082279999999997</v>
      </c>
      <c r="J504" s="31">
        <v>72.993319999999997</v>
      </c>
      <c r="K504" s="31">
        <v>77.169599999999988</v>
      </c>
      <c r="L504" s="31">
        <v>82.263599999999983</v>
      </c>
      <c r="M504" s="31">
        <v>90.362959999999987</v>
      </c>
      <c r="N504" s="31">
        <v>98.615439999999992</v>
      </c>
      <c r="O504" s="31">
        <v>100.29476</v>
      </c>
      <c r="P504" s="31">
        <v>104.41587999999997</v>
      </c>
      <c r="Q504" s="31">
        <v>107.78027999999999</v>
      </c>
      <c r="R504" s="31">
        <v>111.97456</v>
      </c>
      <c r="T504" s="62">
        <f t="shared" si="7"/>
        <v>90.362959999999987</v>
      </c>
    </row>
    <row r="505" spans="1:20" x14ac:dyDescent="0.2">
      <c r="A505" s="51" t="s">
        <v>1080</v>
      </c>
      <c r="B505" s="52" t="s">
        <v>1081</v>
      </c>
      <c r="C505" s="53">
        <v>0.04</v>
      </c>
      <c r="D505" s="51" t="s">
        <v>5</v>
      </c>
      <c r="E505" s="51" t="s">
        <v>181</v>
      </c>
      <c r="F505" s="31">
        <v>13.774999999999999</v>
      </c>
      <c r="G505" s="31">
        <v>14.459999999999999</v>
      </c>
      <c r="H505" s="31">
        <v>15.263899999999998</v>
      </c>
      <c r="I505" s="31">
        <v>16.348099999999999</v>
      </c>
      <c r="J505" s="31">
        <v>17.280499999999996</v>
      </c>
      <c r="K505" s="31">
        <v>18.269100000000002</v>
      </c>
      <c r="L505" s="31">
        <v>19.475099999999998</v>
      </c>
      <c r="M505" s="31">
        <v>21.392599999999998</v>
      </c>
      <c r="N505" s="31">
        <v>23.346399999999999</v>
      </c>
      <c r="O505" s="31">
        <v>23.743699999999997</v>
      </c>
      <c r="P505" s="31">
        <v>24.743499999999997</v>
      </c>
      <c r="Q505" s="31">
        <v>25.590299999999999</v>
      </c>
      <c r="R505" s="31">
        <v>26.586100000000002</v>
      </c>
      <c r="T505" s="62">
        <f t="shared" si="7"/>
        <v>21.392599999999998</v>
      </c>
    </row>
    <row r="506" spans="1:20" x14ac:dyDescent="0.2">
      <c r="A506" s="51" t="s">
        <v>1082</v>
      </c>
      <c r="B506" s="52" t="s">
        <v>1083</v>
      </c>
      <c r="C506" s="53">
        <v>0.1</v>
      </c>
      <c r="D506" s="51" t="s">
        <v>5</v>
      </c>
      <c r="E506" s="51" t="s">
        <v>1079</v>
      </c>
      <c r="F506" s="31">
        <v>58.345999999999989</v>
      </c>
      <c r="G506" s="31">
        <v>61.097999999999992</v>
      </c>
      <c r="H506" s="31">
        <v>64.500679999999988</v>
      </c>
      <c r="I506" s="31">
        <v>69.082279999999997</v>
      </c>
      <c r="J506" s="31">
        <v>72.993319999999997</v>
      </c>
      <c r="K506" s="31">
        <v>77.169599999999988</v>
      </c>
      <c r="L506" s="31">
        <v>82.263599999999983</v>
      </c>
      <c r="M506" s="31">
        <v>90.362959999999987</v>
      </c>
      <c r="N506" s="31">
        <v>98.615439999999992</v>
      </c>
      <c r="O506" s="31">
        <v>100.29476</v>
      </c>
      <c r="P506" s="31">
        <v>104.41587999999997</v>
      </c>
      <c r="Q506" s="31">
        <v>107.78027999999999</v>
      </c>
      <c r="R506" s="31">
        <v>111.97456</v>
      </c>
      <c r="T506" s="62">
        <f t="shared" si="7"/>
        <v>90.362959999999987</v>
      </c>
    </row>
    <row r="507" spans="1:20" x14ac:dyDescent="0.2">
      <c r="A507" s="51">
        <v>40319440</v>
      </c>
      <c r="B507" s="52" t="s">
        <v>1084</v>
      </c>
      <c r="C507" s="53">
        <v>0.1</v>
      </c>
      <c r="D507" s="51" t="s">
        <v>5</v>
      </c>
      <c r="E507" s="51">
        <v>10.654999999999999</v>
      </c>
      <c r="F507" s="31">
        <v>123.3325</v>
      </c>
      <c r="G507" s="31">
        <v>128.91</v>
      </c>
      <c r="H507" s="31">
        <v>136.09885</v>
      </c>
      <c r="I507" s="31">
        <v>145.76634999999999</v>
      </c>
      <c r="J507" s="31">
        <v>153.97215</v>
      </c>
      <c r="K507" s="31">
        <v>162.78225</v>
      </c>
      <c r="L507" s="31">
        <v>173.52724999999998</v>
      </c>
      <c r="M507" s="31">
        <v>190.61169999999998</v>
      </c>
      <c r="N507" s="31">
        <v>208.01879999999997</v>
      </c>
      <c r="O507" s="31">
        <v>211.56295</v>
      </c>
      <c r="P507" s="31">
        <v>220.09184999999999</v>
      </c>
      <c r="Q507" s="31">
        <v>226.84684999999999</v>
      </c>
      <c r="R507" s="31">
        <v>235.67495</v>
      </c>
      <c r="T507" s="62">
        <f t="shared" si="7"/>
        <v>190.61169999999998</v>
      </c>
    </row>
    <row r="508" spans="1:20" x14ac:dyDescent="0.2">
      <c r="A508" s="51" t="s">
        <v>1085</v>
      </c>
      <c r="B508" s="52" t="s">
        <v>1086</v>
      </c>
      <c r="C508" s="53">
        <v>0.1</v>
      </c>
      <c r="D508" s="51" t="s">
        <v>5</v>
      </c>
      <c r="E508" s="51" t="s">
        <v>1079</v>
      </c>
      <c r="F508" s="31">
        <v>58.345999999999989</v>
      </c>
      <c r="G508" s="31">
        <v>61.097999999999992</v>
      </c>
      <c r="H508" s="31">
        <v>64.500679999999988</v>
      </c>
      <c r="I508" s="31">
        <v>69.082279999999997</v>
      </c>
      <c r="J508" s="31">
        <v>72.993319999999997</v>
      </c>
      <c r="K508" s="31">
        <v>77.169599999999988</v>
      </c>
      <c r="L508" s="31">
        <v>82.263599999999983</v>
      </c>
      <c r="M508" s="31">
        <v>90.362959999999987</v>
      </c>
      <c r="N508" s="31">
        <v>98.615439999999992</v>
      </c>
      <c r="O508" s="31">
        <v>100.29476</v>
      </c>
      <c r="P508" s="31">
        <v>104.41587999999997</v>
      </c>
      <c r="Q508" s="31">
        <v>107.78027999999999</v>
      </c>
      <c r="R508" s="31">
        <v>111.97456</v>
      </c>
      <c r="T508" s="62">
        <f t="shared" si="7"/>
        <v>90.362959999999987</v>
      </c>
    </row>
    <row r="509" spans="1:20" x14ac:dyDescent="0.2">
      <c r="A509" s="51" t="s">
        <v>1087</v>
      </c>
      <c r="B509" s="52" t="s">
        <v>1088</v>
      </c>
      <c r="C509" s="53">
        <v>0.5</v>
      </c>
      <c r="D509" s="51" t="s">
        <v>5</v>
      </c>
      <c r="E509" s="51" t="s">
        <v>268</v>
      </c>
      <c r="F509" s="31">
        <v>134.92750000000001</v>
      </c>
      <c r="G509" s="31">
        <v>141.87</v>
      </c>
      <c r="H509" s="31">
        <v>149.74795</v>
      </c>
      <c r="I509" s="31">
        <v>160.38444999999999</v>
      </c>
      <c r="J509" s="31">
        <v>169.57705000000001</v>
      </c>
      <c r="K509" s="31">
        <v>179.27775</v>
      </c>
      <c r="L509" s="31">
        <v>191.11274999999998</v>
      </c>
      <c r="M509" s="31">
        <v>209.92989999999998</v>
      </c>
      <c r="N509" s="31">
        <v>229.1036</v>
      </c>
      <c r="O509" s="31">
        <v>233.00065000000004</v>
      </c>
      <c r="P509" s="31">
        <v>242.97094999999996</v>
      </c>
      <c r="Q509" s="31">
        <v>251.61194999999998</v>
      </c>
      <c r="R509" s="31">
        <v>261.40264999999999</v>
      </c>
      <c r="T509" s="62">
        <f t="shared" si="7"/>
        <v>209.92989999999998</v>
      </c>
    </row>
    <row r="510" spans="1:20" x14ac:dyDescent="0.2">
      <c r="A510" s="51" t="s">
        <v>1089</v>
      </c>
      <c r="B510" s="52" t="s">
        <v>1090</v>
      </c>
      <c r="C510" s="53">
        <v>0.01</v>
      </c>
      <c r="D510" s="51" t="s">
        <v>5</v>
      </c>
      <c r="E510" s="51" t="s">
        <v>181</v>
      </c>
      <c r="F510" s="31">
        <v>13.534999999999998</v>
      </c>
      <c r="G510" s="31">
        <v>14.145</v>
      </c>
      <c r="H510" s="31">
        <v>14.933899999999998</v>
      </c>
      <c r="I510" s="31">
        <v>15.9947</v>
      </c>
      <c r="J510" s="31">
        <v>16.894699999999997</v>
      </c>
      <c r="K510" s="31">
        <v>17.8614</v>
      </c>
      <c r="L510" s="31">
        <v>19.040399999999998</v>
      </c>
      <c r="M510" s="31">
        <v>20.914999999999996</v>
      </c>
      <c r="N510" s="31">
        <v>22.824999999999999</v>
      </c>
      <c r="O510" s="31">
        <v>23.213899999999999</v>
      </c>
      <c r="P510" s="31">
        <v>24.148299999999995</v>
      </c>
      <c r="Q510" s="31">
        <v>24.886499999999998</v>
      </c>
      <c r="R510" s="31">
        <v>25.855</v>
      </c>
      <c r="T510" s="62">
        <f t="shared" si="7"/>
        <v>20.914999999999996</v>
      </c>
    </row>
    <row r="511" spans="1:20" x14ac:dyDescent="0.2">
      <c r="A511" s="51" t="s">
        <v>1091</v>
      </c>
      <c r="B511" s="52" t="s">
        <v>1092</v>
      </c>
      <c r="C511" s="53">
        <v>0.01</v>
      </c>
      <c r="D511" s="51" t="s">
        <v>5</v>
      </c>
      <c r="E511" s="51" t="s">
        <v>181</v>
      </c>
      <c r="F511" s="31">
        <v>13.534999999999998</v>
      </c>
      <c r="G511" s="31">
        <v>14.145</v>
      </c>
      <c r="H511" s="31">
        <v>14.933899999999998</v>
      </c>
      <c r="I511" s="31">
        <v>15.9947</v>
      </c>
      <c r="J511" s="31">
        <v>16.894699999999997</v>
      </c>
      <c r="K511" s="31">
        <v>17.8614</v>
      </c>
      <c r="L511" s="31">
        <v>19.040399999999998</v>
      </c>
      <c r="M511" s="31">
        <v>20.914999999999996</v>
      </c>
      <c r="N511" s="31">
        <v>22.824999999999999</v>
      </c>
      <c r="O511" s="31">
        <v>23.213899999999999</v>
      </c>
      <c r="P511" s="31">
        <v>24.148299999999995</v>
      </c>
      <c r="Q511" s="31">
        <v>24.886499999999998</v>
      </c>
      <c r="R511" s="31">
        <v>25.855</v>
      </c>
      <c r="T511" s="62">
        <f t="shared" si="7"/>
        <v>20.914999999999996</v>
      </c>
    </row>
    <row r="512" spans="1:20" x14ac:dyDescent="0.2">
      <c r="A512" s="51" t="s">
        <v>1093</v>
      </c>
      <c r="B512" s="52" t="s">
        <v>1094</v>
      </c>
      <c r="C512" s="53">
        <v>0.25</v>
      </c>
      <c r="D512" s="51" t="s">
        <v>5</v>
      </c>
      <c r="E512" s="51" t="s">
        <v>1095</v>
      </c>
      <c r="F512" s="31">
        <v>295.00849999999997</v>
      </c>
      <c r="G512" s="31">
        <v>308.37299999999999</v>
      </c>
      <c r="H512" s="31">
        <v>325.56892999999997</v>
      </c>
      <c r="I512" s="31">
        <v>348.69502999999997</v>
      </c>
      <c r="J512" s="31">
        <v>368.32906999999994</v>
      </c>
      <c r="K512" s="31">
        <v>389.40434999999997</v>
      </c>
      <c r="L512" s="31">
        <v>415.10834999999997</v>
      </c>
      <c r="M512" s="31">
        <v>455.97745999999995</v>
      </c>
      <c r="N512" s="31">
        <v>497.61844000000002</v>
      </c>
      <c r="O512" s="31">
        <v>506.09651000000002</v>
      </c>
      <c r="P512" s="31">
        <v>526.51513</v>
      </c>
      <c r="Q512" s="31">
        <v>542.70753000000002</v>
      </c>
      <c r="R512" s="31">
        <v>563.82781</v>
      </c>
      <c r="T512" s="62">
        <f t="shared" si="7"/>
        <v>455.97745999999995</v>
      </c>
    </row>
    <row r="513" spans="1:20" x14ac:dyDescent="0.2">
      <c r="A513" s="51" t="s">
        <v>1096</v>
      </c>
      <c r="B513" s="52" t="s">
        <v>1097</v>
      </c>
      <c r="C513" s="53">
        <v>0.1</v>
      </c>
      <c r="D513" s="51" t="s">
        <v>5</v>
      </c>
      <c r="E513" s="51" t="s">
        <v>1079</v>
      </c>
      <c r="F513" s="31">
        <v>58.345999999999989</v>
      </c>
      <c r="G513" s="31">
        <v>61.097999999999992</v>
      </c>
      <c r="H513" s="31">
        <v>64.500679999999988</v>
      </c>
      <c r="I513" s="31">
        <v>69.082279999999997</v>
      </c>
      <c r="J513" s="31">
        <v>72.993319999999997</v>
      </c>
      <c r="K513" s="31">
        <v>77.169599999999988</v>
      </c>
      <c r="L513" s="31">
        <v>82.263599999999983</v>
      </c>
      <c r="M513" s="31">
        <v>90.362959999999987</v>
      </c>
      <c r="N513" s="31">
        <v>98.615439999999992</v>
      </c>
      <c r="O513" s="31">
        <v>100.29476</v>
      </c>
      <c r="P513" s="31">
        <v>104.41587999999997</v>
      </c>
      <c r="Q513" s="31">
        <v>107.78027999999999</v>
      </c>
      <c r="R513" s="31">
        <v>111.97456</v>
      </c>
      <c r="T513" s="62">
        <f t="shared" si="7"/>
        <v>90.362959999999987</v>
      </c>
    </row>
    <row r="514" spans="1:20" x14ac:dyDescent="0.2">
      <c r="A514" s="51" t="s">
        <v>1098</v>
      </c>
      <c r="B514" s="52" t="s">
        <v>1099</v>
      </c>
      <c r="C514" s="53">
        <v>0.1</v>
      </c>
      <c r="D514" s="51" t="s">
        <v>5</v>
      </c>
      <c r="E514" s="51" t="s">
        <v>1079</v>
      </c>
      <c r="F514" s="31">
        <v>58.345999999999989</v>
      </c>
      <c r="G514" s="31">
        <v>61.097999999999992</v>
      </c>
      <c r="H514" s="31">
        <v>64.500679999999988</v>
      </c>
      <c r="I514" s="31">
        <v>69.082279999999997</v>
      </c>
      <c r="J514" s="31">
        <v>72.993319999999997</v>
      </c>
      <c r="K514" s="31">
        <v>77.169599999999988</v>
      </c>
      <c r="L514" s="31">
        <v>82.263599999999983</v>
      </c>
      <c r="M514" s="31">
        <v>90.362959999999987</v>
      </c>
      <c r="N514" s="31">
        <v>98.615439999999992</v>
      </c>
      <c r="O514" s="31">
        <v>100.29476</v>
      </c>
      <c r="P514" s="31">
        <v>104.41587999999997</v>
      </c>
      <c r="Q514" s="31">
        <v>107.78027999999999</v>
      </c>
      <c r="R514" s="31">
        <v>111.97456</v>
      </c>
      <c r="T514" s="62">
        <f t="shared" si="7"/>
        <v>90.362959999999987</v>
      </c>
    </row>
    <row r="515" spans="1:20" x14ac:dyDescent="0.2">
      <c r="A515" s="51">
        <v>40319458</v>
      </c>
      <c r="B515" s="52" t="s">
        <v>1100</v>
      </c>
      <c r="C515" s="53">
        <v>0.1</v>
      </c>
      <c r="D515" s="51" t="s">
        <v>5</v>
      </c>
      <c r="E515" s="51">
        <v>10.098000000000001</v>
      </c>
      <c r="F515" s="31">
        <v>116.92700000000001</v>
      </c>
      <c r="G515" s="31">
        <v>122.22600000000001</v>
      </c>
      <c r="H515" s="31">
        <v>129.04166000000001</v>
      </c>
      <c r="I515" s="31">
        <v>138.20786000000001</v>
      </c>
      <c r="J515" s="31">
        <v>145.99034</v>
      </c>
      <c r="K515" s="31">
        <v>154.34370000000001</v>
      </c>
      <c r="L515" s="31">
        <v>164.5317</v>
      </c>
      <c r="M515" s="31">
        <v>180.73052000000001</v>
      </c>
      <c r="N515" s="31">
        <v>197.23528000000002</v>
      </c>
      <c r="O515" s="31">
        <v>200.59562000000003</v>
      </c>
      <c r="P515" s="31">
        <v>208.69006000000002</v>
      </c>
      <c r="Q515" s="31">
        <v>215.11086000000003</v>
      </c>
      <c r="R515" s="31">
        <v>223.48222000000004</v>
      </c>
      <c r="T515" s="62">
        <f t="shared" si="7"/>
        <v>180.73052000000001</v>
      </c>
    </row>
    <row r="516" spans="1:20" x14ac:dyDescent="0.2">
      <c r="A516" s="51" t="s">
        <v>1101</v>
      </c>
      <c r="B516" s="52" t="s">
        <v>1102</v>
      </c>
      <c r="C516" s="53">
        <v>0.1</v>
      </c>
      <c r="D516" s="51" t="s">
        <v>5</v>
      </c>
      <c r="E516" s="51" t="s">
        <v>1079</v>
      </c>
      <c r="F516" s="31">
        <v>58.345999999999989</v>
      </c>
      <c r="G516" s="31">
        <v>61.097999999999992</v>
      </c>
      <c r="H516" s="31">
        <v>64.500679999999988</v>
      </c>
      <c r="I516" s="31">
        <v>69.082279999999997</v>
      </c>
      <c r="J516" s="31">
        <v>72.993319999999997</v>
      </c>
      <c r="K516" s="31">
        <v>77.169599999999988</v>
      </c>
      <c r="L516" s="31">
        <v>82.263599999999983</v>
      </c>
      <c r="M516" s="31">
        <v>90.362959999999987</v>
      </c>
      <c r="N516" s="31">
        <v>98.615439999999992</v>
      </c>
      <c r="O516" s="31">
        <v>100.29476</v>
      </c>
      <c r="P516" s="31">
        <v>104.41587999999997</v>
      </c>
      <c r="Q516" s="31">
        <v>107.78027999999999</v>
      </c>
      <c r="R516" s="31">
        <v>111.97456</v>
      </c>
      <c r="T516" s="62">
        <f t="shared" si="7"/>
        <v>90.362959999999987</v>
      </c>
    </row>
    <row r="517" spans="1:20" x14ac:dyDescent="0.2">
      <c r="A517" s="51" t="s">
        <v>1103</v>
      </c>
      <c r="B517" s="52" t="s">
        <v>1104</v>
      </c>
      <c r="C517" s="53">
        <v>0.1</v>
      </c>
      <c r="D517" s="51" t="s">
        <v>5</v>
      </c>
      <c r="E517" s="51" t="s">
        <v>268</v>
      </c>
      <c r="F517" s="31">
        <v>131.72750000000002</v>
      </c>
      <c r="G517" s="31">
        <v>137.67000000000002</v>
      </c>
      <c r="H517" s="31">
        <v>145.34795</v>
      </c>
      <c r="I517" s="31">
        <v>155.67245</v>
      </c>
      <c r="J517" s="31">
        <v>164.43305000000001</v>
      </c>
      <c r="K517" s="31">
        <v>173.84175000000002</v>
      </c>
      <c r="L517" s="31">
        <v>185.31674999999998</v>
      </c>
      <c r="M517" s="31">
        <v>203.56189999999998</v>
      </c>
      <c r="N517" s="31">
        <v>222.1516</v>
      </c>
      <c r="O517" s="31">
        <v>225.93665000000001</v>
      </c>
      <c r="P517" s="31">
        <v>235.03494999999998</v>
      </c>
      <c r="Q517" s="31">
        <v>242.22794999999999</v>
      </c>
      <c r="R517" s="31">
        <v>251.65465</v>
      </c>
      <c r="T517" s="62">
        <f t="shared" si="7"/>
        <v>203.56189999999998</v>
      </c>
    </row>
    <row r="518" spans="1:20" x14ac:dyDescent="0.2">
      <c r="A518" s="51" t="s">
        <v>1105</v>
      </c>
      <c r="B518" s="52" t="s">
        <v>1106</v>
      </c>
      <c r="C518" s="53">
        <v>0.1</v>
      </c>
      <c r="D518" s="51" t="s">
        <v>5</v>
      </c>
      <c r="E518" s="51" t="s">
        <v>268</v>
      </c>
      <c r="F518" s="31">
        <v>131.72750000000002</v>
      </c>
      <c r="G518" s="31">
        <v>137.67000000000002</v>
      </c>
      <c r="H518" s="31">
        <v>145.34795</v>
      </c>
      <c r="I518" s="31">
        <v>155.67245</v>
      </c>
      <c r="J518" s="31">
        <v>164.43305000000001</v>
      </c>
      <c r="K518" s="31">
        <v>173.84175000000002</v>
      </c>
      <c r="L518" s="31">
        <v>185.31674999999998</v>
      </c>
      <c r="M518" s="31">
        <v>203.56189999999998</v>
      </c>
      <c r="N518" s="31">
        <v>222.1516</v>
      </c>
      <c r="O518" s="31">
        <v>225.93665000000001</v>
      </c>
      <c r="P518" s="31">
        <v>235.03494999999998</v>
      </c>
      <c r="Q518" s="31">
        <v>242.22794999999999</v>
      </c>
      <c r="R518" s="31">
        <v>251.65465</v>
      </c>
      <c r="T518" s="62">
        <f t="shared" ref="T518:T583" si="8">M518</f>
        <v>203.56189999999998</v>
      </c>
    </row>
    <row r="519" spans="1:20" x14ac:dyDescent="0.2">
      <c r="A519" s="51">
        <v>40319091</v>
      </c>
      <c r="B519" s="52" t="s">
        <v>1107</v>
      </c>
      <c r="C519" s="53">
        <v>0.1</v>
      </c>
      <c r="D519" s="51" t="s">
        <v>5</v>
      </c>
      <c r="E519" s="51">
        <v>10.098000000000001</v>
      </c>
      <c r="F519" s="31">
        <v>116.92700000000001</v>
      </c>
      <c r="G519" s="31">
        <v>122.22600000000001</v>
      </c>
      <c r="H519" s="31">
        <v>129.04166000000001</v>
      </c>
      <c r="I519" s="31">
        <v>138.20786000000001</v>
      </c>
      <c r="J519" s="31">
        <v>145.99034</v>
      </c>
      <c r="K519" s="31">
        <v>154.34370000000001</v>
      </c>
      <c r="L519" s="31">
        <v>164.5317</v>
      </c>
      <c r="M519" s="31">
        <v>180.73052000000001</v>
      </c>
      <c r="N519" s="31">
        <v>197.23528000000002</v>
      </c>
      <c r="O519" s="31">
        <v>200.59562000000003</v>
      </c>
      <c r="P519" s="31">
        <v>208.69006000000002</v>
      </c>
      <c r="Q519" s="31">
        <v>215.11086000000003</v>
      </c>
      <c r="R519" s="31">
        <v>223.48222000000004</v>
      </c>
      <c r="T519" s="62">
        <f t="shared" si="8"/>
        <v>180.73052000000001</v>
      </c>
    </row>
    <row r="520" spans="1:20" x14ac:dyDescent="0.2">
      <c r="A520" s="51" t="s">
        <v>1108</v>
      </c>
      <c r="B520" s="52" t="s">
        <v>1109</v>
      </c>
      <c r="C520" s="53">
        <v>0.1</v>
      </c>
      <c r="D520" s="51" t="s">
        <v>5</v>
      </c>
      <c r="E520" s="51" t="s">
        <v>1079</v>
      </c>
      <c r="F520" s="31">
        <v>58.345999999999989</v>
      </c>
      <c r="G520" s="31">
        <v>61.097999999999992</v>
      </c>
      <c r="H520" s="31">
        <v>64.500679999999988</v>
      </c>
      <c r="I520" s="31">
        <v>69.082279999999997</v>
      </c>
      <c r="J520" s="31">
        <v>72.993319999999997</v>
      </c>
      <c r="K520" s="31">
        <v>77.169599999999988</v>
      </c>
      <c r="L520" s="31">
        <v>82.263599999999983</v>
      </c>
      <c r="M520" s="31">
        <v>90.362959999999987</v>
      </c>
      <c r="N520" s="31">
        <v>98.615439999999992</v>
      </c>
      <c r="O520" s="31">
        <v>100.29476</v>
      </c>
      <c r="P520" s="31">
        <v>104.41587999999997</v>
      </c>
      <c r="Q520" s="31">
        <v>107.78027999999999</v>
      </c>
      <c r="R520" s="31">
        <v>111.97456</v>
      </c>
      <c r="T520" s="62">
        <f t="shared" si="8"/>
        <v>90.362959999999987</v>
      </c>
    </row>
    <row r="521" spans="1:20" x14ac:dyDescent="0.2">
      <c r="A521" s="51" t="s">
        <v>1110</v>
      </c>
      <c r="B521" s="52" t="s">
        <v>1111</v>
      </c>
      <c r="C521" s="53">
        <v>0.1</v>
      </c>
      <c r="D521" s="51" t="s">
        <v>5</v>
      </c>
      <c r="E521" s="51" t="s">
        <v>1079</v>
      </c>
      <c r="F521" s="31">
        <v>58.345999999999989</v>
      </c>
      <c r="G521" s="31">
        <v>61.097999999999992</v>
      </c>
      <c r="H521" s="31">
        <v>64.500679999999988</v>
      </c>
      <c r="I521" s="31">
        <v>69.082279999999997</v>
      </c>
      <c r="J521" s="31">
        <v>72.993319999999997</v>
      </c>
      <c r="K521" s="31">
        <v>77.169599999999988</v>
      </c>
      <c r="L521" s="31">
        <v>82.263599999999983</v>
      </c>
      <c r="M521" s="31">
        <v>90.362959999999987</v>
      </c>
      <c r="N521" s="31">
        <v>98.615439999999992</v>
      </c>
      <c r="O521" s="31">
        <v>100.29476</v>
      </c>
      <c r="P521" s="31">
        <v>104.41587999999997</v>
      </c>
      <c r="Q521" s="31">
        <v>107.78027999999999</v>
      </c>
      <c r="R521" s="31">
        <v>111.97456</v>
      </c>
      <c r="T521" s="62">
        <f t="shared" si="8"/>
        <v>90.362959999999987</v>
      </c>
    </row>
    <row r="522" spans="1:20" x14ac:dyDescent="0.2">
      <c r="A522" s="51" t="s">
        <v>1112</v>
      </c>
      <c r="B522" s="52" t="s">
        <v>1113</v>
      </c>
      <c r="C522" s="53">
        <v>0.1</v>
      </c>
      <c r="D522" s="51" t="s">
        <v>5</v>
      </c>
      <c r="E522" s="51" t="s">
        <v>1079</v>
      </c>
      <c r="F522" s="31">
        <v>58.345999999999989</v>
      </c>
      <c r="G522" s="31">
        <v>61.097999999999992</v>
      </c>
      <c r="H522" s="31">
        <v>64.500679999999988</v>
      </c>
      <c r="I522" s="31">
        <v>69.082279999999997</v>
      </c>
      <c r="J522" s="31">
        <v>72.993319999999997</v>
      </c>
      <c r="K522" s="31">
        <v>77.169599999999988</v>
      </c>
      <c r="L522" s="31">
        <v>82.263599999999983</v>
      </c>
      <c r="M522" s="31">
        <v>90.362959999999987</v>
      </c>
      <c r="N522" s="31">
        <v>98.615439999999992</v>
      </c>
      <c r="O522" s="31">
        <v>100.29476</v>
      </c>
      <c r="P522" s="31">
        <v>104.41587999999997</v>
      </c>
      <c r="Q522" s="31">
        <v>107.78027999999999</v>
      </c>
      <c r="R522" s="31">
        <v>111.97456</v>
      </c>
      <c r="T522" s="62">
        <f t="shared" si="8"/>
        <v>90.362959999999987</v>
      </c>
    </row>
    <row r="523" spans="1:20" x14ac:dyDescent="0.2">
      <c r="A523" s="51" t="s">
        <v>1114</v>
      </c>
      <c r="B523" s="52" t="s">
        <v>1115</v>
      </c>
      <c r="C523" s="53">
        <v>0.1</v>
      </c>
      <c r="D523" s="51" t="s">
        <v>5</v>
      </c>
      <c r="E523" s="51" t="s">
        <v>1079</v>
      </c>
      <c r="F523" s="31">
        <v>58.345999999999989</v>
      </c>
      <c r="G523" s="31">
        <v>61.097999999999992</v>
      </c>
      <c r="H523" s="31">
        <v>64.500679999999988</v>
      </c>
      <c r="I523" s="31">
        <v>69.082279999999997</v>
      </c>
      <c r="J523" s="31">
        <v>72.993319999999997</v>
      </c>
      <c r="K523" s="31">
        <v>77.169599999999988</v>
      </c>
      <c r="L523" s="31">
        <v>82.263599999999983</v>
      </c>
      <c r="M523" s="31">
        <v>90.362959999999987</v>
      </c>
      <c r="N523" s="31">
        <v>98.615439999999992</v>
      </c>
      <c r="O523" s="31">
        <v>100.29476</v>
      </c>
      <c r="P523" s="31">
        <v>104.41587999999997</v>
      </c>
      <c r="Q523" s="31">
        <v>107.78027999999999</v>
      </c>
      <c r="R523" s="31">
        <v>111.97456</v>
      </c>
      <c r="T523" s="62">
        <f t="shared" si="8"/>
        <v>90.362959999999987</v>
      </c>
    </row>
    <row r="524" spans="1:20" x14ac:dyDescent="0.2">
      <c r="A524" s="51" t="s">
        <v>1116</v>
      </c>
      <c r="B524" s="52" t="s">
        <v>1117</v>
      </c>
      <c r="C524" s="53">
        <v>0.1</v>
      </c>
      <c r="D524" s="51" t="s">
        <v>5</v>
      </c>
      <c r="E524" s="51" t="s">
        <v>1118</v>
      </c>
      <c r="F524" s="31">
        <v>53.999000000000002</v>
      </c>
      <c r="G524" s="31">
        <v>56.561999999999998</v>
      </c>
      <c r="H524" s="31">
        <v>59.711420000000004</v>
      </c>
      <c r="I524" s="31">
        <v>63.952820000000003</v>
      </c>
      <c r="J524" s="31">
        <v>67.576580000000007</v>
      </c>
      <c r="K524" s="31">
        <v>71.442899999999995</v>
      </c>
      <c r="L524" s="31">
        <v>76.158900000000003</v>
      </c>
      <c r="M524" s="31">
        <v>83.657240000000002</v>
      </c>
      <c r="N524" s="31">
        <v>91.297359999999998</v>
      </c>
      <c r="O524" s="31">
        <v>92.851940000000013</v>
      </c>
      <c r="P524" s="31">
        <v>96.678219999999996</v>
      </c>
      <c r="Q524" s="31">
        <v>99.815820000000016</v>
      </c>
      <c r="R524" s="31">
        <v>103.70014</v>
      </c>
      <c r="T524" s="62">
        <f t="shared" si="8"/>
        <v>83.657240000000002</v>
      </c>
    </row>
    <row r="525" spans="1:20" x14ac:dyDescent="0.2">
      <c r="A525" s="51" t="s">
        <v>1119</v>
      </c>
      <c r="B525" s="52" t="s">
        <v>1120</v>
      </c>
      <c r="C525" s="53">
        <v>1</v>
      </c>
      <c r="D525" s="51" t="s">
        <v>5</v>
      </c>
      <c r="E525" s="51">
        <v>30.47</v>
      </c>
      <c r="F525" s="31">
        <v>358.40499999999997</v>
      </c>
      <c r="G525" s="31">
        <v>376.14</v>
      </c>
      <c r="H525" s="31">
        <v>397.05489999999998</v>
      </c>
      <c r="I525" s="31">
        <v>425.25789999999995</v>
      </c>
      <c r="J525" s="31">
        <v>449.49509999999998</v>
      </c>
      <c r="K525" s="31">
        <v>475.21049999999997</v>
      </c>
      <c r="L525" s="31">
        <v>506.58049999999997</v>
      </c>
      <c r="M525" s="31">
        <v>556.45779999999991</v>
      </c>
      <c r="N525" s="31">
        <v>607.27919999999995</v>
      </c>
      <c r="O525" s="31">
        <v>617.61429999999996</v>
      </c>
      <c r="P525" s="31">
        <v>643.56089999999995</v>
      </c>
      <c r="Q525" s="31">
        <v>665.46289999999999</v>
      </c>
      <c r="R525" s="31">
        <v>691.35829999999999</v>
      </c>
      <c r="T525" s="62">
        <f t="shared" si="8"/>
        <v>556.45779999999991</v>
      </c>
    </row>
    <row r="526" spans="1:20" x14ac:dyDescent="0.2">
      <c r="A526" s="51" t="s">
        <v>1121</v>
      </c>
      <c r="B526" s="52" t="s">
        <v>1122</v>
      </c>
      <c r="C526" s="53">
        <v>1</v>
      </c>
      <c r="D526" s="51" t="s">
        <v>5</v>
      </c>
      <c r="E526" s="51">
        <v>30.47</v>
      </c>
      <c r="F526" s="31">
        <v>358.40499999999997</v>
      </c>
      <c r="G526" s="31">
        <v>376.14</v>
      </c>
      <c r="H526" s="31">
        <v>397.05489999999998</v>
      </c>
      <c r="I526" s="31">
        <v>425.25789999999995</v>
      </c>
      <c r="J526" s="31">
        <v>449.49509999999998</v>
      </c>
      <c r="K526" s="31">
        <v>475.21049999999997</v>
      </c>
      <c r="L526" s="31">
        <v>506.58049999999997</v>
      </c>
      <c r="M526" s="31">
        <v>556.45779999999991</v>
      </c>
      <c r="N526" s="31">
        <v>607.27919999999995</v>
      </c>
      <c r="O526" s="31">
        <v>617.61429999999996</v>
      </c>
      <c r="P526" s="31">
        <v>643.56089999999995</v>
      </c>
      <c r="Q526" s="31">
        <v>665.46289999999999</v>
      </c>
      <c r="R526" s="31">
        <v>691.35829999999999</v>
      </c>
      <c r="T526" s="62">
        <f t="shared" si="8"/>
        <v>556.45779999999991</v>
      </c>
    </row>
    <row r="527" spans="1:20" x14ac:dyDescent="0.2">
      <c r="A527" s="51" t="s">
        <v>1123</v>
      </c>
      <c r="B527" s="52" t="s">
        <v>1124</v>
      </c>
      <c r="C527" s="53">
        <v>1</v>
      </c>
      <c r="D527" s="51" t="s">
        <v>5</v>
      </c>
      <c r="E527" s="51">
        <v>47.53</v>
      </c>
      <c r="F527" s="31">
        <v>554.59500000000003</v>
      </c>
      <c r="G527" s="31">
        <v>580.86</v>
      </c>
      <c r="H527" s="31">
        <v>613.20510000000002</v>
      </c>
      <c r="I527" s="31">
        <v>656.76210000000003</v>
      </c>
      <c r="J527" s="31">
        <v>693.96490000000006</v>
      </c>
      <c r="K527" s="31">
        <v>733.66950000000008</v>
      </c>
      <c r="L527" s="31">
        <v>782.09949999999992</v>
      </c>
      <c r="M527" s="31">
        <v>859.10219999999993</v>
      </c>
      <c r="N527" s="31">
        <v>937.56079999999997</v>
      </c>
      <c r="O527" s="31">
        <v>953.52570000000003</v>
      </c>
      <c r="P527" s="31">
        <v>992.77909999999997</v>
      </c>
      <c r="Q527" s="31">
        <v>1024.9171000000001</v>
      </c>
      <c r="R527" s="31">
        <v>1064.8017</v>
      </c>
      <c r="T527" s="62">
        <f t="shared" si="8"/>
        <v>859.10219999999993</v>
      </c>
    </row>
    <row r="528" spans="1:20" x14ac:dyDescent="0.2">
      <c r="A528" s="51" t="s">
        <v>1125</v>
      </c>
      <c r="B528" s="52" t="s">
        <v>1126</v>
      </c>
      <c r="C528" s="53">
        <v>0.01</v>
      </c>
      <c r="D528" s="51" t="s">
        <v>5</v>
      </c>
      <c r="E528" s="51" t="s">
        <v>77</v>
      </c>
      <c r="F528" s="31">
        <v>12.189499999999999</v>
      </c>
      <c r="G528" s="31">
        <v>12.741</v>
      </c>
      <c r="H528" s="31">
        <v>13.451509999999999</v>
      </c>
      <c r="I528" s="31">
        <v>14.40701</v>
      </c>
      <c r="J528" s="31">
        <v>15.21809</v>
      </c>
      <c r="K528" s="31">
        <v>16.088850000000001</v>
      </c>
      <c r="L528" s="31">
        <v>17.150849999999998</v>
      </c>
      <c r="M528" s="31">
        <v>18.839419999999997</v>
      </c>
      <c r="N528" s="31">
        <v>20.55988</v>
      </c>
      <c r="O528" s="31">
        <v>20.910170000000001</v>
      </c>
      <c r="P528" s="31">
        <v>21.753309999999995</v>
      </c>
      <c r="Q528" s="31">
        <v>22.421309999999998</v>
      </c>
      <c r="R528" s="31">
        <v>23.293869999999998</v>
      </c>
      <c r="T528" s="62">
        <f t="shared" si="8"/>
        <v>18.839419999999997</v>
      </c>
    </row>
    <row r="529" spans="1:20" x14ac:dyDescent="0.2">
      <c r="A529" s="51" t="s">
        <v>1127</v>
      </c>
      <c r="B529" s="52" t="s">
        <v>1128</v>
      </c>
      <c r="C529" s="53">
        <v>0.1</v>
      </c>
      <c r="D529" s="51" t="s">
        <v>5</v>
      </c>
      <c r="E529" s="51" t="s">
        <v>62</v>
      </c>
      <c r="F529" s="31">
        <v>5.7909999999999995</v>
      </c>
      <c r="G529" s="31">
        <v>6.258</v>
      </c>
      <c r="H529" s="31">
        <v>6.5987799999999996</v>
      </c>
      <c r="I529" s="31">
        <v>7.06738</v>
      </c>
      <c r="J529" s="31">
        <v>7.5052199999999996</v>
      </c>
      <c r="K529" s="31">
        <v>7.9340999999999999</v>
      </c>
      <c r="L529" s="31">
        <v>8.4581</v>
      </c>
      <c r="M529" s="31">
        <v>9.2911599999999996</v>
      </c>
      <c r="N529" s="31">
        <v>10.140239999999999</v>
      </c>
      <c r="O529" s="31">
        <v>10.31146</v>
      </c>
      <c r="P529" s="31">
        <v>10.867979999999999</v>
      </c>
      <c r="Q529" s="31">
        <v>11.49038</v>
      </c>
      <c r="R529" s="31">
        <v>11.937260000000002</v>
      </c>
      <c r="T529" s="62">
        <f t="shared" si="8"/>
        <v>9.2911599999999996</v>
      </c>
    </row>
    <row r="530" spans="1:20" x14ac:dyDescent="0.2">
      <c r="A530" s="51" t="s">
        <v>1129</v>
      </c>
      <c r="B530" s="52" t="s">
        <v>1130</v>
      </c>
      <c r="C530" s="53">
        <v>0.1</v>
      </c>
      <c r="D530" s="51" t="s">
        <v>5</v>
      </c>
      <c r="E530" s="51" t="s">
        <v>39</v>
      </c>
      <c r="F530" s="31">
        <v>38.370499999999993</v>
      </c>
      <c r="G530" s="31">
        <v>40.253999999999998</v>
      </c>
      <c r="H530" s="31">
        <v>42.492890000000003</v>
      </c>
      <c r="I530" s="31">
        <v>45.511189999999999</v>
      </c>
      <c r="J530" s="31">
        <v>48.102110000000003</v>
      </c>
      <c r="K530" s="31">
        <v>50.854050000000001</v>
      </c>
      <c r="L530" s="31">
        <v>54.211049999999993</v>
      </c>
      <c r="M530" s="31">
        <v>59.548579999999994</v>
      </c>
      <c r="N530" s="31">
        <v>64.987120000000004</v>
      </c>
      <c r="O530" s="31">
        <v>66.093230000000005</v>
      </c>
      <c r="P530" s="31">
        <v>68.859489999999994</v>
      </c>
      <c r="Q530" s="31">
        <v>71.181690000000003</v>
      </c>
      <c r="R530" s="31">
        <v>73.951629999999994</v>
      </c>
      <c r="T530" s="62">
        <f t="shared" si="8"/>
        <v>59.548579999999994</v>
      </c>
    </row>
    <row r="531" spans="1:20" x14ac:dyDescent="0.2">
      <c r="A531" s="51" t="s">
        <v>1131</v>
      </c>
      <c r="B531" s="52" t="s">
        <v>1132</v>
      </c>
      <c r="C531" s="53">
        <v>0.1</v>
      </c>
      <c r="D531" s="51" t="s">
        <v>5</v>
      </c>
      <c r="E531" s="51" t="s">
        <v>39</v>
      </c>
      <c r="F531" s="31">
        <v>38.370499999999993</v>
      </c>
      <c r="G531" s="31">
        <v>40.253999999999998</v>
      </c>
      <c r="H531" s="31">
        <v>42.492890000000003</v>
      </c>
      <c r="I531" s="31">
        <v>45.511189999999999</v>
      </c>
      <c r="J531" s="31">
        <v>48.102110000000003</v>
      </c>
      <c r="K531" s="31">
        <v>50.854050000000001</v>
      </c>
      <c r="L531" s="31">
        <v>54.211049999999993</v>
      </c>
      <c r="M531" s="31">
        <v>59.548579999999994</v>
      </c>
      <c r="N531" s="31">
        <v>64.987120000000004</v>
      </c>
      <c r="O531" s="31">
        <v>66.093230000000005</v>
      </c>
      <c r="P531" s="31">
        <v>68.859489999999994</v>
      </c>
      <c r="Q531" s="31">
        <v>71.181690000000003</v>
      </c>
      <c r="R531" s="31">
        <v>73.951629999999994</v>
      </c>
      <c r="T531" s="62">
        <f t="shared" si="8"/>
        <v>59.548579999999994</v>
      </c>
    </row>
    <row r="532" spans="1:20" x14ac:dyDescent="0.2">
      <c r="A532" s="51" t="s">
        <v>1133</v>
      </c>
      <c r="B532" s="52" t="s">
        <v>1134</v>
      </c>
      <c r="C532" s="53">
        <v>0.1</v>
      </c>
      <c r="D532" s="51" t="s">
        <v>5</v>
      </c>
      <c r="E532" s="51" t="s">
        <v>80</v>
      </c>
      <c r="F532" s="31">
        <v>19.740500000000001</v>
      </c>
      <c r="G532" s="31">
        <v>20.814</v>
      </c>
      <c r="H532" s="31">
        <v>21.967490000000002</v>
      </c>
      <c r="I532" s="31">
        <v>23.527790000000003</v>
      </c>
      <c r="J532" s="31">
        <v>24.887510000000002</v>
      </c>
      <c r="K532" s="31">
        <v>26.311050000000002</v>
      </c>
      <c r="L532" s="31">
        <v>28.04805</v>
      </c>
      <c r="M532" s="31">
        <v>30.809779999999996</v>
      </c>
      <c r="N532" s="31">
        <v>33.623919999999998</v>
      </c>
      <c r="O532" s="31">
        <v>34.195430000000002</v>
      </c>
      <c r="P532" s="31">
        <v>35.698090000000001</v>
      </c>
      <c r="Q532" s="31">
        <v>37.048289999999994</v>
      </c>
      <c r="R532" s="31">
        <v>38.489829999999998</v>
      </c>
      <c r="T532" s="62">
        <f t="shared" si="8"/>
        <v>30.809779999999996</v>
      </c>
    </row>
    <row r="533" spans="1:20" x14ac:dyDescent="0.2">
      <c r="A533" s="51" t="s">
        <v>1135</v>
      </c>
      <c r="B533" s="52" t="s">
        <v>1136</v>
      </c>
      <c r="C533" s="53">
        <v>0.1</v>
      </c>
      <c r="D533" s="51" t="s">
        <v>5</v>
      </c>
      <c r="E533" s="51">
        <v>3.7959999999999998</v>
      </c>
      <c r="F533" s="31">
        <v>44.453999999999994</v>
      </c>
      <c r="G533" s="31">
        <v>46.601999999999997</v>
      </c>
      <c r="H533" s="31">
        <v>49.195320000000002</v>
      </c>
      <c r="I533" s="31">
        <v>52.689719999999994</v>
      </c>
      <c r="J533" s="31">
        <v>55.682679999999998</v>
      </c>
      <c r="K533" s="31">
        <v>58.868400000000001</v>
      </c>
      <c r="L533" s="31">
        <v>62.75439999999999</v>
      </c>
      <c r="M533" s="31">
        <v>68.933039999999991</v>
      </c>
      <c r="N533" s="31">
        <v>75.228559999999987</v>
      </c>
      <c r="O533" s="31">
        <v>76.509240000000005</v>
      </c>
      <c r="P533" s="31">
        <v>79.688119999999984</v>
      </c>
      <c r="Q533" s="31">
        <v>82.327719999999999</v>
      </c>
      <c r="R533" s="31">
        <v>85.531439999999989</v>
      </c>
      <c r="T533" s="62">
        <f t="shared" si="8"/>
        <v>68.933039999999991</v>
      </c>
    </row>
    <row r="534" spans="1:20" x14ac:dyDescent="0.2">
      <c r="A534" s="51" t="s">
        <v>1137</v>
      </c>
      <c r="B534" s="52" t="s">
        <v>1138</v>
      </c>
      <c r="C534" s="53">
        <v>0.1</v>
      </c>
      <c r="D534" s="51" t="s">
        <v>5</v>
      </c>
      <c r="E534" s="51">
        <v>1.2090000000000001</v>
      </c>
      <c r="F534" s="31">
        <v>14.703500000000002</v>
      </c>
      <c r="G534" s="31">
        <v>15.558000000000002</v>
      </c>
      <c r="H534" s="31">
        <v>16.418030000000002</v>
      </c>
      <c r="I534" s="31">
        <v>17.584130000000002</v>
      </c>
      <c r="J534" s="31">
        <v>18.610970000000002</v>
      </c>
      <c r="K534" s="31">
        <v>19.675350000000002</v>
      </c>
      <c r="L534" s="31">
        <v>20.974350000000001</v>
      </c>
      <c r="M534" s="31">
        <v>23.039659999999998</v>
      </c>
      <c r="N534" s="31">
        <v>25.14424</v>
      </c>
      <c r="O534" s="31">
        <v>25.571210000000001</v>
      </c>
      <c r="P534" s="31">
        <v>26.732230000000001</v>
      </c>
      <c r="Q534" s="31">
        <v>27.819630000000004</v>
      </c>
      <c r="R534" s="31">
        <v>28.902010000000004</v>
      </c>
      <c r="T534" s="62">
        <f t="shared" si="8"/>
        <v>23.039659999999998</v>
      </c>
    </row>
    <row r="535" spans="1:20" x14ac:dyDescent="0.2">
      <c r="A535" s="51" t="s">
        <v>1139</v>
      </c>
      <c r="B535" s="52" t="s">
        <v>1140</v>
      </c>
      <c r="C535" s="53">
        <v>0.1</v>
      </c>
      <c r="D535" s="51" t="s">
        <v>5</v>
      </c>
      <c r="E535" s="51" t="s">
        <v>374</v>
      </c>
      <c r="F535" s="31">
        <v>37.646000000000001</v>
      </c>
      <c r="G535" s="31">
        <v>39.497999999999998</v>
      </c>
      <c r="H535" s="31">
        <v>41.694680000000005</v>
      </c>
      <c r="I535" s="31">
        <v>44.656280000000002</v>
      </c>
      <c r="J535" s="31">
        <v>47.199320000000007</v>
      </c>
      <c r="K535" s="31">
        <v>49.899600000000007</v>
      </c>
      <c r="L535" s="31">
        <v>53.193599999999996</v>
      </c>
      <c r="M535" s="31">
        <v>58.430959999999999</v>
      </c>
      <c r="N535" s="31">
        <v>63.767440000000001</v>
      </c>
      <c r="O535" s="31">
        <v>64.852760000000004</v>
      </c>
      <c r="P535" s="31">
        <v>67.569879999999998</v>
      </c>
      <c r="Q535" s="31">
        <v>69.854280000000003</v>
      </c>
      <c r="R535" s="31">
        <v>72.57256000000001</v>
      </c>
      <c r="T535" s="62">
        <f t="shared" si="8"/>
        <v>58.430959999999999</v>
      </c>
    </row>
    <row r="536" spans="1:20" x14ac:dyDescent="0.2">
      <c r="A536" s="51" t="s">
        <v>1141</v>
      </c>
      <c r="B536" s="52" t="s">
        <v>1142</v>
      </c>
      <c r="C536" s="53">
        <v>0.1</v>
      </c>
      <c r="D536" s="51" t="s">
        <v>5</v>
      </c>
      <c r="E536" s="51">
        <v>2.6520000000000001</v>
      </c>
      <c r="F536" s="31">
        <v>31.298000000000002</v>
      </c>
      <c r="G536" s="31">
        <v>32.874000000000002</v>
      </c>
      <c r="H536" s="31">
        <v>34.700839999999999</v>
      </c>
      <c r="I536" s="31">
        <v>37.165640000000003</v>
      </c>
      <c r="J536" s="31">
        <v>39.289160000000003</v>
      </c>
      <c r="K536" s="31">
        <v>41.536800000000007</v>
      </c>
      <c r="L536" s="31">
        <v>44.278799999999997</v>
      </c>
      <c r="M536" s="31">
        <v>48.638479999999994</v>
      </c>
      <c r="N536" s="31">
        <v>53.080719999999999</v>
      </c>
      <c r="O536" s="31">
        <v>53.983880000000006</v>
      </c>
      <c r="P536" s="31">
        <v>56.270440000000001</v>
      </c>
      <c r="Q536" s="31">
        <v>58.223640000000003</v>
      </c>
      <c r="R536" s="31">
        <v>60.489280000000001</v>
      </c>
      <c r="T536" s="62">
        <f t="shared" si="8"/>
        <v>48.638479999999994</v>
      </c>
    </row>
    <row r="537" spans="1:20" x14ac:dyDescent="0.2">
      <c r="A537" s="51" t="s">
        <v>1143</v>
      </c>
      <c r="B537" s="52" t="s">
        <v>1144</v>
      </c>
      <c r="C537" s="53">
        <v>0.1</v>
      </c>
      <c r="D537" s="51" t="s">
        <v>5</v>
      </c>
      <c r="E537" s="51">
        <v>2.262</v>
      </c>
      <c r="F537" s="31">
        <v>26.813000000000002</v>
      </c>
      <c r="G537" s="31">
        <v>28.193999999999999</v>
      </c>
      <c r="H537" s="31">
        <v>29.759540000000001</v>
      </c>
      <c r="I537" s="31">
        <v>31.873340000000002</v>
      </c>
      <c r="J537" s="31">
        <v>33.70046</v>
      </c>
      <c r="K537" s="31">
        <v>35.628300000000003</v>
      </c>
      <c r="L537" s="31">
        <v>37.980299999999993</v>
      </c>
      <c r="M537" s="31">
        <v>41.719879999999996</v>
      </c>
      <c r="N537" s="31">
        <v>45.530319999999996</v>
      </c>
      <c r="O537" s="31">
        <v>46.304780000000001</v>
      </c>
      <c r="P537" s="31">
        <v>48.287140000000001</v>
      </c>
      <c r="Q537" s="31">
        <v>50.006339999999994</v>
      </c>
      <c r="R537" s="31">
        <v>51.952179999999998</v>
      </c>
      <c r="T537" s="62">
        <f t="shared" si="8"/>
        <v>41.719879999999996</v>
      </c>
    </row>
    <row r="538" spans="1:20" x14ac:dyDescent="0.2">
      <c r="A538" s="51" t="s">
        <v>1145</v>
      </c>
      <c r="B538" s="52" t="s">
        <v>1146</v>
      </c>
      <c r="C538" s="53">
        <v>0.01</v>
      </c>
      <c r="D538" s="51" t="s">
        <v>5</v>
      </c>
      <c r="E538" s="51" t="s">
        <v>33</v>
      </c>
      <c r="F538" s="31">
        <v>24.195499999999999</v>
      </c>
      <c r="G538" s="31">
        <v>25.269000000000002</v>
      </c>
      <c r="H538" s="31">
        <v>26.678989999999999</v>
      </c>
      <c r="I538" s="31">
        <v>28.574089999999998</v>
      </c>
      <c r="J538" s="31">
        <v>30.178609999999999</v>
      </c>
      <c r="K538" s="31">
        <v>31.905449999999998</v>
      </c>
      <c r="L538" s="31">
        <v>34.011449999999996</v>
      </c>
      <c r="M538" s="31">
        <v>37.359979999999993</v>
      </c>
      <c r="N538" s="31">
        <v>40.771719999999995</v>
      </c>
      <c r="O538" s="31">
        <v>41.466530000000006</v>
      </c>
      <c r="P538" s="31">
        <v>43.123989999999999</v>
      </c>
      <c r="Q538" s="31">
        <v>44.418390000000002</v>
      </c>
      <c r="R538" s="31">
        <v>46.147030000000001</v>
      </c>
      <c r="S538" s="29">
        <f>VLOOKUP(B538,[1]TABELA!$B$53:$T$1211,19,FALSE)</f>
        <v>30</v>
      </c>
      <c r="T538" s="62">
        <f>VLOOKUP(B538,[1]TABELA!$B$53:$U$1211,20,FALSE)</f>
        <v>55</v>
      </c>
    </row>
    <row r="539" spans="1:20" x14ac:dyDescent="0.2">
      <c r="A539" s="51" t="s">
        <v>1147</v>
      </c>
      <c r="B539" s="52" t="s">
        <v>1148</v>
      </c>
      <c r="C539" s="53">
        <v>0.01</v>
      </c>
      <c r="D539" s="51" t="s">
        <v>5</v>
      </c>
      <c r="E539" s="51" t="s">
        <v>551</v>
      </c>
      <c r="F539" s="31">
        <v>6.2900000000000009</v>
      </c>
      <c r="G539" s="31">
        <v>6.5850000000000009</v>
      </c>
      <c r="H539" s="31">
        <v>6.9518000000000004</v>
      </c>
      <c r="I539" s="31">
        <v>7.4456000000000007</v>
      </c>
      <c r="J539" s="31">
        <v>7.8668000000000005</v>
      </c>
      <c r="K539" s="31">
        <v>8.3169000000000004</v>
      </c>
      <c r="L539" s="31">
        <v>8.8658999999999999</v>
      </c>
      <c r="M539" s="31">
        <v>9.7387999999999995</v>
      </c>
      <c r="N539" s="31">
        <v>10.6282</v>
      </c>
      <c r="O539" s="31">
        <v>10.809200000000002</v>
      </c>
      <c r="P539" s="31">
        <v>11.2522</v>
      </c>
      <c r="Q539" s="31">
        <v>11.612400000000001</v>
      </c>
      <c r="R539" s="31">
        <v>12.064300000000001</v>
      </c>
      <c r="T539" s="62">
        <f t="shared" si="8"/>
        <v>9.7387999999999995</v>
      </c>
    </row>
    <row r="540" spans="1:20" x14ac:dyDescent="0.2">
      <c r="A540" s="51">
        <v>40319466</v>
      </c>
      <c r="B540" s="52" t="s">
        <v>1149</v>
      </c>
      <c r="C540" s="53">
        <v>0.01</v>
      </c>
      <c r="D540" s="51" t="s">
        <v>5</v>
      </c>
      <c r="E540" s="51">
        <v>1.2030000000000001</v>
      </c>
      <c r="F540" s="31">
        <v>13.9145</v>
      </c>
      <c r="G540" s="31">
        <v>14.541</v>
      </c>
      <c r="H540" s="31">
        <v>15.35201</v>
      </c>
      <c r="I540" s="31">
        <v>16.442509999999999</v>
      </c>
      <c r="J540" s="31">
        <v>17.36759</v>
      </c>
      <c r="K540" s="31">
        <v>18.361350000000002</v>
      </c>
      <c r="L540" s="31">
        <v>19.573349999999998</v>
      </c>
      <c r="M540" s="31">
        <v>21.500419999999998</v>
      </c>
      <c r="N540" s="31">
        <v>23.46388</v>
      </c>
      <c r="O540" s="31">
        <v>23.863670000000003</v>
      </c>
      <c r="P540" s="31">
        <v>24.823809999999998</v>
      </c>
      <c r="Q540" s="31">
        <v>25.581810000000001</v>
      </c>
      <c r="R540" s="31">
        <v>26.577370000000002</v>
      </c>
      <c r="T540" s="62">
        <f t="shared" si="8"/>
        <v>21.500419999999998</v>
      </c>
    </row>
    <row r="541" spans="1:20" x14ac:dyDescent="0.2">
      <c r="A541" s="51" t="s">
        <v>1150</v>
      </c>
      <c r="B541" s="52" t="s">
        <v>1151</v>
      </c>
      <c r="C541" s="53">
        <v>0.01</v>
      </c>
      <c r="D541" s="51" t="s">
        <v>5</v>
      </c>
      <c r="E541" s="51" t="s">
        <v>1152</v>
      </c>
      <c r="F541" s="31">
        <v>6.6004999999999994</v>
      </c>
      <c r="G541" s="31">
        <v>6.9089999999999998</v>
      </c>
      <c r="H541" s="31">
        <v>7.2938899999999993</v>
      </c>
      <c r="I541" s="31">
        <v>7.8119899999999998</v>
      </c>
      <c r="J541" s="31">
        <v>8.2537099999999999</v>
      </c>
      <c r="K541" s="31">
        <v>8.7259499999999992</v>
      </c>
      <c r="L541" s="31">
        <v>9.3019499999999979</v>
      </c>
      <c r="M541" s="31">
        <v>10.217779999999998</v>
      </c>
      <c r="N541" s="31">
        <v>11.150919999999999</v>
      </c>
      <c r="O541" s="31">
        <v>11.34083</v>
      </c>
      <c r="P541" s="31">
        <v>11.804889999999999</v>
      </c>
      <c r="Q541" s="31">
        <v>12.181289999999999</v>
      </c>
      <c r="R541" s="31">
        <v>12.655329999999999</v>
      </c>
      <c r="T541" s="62">
        <f t="shared" si="8"/>
        <v>10.217779999999998</v>
      </c>
    </row>
    <row r="542" spans="1:20" x14ac:dyDescent="0.2">
      <c r="A542" s="51" t="s">
        <v>1153</v>
      </c>
      <c r="B542" s="52" t="s">
        <v>1154</v>
      </c>
      <c r="C542" s="53">
        <v>0.25</v>
      </c>
      <c r="D542" s="51" t="s">
        <v>5</v>
      </c>
      <c r="E542" s="51" t="s">
        <v>658</v>
      </c>
      <c r="F542" s="31">
        <v>208.79300000000001</v>
      </c>
      <c r="G542" s="31">
        <v>218.40899999999999</v>
      </c>
      <c r="H542" s="31">
        <v>230.58194</v>
      </c>
      <c r="I542" s="31">
        <v>246.96073999999999</v>
      </c>
      <c r="J542" s="31">
        <v>260.89705999999995</v>
      </c>
      <c r="K542" s="31">
        <v>275.82479999999998</v>
      </c>
      <c r="L542" s="31">
        <v>294.03179999999998</v>
      </c>
      <c r="M542" s="31">
        <v>322.98067999999995</v>
      </c>
      <c r="N542" s="31">
        <v>352.47651999999999</v>
      </c>
      <c r="O542" s="31">
        <v>358.48058000000003</v>
      </c>
      <c r="P542" s="31">
        <v>373.05153999999993</v>
      </c>
      <c r="Q542" s="31">
        <v>384.74574000000001</v>
      </c>
      <c r="R542" s="31">
        <v>399.71847999999994</v>
      </c>
      <c r="T542" s="62">
        <f t="shared" si="8"/>
        <v>322.98067999999995</v>
      </c>
    </row>
    <row r="543" spans="1:20" x14ac:dyDescent="0.2">
      <c r="A543" s="51" t="s">
        <v>1155</v>
      </c>
      <c r="B543" s="52" t="s">
        <v>1156</v>
      </c>
      <c r="C543" s="53">
        <v>0.04</v>
      </c>
      <c r="D543" s="51" t="s">
        <v>5</v>
      </c>
      <c r="E543" s="51" t="s">
        <v>149</v>
      </c>
      <c r="F543" s="31">
        <v>21.02</v>
      </c>
      <c r="G543" s="31">
        <v>22.020000000000003</v>
      </c>
      <c r="H543" s="31">
        <v>23.246000000000002</v>
      </c>
      <c r="I543" s="31">
        <v>24.897200000000002</v>
      </c>
      <c r="J543" s="31">
        <v>26.308399999999999</v>
      </c>
      <c r="K543" s="31">
        <v>27.813600000000001</v>
      </c>
      <c r="L543" s="31">
        <v>29.649599999999996</v>
      </c>
      <c r="M543" s="31">
        <v>32.568799999999996</v>
      </c>
      <c r="N543" s="31">
        <v>35.543199999999999</v>
      </c>
      <c r="O543" s="31">
        <v>36.148400000000002</v>
      </c>
      <c r="P543" s="31">
        <v>37.639599999999994</v>
      </c>
      <c r="Q543" s="31">
        <v>38.864400000000003</v>
      </c>
      <c r="R543" s="31">
        <v>40.376800000000003</v>
      </c>
      <c r="T543" s="62">
        <f t="shared" si="8"/>
        <v>32.568799999999996</v>
      </c>
    </row>
    <row r="544" spans="1:20" x14ac:dyDescent="0.2">
      <c r="A544" s="51" t="s">
        <v>1157</v>
      </c>
      <c r="B544" s="52" t="s">
        <v>1158</v>
      </c>
      <c r="C544" s="53">
        <v>0.04</v>
      </c>
      <c r="D544" s="51" t="s">
        <v>5</v>
      </c>
      <c r="E544" s="51" t="s">
        <v>122</v>
      </c>
      <c r="F544" s="31">
        <v>4.7705000000000002</v>
      </c>
      <c r="G544" s="31">
        <v>5.0640000000000001</v>
      </c>
      <c r="H544" s="31">
        <v>5.3432900000000005</v>
      </c>
      <c r="I544" s="31">
        <v>5.7227899999999998</v>
      </c>
      <c r="J544" s="31">
        <v>6.0601100000000008</v>
      </c>
      <c r="K544" s="31">
        <v>6.40665</v>
      </c>
      <c r="L544" s="31">
        <v>6.82965</v>
      </c>
      <c r="M544" s="31">
        <v>7.5021799999999992</v>
      </c>
      <c r="N544" s="31">
        <v>8.187520000000001</v>
      </c>
      <c r="O544" s="31">
        <v>8.3264300000000002</v>
      </c>
      <c r="P544" s="31">
        <v>8.7154899999999991</v>
      </c>
      <c r="Q544" s="31">
        <v>9.0924899999999997</v>
      </c>
      <c r="R544" s="31">
        <v>9.4462299999999999</v>
      </c>
      <c r="T544" s="62">
        <f t="shared" si="8"/>
        <v>7.5021799999999992</v>
      </c>
    </row>
    <row r="545" spans="1:20" x14ac:dyDescent="0.2">
      <c r="A545" s="51" t="s">
        <v>1159</v>
      </c>
      <c r="B545" s="52" t="s">
        <v>1160</v>
      </c>
      <c r="C545" s="53">
        <v>1</v>
      </c>
      <c r="D545" s="51" t="s">
        <v>564</v>
      </c>
      <c r="E545" s="51" t="s">
        <v>1062</v>
      </c>
      <c r="F545" s="31">
        <v>262.11</v>
      </c>
      <c r="G545" s="31">
        <v>286.18</v>
      </c>
      <c r="H545" s="31">
        <v>302.50380000000001</v>
      </c>
      <c r="I545" s="31">
        <v>323.96980000000002</v>
      </c>
      <c r="J545" s="31">
        <v>342.09620000000001</v>
      </c>
      <c r="K545" s="31">
        <v>361.65100000000001</v>
      </c>
      <c r="L545" s="31">
        <v>385.51099999999997</v>
      </c>
      <c r="M545" s="31">
        <v>423.5136</v>
      </c>
      <c r="N545" s="31">
        <v>462.20040000000006</v>
      </c>
      <c r="O545" s="31">
        <v>470.01660000000004</v>
      </c>
      <c r="P545" s="31">
        <v>496.43579999999997</v>
      </c>
      <c r="Q545" s="31">
        <v>570.70980000000009</v>
      </c>
      <c r="R545" s="31">
        <v>643.87459999999999</v>
      </c>
      <c r="T545" s="62">
        <f t="shared" si="8"/>
        <v>423.5136</v>
      </c>
    </row>
    <row r="546" spans="1:20" x14ac:dyDescent="0.2">
      <c r="A546" s="51" t="s">
        <v>1161</v>
      </c>
      <c r="B546" s="52" t="s">
        <v>1162</v>
      </c>
      <c r="C546" s="53">
        <v>1</v>
      </c>
      <c r="D546" s="51" t="s">
        <v>250</v>
      </c>
      <c r="E546" s="51" t="s">
        <v>925</v>
      </c>
      <c r="F546" s="31">
        <v>287.98500000000001</v>
      </c>
      <c r="G546" s="31">
        <v>325.68</v>
      </c>
      <c r="H546" s="31">
        <v>344.3313</v>
      </c>
      <c r="I546" s="31">
        <v>368.75229999999999</v>
      </c>
      <c r="J546" s="31">
        <v>389.33870000000002</v>
      </c>
      <c r="K546" s="31">
        <v>411.56850000000003</v>
      </c>
      <c r="L546" s="31">
        <v>438.71850000000001</v>
      </c>
      <c r="M546" s="31">
        <v>481.99860000000001</v>
      </c>
      <c r="N546" s="31">
        <v>526.04040000000009</v>
      </c>
      <c r="O546" s="31">
        <v>534.91910000000007</v>
      </c>
      <c r="P546" s="31">
        <v>618.07330000000002</v>
      </c>
      <c r="Q546" s="31">
        <v>763.8873000000001</v>
      </c>
      <c r="R546" s="31">
        <v>952.61710000000005</v>
      </c>
      <c r="T546" s="62">
        <f t="shared" si="8"/>
        <v>481.99860000000001</v>
      </c>
    </row>
    <row r="547" spans="1:20" x14ac:dyDescent="0.2">
      <c r="A547" s="51">
        <v>40321800</v>
      </c>
      <c r="B547" s="52" t="s">
        <v>1163</v>
      </c>
      <c r="C547" s="53">
        <v>0.5</v>
      </c>
      <c r="D547" s="51" t="s">
        <v>5</v>
      </c>
      <c r="E547" s="51">
        <v>28.988</v>
      </c>
      <c r="F547" s="31">
        <v>337.36199999999997</v>
      </c>
      <c r="G547" s="31">
        <v>353.10599999999999</v>
      </c>
      <c r="H547" s="31">
        <v>372.77796000000001</v>
      </c>
      <c r="I547" s="31">
        <v>399.25716</v>
      </c>
      <c r="J547" s="31">
        <v>421.82803999999999</v>
      </c>
      <c r="K547" s="31">
        <v>445.96320000000003</v>
      </c>
      <c r="L547" s="31">
        <v>475.40119999999996</v>
      </c>
      <c r="M547" s="31">
        <v>522.20712000000003</v>
      </c>
      <c r="N547" s="31">
        <v>569.89768000000004</v>
      </c>
      <c r="O547" s="31">
        <v>579.60372000000007</v>
      </c>
      <c r="P547" s="31">
        <v>603.30435999999986</v>
      </c>
      <c r="Q547" s="31">
        <v>622.50716</v>
      </c>
      <c r="R547" s="31">
        <v>646.73231999999996</v>
      </c>
      <c r="T547" s="62">
        <f t="shared" si="8"/>
        <v>522.20712000000003</v>
      </c>
    </row>
    <row r="548" spans="1:20" x14ac:dyDescent="0.2">
      <c r="A548" s="51" t="s">
        <v>1164</v>
      </c>
      <c r="B548" s="52" t="s">
        <v>1165</v>
      </c>
      <c r="C548" s="53">
        <v>0.04</v>
      </c>
      <c r="D548" s="51" t="s">
        <v>5</v>
      </c>
      <c r="E548" s="51" t="s">
        <v>92</v>
      </c>
      <c r="F548" s="31">
        <v>16.88</v>
      </c>
      <c r="G548" s="31">
        <v>17.700000000000003</v>
      </c>
      <c r="H548" s="31">
        <v>18.684799999999999</v>
      </c>
      <c r="I548" s="31">
        <v>20.012</v>
      </c>
      <c r="J548" s="31">
        <v>21.1496</v>
      </c>
      <c r="K548" s="31">
        <v>22.3596</v>
      </c>
      <c r="L548" s="31">
        <v>23.835599999999996</v>
      </c>
      <c r="M548" s="31">
        <v>26.182399999999998</v>
      </c>
      <c r="N548" s="31">
        <v>28.573599999999999</v>
      </c>
      <c r="O548" s="31">
        <v>29.06</v>
      </c>
      <c r="P548" s="31">
        <v>30.270399999999999</v>
      </c>
      <c r="Q548" s="31">
        <v>31.279199999999999</v>
      </c>
      <c r="R548" s="31">
        <v>32.496400000000001</v>
      </c>
      <c r="T548" s="62">
        <f t="shared" si="8"/>
        <v>26.182399999999998</v>
      </c>
    </row>
    <row r="549" spans="1:20" x14ac:dyDescent="0.2">
      <c r="A549" s="51">
        <v>40321819</v>
      </c>
      <c r="B549" s="52" t="s">
        <v>1166</v>
      </c>
      <c r="C549" s="53">
        <v>0.25</v>
      </c>
      <c r="D549" s="51" t="s">
        <v>5</v>
      </c>
      <c r="E549" s="51">
        <v>23.452999999999999</v>
      </c>
      <c r="F549" s="31">
        <v>271.70949999999999</v>
      </c>
      <c r="G549" s="31">
        <v>284.06099999999998</v>
      </c>
      <c r="H549" s="31">
        <v>299.89950999999996</v>
      </c>
      <c r="I549" s="31">
        <v>321.20220999999998</v>
      </c>
      <c r="J549" s="31">
        <v>339.29648999999995</v>
      </c>
      <c r="K549" s="31">
        <v>358.71044999999998</v>
      </c>
      <c r="L549" s="31">
        <v>382.38844999999998</v>
      </c>
      <c r="M549" s="31">
        <v>420.03621999999996</v>
      </c>
      <c r="N549" s="31">
        <v>458.39508000000001</v>
      </c>
      <c r="O549" s="31">
        <v>466.20457000000005</v>
      </c>
      <c r="P549" s="31">
        <v>485.04290999999995</v>
      </c>
      <c r="Q549" s="31">
        <v>500.01970999999998</v>
      </c>
      <c r="R549" s="31">
        <v>519.47866999999997</v>
      </c>
      <c r="T549" s="62">
        <f t="shared" si="8"/>
        <v>420.03621999999996</v>
      </c>
    </row>
    <row r="550" spans="1:20" x14ac:dyDescent="0.2">
      <c r="A550" s="51" t="s">
        <v>1167</v>
      </c>
      <c r="B550" s="52" t="s">
        <v>1168</v>
      </c>
      <c r="C550" s="53">
        <v>0.01</v>
      </c>
      <c r="D550" s="51" t="s">
        <v>5</v>
      </c>
      <c r="E550" s="51" t="s">
        <v>1169</v>
      </c>
      <c r="F550" s="31">
        <v>25.034999999999997</v>
      </c>
      <c r="G550" s="31">
        <v>26.145</v>
      </c>
      <c r="H550" s="31">
        <v>27.603899999999999</v>
      </c>
      <c r="I550" s="31">
        <v>29.564699999999998</v>
      </c>
      <c r="J550" s="31">
        <v>31.224699999999999</v>
      </c>
      <c r="K550" s="31">
        <v>33.011400000000002</v>
      </c>
      <c r="L550" s="31">
        <v>35.190399999999997</v>
      </c>
      <c r="M550" s="31">
        <v>38.654999999999994</v>
      </c>
      <c r="N550" s="31">
        <v>42.184999999999995</v>
      </c>
      <c r="O550" s="31">
        <v>42.9039</v>
      </c>
      <c r="P550" s="31">
        <v>44.618299999999998</v>
      </c>
      <c r="Q550" s="31">
        <v>45.956499999999998</v>
      </c>
      <c r="R550" s="31">
        <v>47.744999999999997</v>
      </c>
      <c r="T550" s="62">
        <f t="shared" si="8"/>
        <v>38.654999999999994</v>
      </c>
    </row>
    <row r="551" spans="1:20" x14ac:dyDescent="0.2">
      <c r="A551" s="51" t="s">
        <v>1170</v>
      </c>
      <c r="B551" s="52" t="s">
        <v>1171</v>
      </c>
      <c r="C551" s="53">
        <v>0.1</v>
      </c>
      <c r="D551" s="51" t="s">
        <v>5</v>
      </c>
      <c r="E551" s="51" t="s">
        <v>33</v>
      </c>
      <c r="F551" s="31">
        <v>24.915500000000002</v>
      </c>
      <c r="G551" s="31">
        <v>26.214000000000002</v>
      </c>
      <c r="H551" s="31">
        <v>27.668990000000001</v>
      </c>
      <c r="I551" s="31">
        <v>29.63429</v>
      </c>
      <c r="J551" s="31">
        <v>31.336010000000002</v>
      </c>
      <c r="K551" s="31">
        <v>33.128549999999997</v>
      </c>
      <c r="L551" s="31">
        <v>35.315549999999995</v>
      </c>
      <c r="M551" s="31">
        <v>38.792779999999993</v>
      </c>
      <c r="N551" s="31">
        <v>42.335919999999994</v>
      </c>
      <c r="O551" s="31">
        <v>43.055930000000004</v>
      </c>
      <c r="P551" s="31">
        <v>44.909590000000001</v>
      </c>
      <c r="Q551" s="31">
        <v>46.529790000000006</v>
      </c>
      <c r="R551" s="31">
        <v>48.340330000000002</v>
      </c>
      <c r="T551" s="62">
        <f t="shared" si="8"/>
        <v>38.792779999999993</v>
      </c>
    </row>
    <row r="552" spans="1:20" x14ac:dyDescent="0.2">
      <c r="A552" s="51" t="s">
        <v>1172</v>
      </c>
      <c r="B552" s="52" t="s">
        <v>1173</v>
      </c>
      <c r="C552" s="53">
        <v>0.1</v>
      </c>
      <c r="D552" s="51" t="s">
        <v>5</v>
      </c>
      <c r="E552" s="51" t="s">
        <v>33</v>
      </c>
      <c r="F552" s="31">
        <v>24.915500000000002</v>
      </c>
      <c r="G552" s="31">
        <v>26.214000000000002</v>
      </c>
      <c r="H552" s="31">
        <v>27.668990000000001</v>
      </c>
      <c r="I552" s="31">
        <v>29.63429</v>
      </c>
      <c r="J552" s="31">
        <v>31.336010000000002</v>
      </c>
      <c r="K552" s="31">
        <v>33.128549999999997</v>
      </c>
      <c r="L552" s="31">
        <v>35.315549999999995</v>
      </c>
      <c r="M552" s="31">
        <v>38.792779999999993</v>
      </c>
      <c r="N552" s="31">
        <v>42.335919999999994</v>
      </c>
      <c r="O552" s="31">
        <v>43.055930000000004</v>
      </c>
      <c r="P552" s="31">
        <v>44.909590000000001</v>
      </c>
      <c r="Q552" s="31">
        <v>46.529790000000006</v>
      </c>
      <c r="R552" s="31">
        <v>48.340330000000002</v>
      </c>
      <c r="T552" s="62">
        <f t="shared" si="8"/>
        <v>38.792779999999993</v>
      </c>
    </row>
    <row r="553" spans="1:20" x14ac:dyDescent="0.2">
      <c r="A553" s="51" t="s">
        <v>1174</v>
      </c>
      <c r="B553" s="52" t="s">
        <v>1175</v>
      </c>
      <c r="C553" s="53">
        <v>0.01</v>
      </c>
      <c r="D553" s="51" t="s">
        <v>5</v>
      </c>
      <c r="E553" s="51" t="s">
        <v>99</v>
      </c>
      <c r="F553" s="31">
        <v>8.36</v>
      </c>
      <c r="G553" s="31">
        <v>8.745000000000001</v>
      </c>
      <c r="H553" s="31">
        <v>9.2323999999999984</v>
      </c>
      <c r="I553" s="31">
        <v>9.8882000000000012</v>
      </c>
      <c r="J553" s="31">
        <v>10.446200000000001</v>
      </c>
      <c r="K553" s="31">
        <v>11.043899999999999</v>
      </c>
      <c r="L553" s="31">
        <v>11.772899999999998</v>
      </c>
      <c r="M553" s="31">
        <v>12.931999999999999</v>
      </c>
      <c r="N553" s="31">
        <v>14.113</v>
      </c>
      <c r="O553" s="31">
        <v>14.353400000000001</v>
      </c>
      <c r="P553" s="31">
        <v>14.936799999999998</v>
      </c>
      <c r="Q553" s="31">
        <v>15.404999999999999</v>
      </c>
      <c r="R553" s="31">
        <v>16.0045</v>
      </c>
      <c r="T553" s="62">
        <f t="shared" si="8"/>
        <v>12.931999999999999</v>
      </c>
    </row>
    <row r="554" spans="1:20" x14ac:dyDescent="0.2">
      <c r="A554" s="51" t="s">
        <v>1176</v>
      </c>
      <c r="B554" s="52" t="s">
        <v>1177</v>
      </c>
      <c r="C554" s="53">
        <v>0.01</v>
      </c>
      <c r="D554" s="51" t="s">
        <v>5</v>
      </c>
      <c r="E554" s="51" t="s">
        <v>99</v>
      </c>
      <c r="F554" s="31">
        <v>8.36</v>
      </c>
      <c r="G554" s="31">
        <v>8.745000000000001</v>
      </c>
      <c r="H554" s="31">
        <v>9.2323999999999984</v>
      </c>
      <c r="I554" s="31">
        <v>9.8882000000000012</v>
      </c>
      <c r="J554" s="31">
        <v>10.446200000000001</v>
      </c>
      <c r="K554" s="31">
        <v>11.043899999999999</v>
      </c>
      <c r="L554" s="31">
        <v>11.772899999999998</v>
      </c>
      <c r="M554" s="31">
        <v>12.931999999999999</v>
      </c>
      <c r="N554" s="31">
        <v>14.113</v>
      </c>
      <c r="O554" s="31">
        <v>14.353400000000001</v>
      </c>
      <c r="P554" s="31">
        <v>14.936799999999998</v>
      </c>
      <c r="Q554" s="31">
        <v>15.404999999999999</v>
      </c>
      <c r="R554" s="31">
        <v>16.0045</v>
      </c>
      <c r="T554" s="62">
        <f t="shared" si="8"/>
        <v>12.931999999999999</v>
      </c>
    </row>
    <row r="555" spans="1:20" x14ac:dyDescent="0.2">
      <c r="A555" s="51" t="s">
        <v>1178</v>
      </c>
      <c r="B555" s="52" t="s">
        <v>1179</v>
      </c>
      <c r="C555" s="53">
        <v>0.1</v>
      </c>
      <c r="D555" s="51" t="s">
        <v>5</v>
      </c>
      <c r="E555" s="51" t="s">
        <v>39</v>
      </c>
      <c r="F555" s="31">
        <v>38.370499999999993</v>
      </c>
      <c r="G555" s="31">
        <v>40.253999999999998</v>
      </c>
      <c r="H555" s="31">
        <v>42.492890000000003</v>
      </c>
      <c r="I555" s="31">
        <v>45.511189999999999</v>
      </c>
      <c r="J555" s="31">
        <v>48.102110000000003</v>
      </c>
      <c r="K555" s="31">
        <v>50.854050000000001</v>
      </c>
      <c r="L555" s="31">
        <v>54.211049999999993</v>
      </c>
      <c r="M555" s="31">
        <v>59.548579999999994</v>
      </c>
      <c r="N555" s="31">
        <v>64.987120000000004</v>
      </c>
      <c r="O555" s="31">
        <v>66.093230000000005</v>
      </c>
      <c r="P555" s="31">
        <v>68.859489999999994</v>
      </c>
      <c r="Q555" s="31">
        <v>71.181690000000003</v>
      </c>
      <c r="R555" s="31">
        <v>73.951629999999994</v>
      </c>
      <c r="T555" s="62">
        <f t="shared" si="8"/>
        <v>59.548579999999994</v>
      </c>
    </row>
    <row r="556" spans="1:20" x14ac:dyDescent="0.2">
      <c r="A556" s="51" t="s">
        <v>1180</v>
      </c>
      <c r="B556" s="52" t="s">
        <v>1181</v>
      </c>
      <c r="C556" s="53">
        <v>0.1</v>
      </c>
      <c r="D556" s="51" t="s">
        <v>5</v>
      </c>
      <c r="E556" s="51" t="s">
        <v>39</v>
      </c>
      <c r="F556" s="31">
        <v>38.370499999999993</v>
      </c>
      <c r="G556" s="31">
        <v>40.253999999999998</v>
      </c>
      <c r="H556" s="31">
        <v>42.492890000000003</v>
      </c>
      <c r="I556" s="31">
        <v>45.511189999999999</v>
      </c>
      <c r="J556" s="31">
        <v>48.102110000000003</v>
      </c>
      <c r="K556" s="31">
        <v>50.854050000000001</v>
      </c>
      <c r="L556" s="31">
        <v>54.211049999999993</v>
      </c>
      <c r="M556" s="31">
        <v>59.548579999999994</v>
      </c>
      <c r="N556" s="31">
        <v>64.987120000000004</v>
      </c>
      <c r="O556" s="31">
        <v>66.093230000000005</v>
      </c>
      <c r="P556" s="31">
        <v>68.859489999999994</v>
      </c>
      <c r="Q556" s="31">
        <v>71.181690000000003</v>
      </c>
      <c r="R556" s="31">
        <v>73.951629999999994</v>
      </c>
      <c r="T556" s="62">
        <f t="shared" si="8"/>
        <v>59.548579999999994</v>
      </c>
    </row>
    <row r="557" spans="1:20" x14ac:dyDescent="0.2">
      <c r="A557" s="51" t="s">
        <v>1182</v>
      </c>
      <c r="B557" s="52" t="s">
        <v>1183</v>
      </c>
      <c r="C557" s="53">
        <v>0.01</v>
      </c>
      <c r="D557" s="51" t="s">
        <v>5</v>
      </c>
      <c r="E557" s="51" t="s">
        <v>99</v>
      </c>
      <c r="F557" s="31">
        <v>8.36</v>
      </c>
      <c r="G557" s="31">
        <v>8.745000000000001</v>
      </c>
      <c r="H557" s="31">
        <v>9.2323999999999984</v>
      </c>
      <c r="I557" s="31">
        <v>9.8882000000000012</v>
      </c>
      <c r="J557" s="31">
        <v>10.446200000000001</v>
      </c>
      <c r="K557" s="31">
        <v>11.043899999999999</v>
      </c>
      <c r="L557" s="31">
        <v>11.772899999999998</v>
      </c>
      <c r="M557" s="31">
        <v>12.931999999999999</v>
      </c>
      <c r="N557" s="31">
        <v>14.113</v>
      </c>
      <c r="O557" s="31">
        <v>14.353400000000001</v>
      </c>
      <c r="P557" s="31">
        <v>14.936799999999998</v>
      </c>
      <c r="Q557" s="31">
        <v>15.404999999999999</v>
      </c>
      <c r="R557" s="31">
        <v>16.0045</v>
      </c>
      <c r="T557" s="62">
        <f t="shared" si="8"/>
        <v>12.931999999999999</v>
      </c>
    </row>
    <row r="558" spans="1:20" x14ac:dyDescent="0.2">
      <c r="A558" s="51" t="s">
        <v>1184</v>
      </c>
      <c r="B558" s="52" t="s">
        <v>1185</v>
      </c>
      <c r="C558" s="53">
        <v>0.01</v>
      </c>
      <c r="D558" s="51" t="s">
        <v>5</v>
      </c>
      <c r="E558" s="51" t="s">
        <v>99</v>
      </c>
      <c r="F558" s="31">
        <v>8.36</v>
      </c>
      <c r="G558" s="31">
        <v>8.745000000000001</v>
      </c>
      <c r="H558" s="31">
        <v>9.2323999999999984</v>
      </c>
      <c r="I558" s="31">
        <v>9.8882000000000012</v>
      </c>
      <c r="J558" s="31">
        <v>10.446200000000001</v>
      </c>
      <c r="K558" s="31">
        <v>11.043899999999999</v>
      </c>
      <c r="L558" s="31">
        <v>11.772899999999998</v>
      </c>
      <c r="M558" s="31">
        <v>12.931999999999999</v>
      </c>
      <c r="N558" s="31">
        <v>14.113</v>
      </c>
      <c r="O558" s="31">
        <v>14.353400000000001</v>
      </c>
      <c r="P558" s="31">
        <v>14.936799999999998</v>
      </c>
      <c r="Q558" s="31">
        <v>15.404999999999999</v>
      </c>
      <c r="R558" s="31">
        <v>16.0045</v>
      </c>
      <c r="T558" s="62">
        <f t="shared" si="8"/>
        <v>12.931999999999999</v>
      </c>
    </row>
    <row r="559" spans="1:20" x14ac:dyDescent="0.2">
      <c r="A559" s="51" t="s">
        <v>1186</v>
      </c>
      <c r="B559" s="52" t="s">
        <v>1187</v>
      </c>
      <c r="C559" s="53">
        <v>0.04</v>
      </c>
      <c r="D559" s="51" t="s">
        <v>5</v>
      </c>
      <c r="E559" s="51" t="s">
        <v>92</v>
      </c>
      <c r="F559" s="31">
        <v>16.88</v>
      </c>
      <c r="G559" s="31">
        <v>17.700000000000003</v>
      </c>
      <c r="H559" s="31">
        <v>18.684799999999999</v>
      </c>
      <c r="I559" s="31">
        <v>20.012</v>
      </c>
      <c r="J559" s="31">
        <v>21.1496</v>
      </c>
      <c r="K559" s="31">
        <v>22.3596</v>
      </c>
      <c r="L559" s="31">
        <v>23.835599999999996</v>
      </c>
      <c r="M559" s="31">
        <v>26.182399999999998</v>
      </c>
      <c r="N559" s="31">
        <v>28.573599999999999</v>
      </c>
      <c r="O559" s="31">
        <v>29.06</v>
      </c>
      <c r="P559" s="31">
        <v>30.270399999999999</v>
      </c>
      <c r="Q559" s="31">
        <v>31.279199999999999</v>
      </c>
      <c r="R559" s="31">
        <v>32.496400000000001</v>
      </c>
      <c r="T559" s="62">
        <f t="shared" si="8"/>
        <v>26.182399999999998</v>
      </c>
    </row>
    <row r="560" spans="1:20" x14ac:dyDescent="0.2">
      <c r="A560" s="51" t="s">
        <v>1188</v>
      </c>
      <c r="B560" s="52" t="s">
        <v>1189</v>
      </c>
      <c r="C560" s="53">
        <v>0.01</v>
      </c>
      <c r="D560" s="51" t="s">
        <v>5</v>
      </c>
      <c r="E560" s="51" t="s">
        <v>551</v>
      </c>
      <c r="F560" s="31">
        <v>6.2900000000000009</v>
      </c>
      <c r="G560" s="31">
        <v>6.5850000000000009</v>
      </c>
      <c r="H560" s="31">
        <v>6.9518000000000004</v>
      </c>
      <c r="I560" s="31">
        <v>7.4456000000000007</v>
      </c>
      <c r="J560" s="31">
        <v>7.8668000000000005</v>
      </c>
      <c r="K560" s="31">
        <v>8.3169000000000004</v>
      </c>
      <c r="L560" s="31">
        <v>8.8658999999999999</v>
      </c>
      <c r="M560" s="31">
        <v>9.7387999999999995</v>
      </c>
      <c r="N560" s="31">
        <v>10.6282</v>
      </c>
      <c r="O560" s="31">
        <v>10.809200000000002</v>
      </c>
      <c r="P560" s="31">
        <v>11.2522</v>
      </c>
      <c r="Q560" s="31">
        <v>11.612400000000001</v>
      </c>
      <c r="R560" s="31">
        <v>12.064300000000001</v>
      </c>
      <c r="T560" s="62">
        <f t="shared" si="8"/>
        <v>9.7387999999999995</v>
      </c>
    </row>
    <row r="561" spans="1:20" x14ac:dyDescent="0.2">
      <c r="A561" s="51" t="s">
        <v>1190</v>
      </c>
      <c r="B561" s="52" t="s">
        <v>1191</v>
      </c>
      <c r="C561" s="53">
        <v>0.01</v>
      </c>
      <c r="D561" s="51" t="s">
        <v>5</v>
      </c>
      <c r="E561" s="51" t="s">
        <v>122</v>
      </c>
      <c r="F561" s="31">
        <v>4.5305</v>
      </c>
      <c r="G561" s="31">
        <v>4.7490000000000006</v>
      </c>
      <c r="H561" s="31">
        <v>5.0132900000000005</v>
      </c>
      <c r="I561" s="31">
        <v>5.3693900000000001</v>
      </c>
      <c r="J561" s="31">
        <v>5.6743100000000002</v>
      </c>
      <c r="K561" s="31">
        <v>5.9989500000000007</v>
      </c>
      <c r="L561" s="31">
        <v>6.3949499999999997</v>
      </c>
      <c r="M561" s="31">
        <v>7.0245799999999994</v>
      </c>
      <c r="N561" s="31">
        <v>7.6661200000000003</v>
      </c>
      <c r="O561" s="31">
        <v>7.7966300000000004</v>
      </c>
      <c r="P561" s="31">
        <v>8.1202899999999989</v>
      </c>
      <c r="Q561" s="31">
        <v>8.3886900000000004</v>
      </c>
      <c r="R561" s="31">
        <v>8.7151300000000003</v>
      </c>
      <c r="T561" s="62">
        <f t="shared" si="8"/>
        <v>7.0245799999999994</v>
      </c>
    </row>
    <row r="562" spans="1:20" x14ac:dyDescent="0.2">
      <c r="A562" s="51" t="s">
        <v>1192</v>
      </c>
      <c r="B562" s="52" t="s">
        <v>1193</v>
      </c>
      <c r="C562" s="53">
        <v>0.01</v>
      </c>
      <c r="D562" s="51" t="s">
        <v>5</v>
      </c>
      <c r="E562" s="51" t="s">
        <v>99</v>
      </c>
      <c r="F562" s="31">
        <v>8.36</v>
      </c>
      <c r="G562" s="31">
        <v>8.745000000000001</v>
      </c>
      <c r="H562" s="31">
        <v>9.2323999999999984</v>
      </c>
      <c r="I562" s="31">
        <v>9.8882000000000012</v>
      </c>
      <c r="J562" s="31">
        <v>10.446200000000001</v>
      </c>
      <c r="K562" s="31">
        <v>11.043899999999999</v>
      </c>
      <c r="L562" s="31">
        <v>11.772899999999998</v>
      </c>
      <c r="M562" s="31">
        <v>12.931999999999999</v>
      </c>
      <c r="N562" s="31">
        <v>14.113</v>
      </c>
      <c r="O562" s="31">
        <v>14.353400000000001</v>
      </c>
      <c r="P562" s="31">
        <v>14.936799999999998</v>
      </c>
      <c r="Q562" s="31">
        <v>15.404999999999999</v>
      </c>
      <c r="R562" s="31">
        <v>16.0045</v>
      </c>
      <c r="T562" s="62">
        <f t="shared" si="8"/>
        <v>12.931999999999999</v>
      </c>
    </row>
    <row r="563" spans="1:20" x14ac:dyDescent="0.2">
      <c r="A563" s="51" t="s">
        <v>1194</v>
      </c>
      <c r="B563" s="52" t="s">
        <v>1195</v>
      </c>
      <c r="C563" s="53">
        <v>0.04</v>
      </c>
      <c r="D563" s="51" t="s">
        <v>5</v>
      </c>
      <c r="E563" s="51" t="s">
        <v>99</v>
      </c>
      <c r="F563" s="31">
        <v>8.6</v>
      </c>
      <c r="G563" s="31">
        <v>9.06</v>
      </c>
      <c r="H563" s="31">
        <v>9.5623999999999985</v>
      </c>
      <c r="I563" s="31">
        <v>10.2416</v>
      </c>
      <c r="J563" s="31">
        <v>10.832000000000001</v>
      </c>
      <c r="K563" s="31">
        <v>11.451599999999999</v>
      </c>
      <c r="L563" s="31">
        <v>12.207599999999998</v>
      </c>
      <c r="M563" s="31">
        <v>13.409599999999998</v>
      </c>
      <c r="N563" s="31">
        <v>14.634399999999999</v>
      </c>
      <c r="O563" s="31">
        <v>14.8832</v>
      </c>
      <c r="P563" s="31">
        <v>15.531999999999998</v>
      </c>
      <c r="Q563" s="31">
        <v>16.108799999999999</v>
      </c>
      <c r="R563" s="31">
        <v>16.735599999999998</v>
      </c>
      <c r="T563" s="62">
        <f t="shared" si="8"/>
        <v>13.409599999999998</v>
      </c>
    </row>
    <row r="564" spans="1:20" x14ac:dyDescent="0.2">
      <c r="A564" s="51" t="s">
        <v>1196</v>
      </c>
      <c r="B564" s="52" t="s">
        <v>1197</v>
      </c>
      <c r="C564" s="53">
        <v>0.01</v>
      </c>
      <c r="D564" s="51" t="s">
        <v>5</v>
      </c>
      <c r="E564" s="51" t="s">
        <v>99</v>
      </c>
      <c r="F564" s="31">
        <v>8.36</v>
      </c>
      <c r="G564" s="31">
        <v>8.745000000000001</v>
      </c>
      <c r="H564" s="31">
        <v>9.2323999999999984</v>
      </c>
      <c r="I564" s="31">
        <v>9.8882000000000012</v>
      </c>
      <c r="J564" s="31">
        <v>10.446200000000001</v>
      </c>
      <c r="K564" s="31">
        <v>11.043899999999999</v>
      </c>
      <c r="L564" s="31">
        <v>11.772899999999998</v>
      </c>
      <c r="M564" s="31">
        <v>12.931999999999999</v>
      </c>
      <c r="N564" s="31">
        <v>14.113</v>
      </c>
      <c r="O564" s="31">
        <v>14.353400000000001</v>
      </c>
      <c r="P564" s="31">
        <v>14.936799999999998</v>
      </c>
      <c r="Q564" s="31">
        <v>15.404999999999999</v>
      </c>
      <c r="R564" s="31">
        <v>16.0045</v>
      </c>
      <c r="T564" s="62">
        <f t="shared" si="8"/>
        <v>12.931999999999999</v>
      </c>
    </row>
    <row r="565" spans="1:20" x14ac:dyDescent="0.2">
      <c r="A565" s="51" t="s">
        <v>1198</v>
      </c>
      <c r="B565" s="52" t="s">
        <v>1199</v>
      </c>
      <c r="C565" s="53">
        <v>0.01</v>
      </c>
      <c r="D565" s="51" t="s">
        <v>5</v>
      </c>
      <c r="E565" s="51" t="s">
        <v>99</v>
      </c>
      <c r="F565" s="31">
        <v>8.36</v>
      </c>
      <c r="G565" s="31">
        <v>8.745000000000001</v>
      </c>
      <c r="H565" s="31">
        <v>9.2323999999999984</v>
      </c>
      <c r="I565" s="31">
        <v>9.8882000000000012</v>
      </c>
      <c r="J565" s="31">
        <v>10.446200000000001</v>
      </c>
      <c r="K565" s="31">
        <v>11.043899999999999</v>
      </c>
      <c r="L565" s="31">
        <v>11.772899999999998</v>
      </c>
      <c r="M565" s="31">
        <v>12.931999999999999</v>
      </c>
      <c r="N565" s="31">
        <v>14.113</v>
      </c>
      <c r="O565" s="31">
        <v>14.353400000000001</v>
      </c>
      <c r="P565" s="31">
        <v>14.936799999999998</v>
      </c>
      <c r="Q565" s="31">
        <v>15.404999999999999</v>
      </c>
      <c r="R565" s="31">
        <v>16.0045</v>
      </c>
      <c r="T565" s="62">
        <f t="shared" si="8"/>
        <v>12.931999999999999</v>
      </c>
    </row>
    <row r="566" spans="1:20" x14ac:dyDescent="0.2">
      <c r="A566" s="51" t="s">
        <v>1200</v>
      </c>
      <c r="B566" s="52" t="s">
        <v>1201</v>
      </c>
      <c r="C566" s="53">
        <v>0.01</v>
      </c>
      <c r="D566" s="51" t="s">
        <v>5</v>
      </c>
      <c r="E566" s="51" t="s">
        <v>164</v>
      </c>
      <c r="F566" s="31">
        <v>7.0145</v>
      </c>
      <c r="G566" s="31">
        <v>7.3410000000000002</v>
      </c>
      <c r="H566" s="31">
        <v>7.7500099999999996</v>
      </c>
      <c r="I566" s="31">
        <v>8.3005100000000009</v>
      </c>
      <c r="J566" s="31">
        <v>8.7695900000000009</v>
      </c>
      <c r="K566" s="31">
        <v>9.27135</v>
      </c>
      <c r="L566" s="31">
        <v>9.8833499999999983</v>
      </c>
      <c r="M566" s="31">
        <v>10.856419999999998</v>
      </c>
      <c r="N566" s="31">
        <v>11.84788</v>
      </c>
      <c r="O566" s="31">
        <v>12.049670000000001</v>
      </c>
      <c r="P566" s="31">
        <v>12.541809999999998</v>
      </c>
      <c r="Q566" s="31">
        <v>12.93981</v>
      </c>
      <c r="R566" s="31">
        <v>13.44337</v>
      </c>
      <c r="T566" s="62">
        <f t="shared" si="8"/>
        <v>10.856419999999998</v>
      </c>
    </row>
    <row r="567" spans="1:20" x14ac:dyDescent="0.2">
      <c r="A567" s="51">
        <v>40310728</v>
      </c>
      <c r="B567" s="52" t="s">
        <v>1202</v>
      </c>
      <c r="C567" s="53">
        <v>0.04</v>
      </c>
      <c r="D567" s="51" t="s">
        <v>5</v>
      </c>
      <c r="E567" s="51">
        <v>3.8860000000000001</v>
      </c>
      <c r="F567" s="31">
        <v>45.009</v>
      </c>
      <c r="G567" s="31">
        <v>47.052000000000007</v>
      </c>
      <c r="H567" s="31">
        <v>49.675620000000002</v>
      </c>
      <c r="I567" s="31">
        <v>53.204220000000007</v>
      </c>
      <c r="J567" s="31">
        <v>56.200780000000002</v>
      </c>
      <c r="K567" s="31">
        <v>59.416499999999999</v>
      </c>
      <c r="L567" s="31">
        <v>63.338499999999996</v>
      </c>
      <c r="M567" s="31">
        <v>69.574439999999996</v>
      </c>
      <c r="N567" s="31">
        <v>75.928160000000005</v>
      </c>
      <c r="O567" s="31">
        <v>77.221740000000011</v>
      </c>
      <c r="P567" s="31">
        <v>80.340019999999996</v>
      </c>
      <c r="Q567" s="31">
        <v>82.816420000000008</v>
      </c>
      <c r="R567" s="31">
        <v>86.03934000000001</v>
      </c>
      <c r="T567" s="62">
        <f t="shared" si="8"/>
        <v>69.574439999999996</v>
      </c>
    </row>
    <row r="568" spans="1:20" x14ac:dyDescent="0.2">
      <c r="A568" s="51" t="s">
        <v>1203</v>
      </c>
      <c r="B568" s="52" t="s">
        <v>1204</v>
      </c>
      <c r="C568" s="53">
        <v>0.04</v>
      </c>
      <c r="D568" s="51" t="s">
        <v>5</v>
      </c>
      <c r="E568" s="51" t="s">
        <v>45</v>
      </c>
      <c r="F568" s="31">
        <v>8.2894999999999985</v>
      </c>
      <c r="G568" s="31">
        <v>8.7359999999999989</v>
      </c>
      <c r="H568" s="31">
        <v>9.2203099999999996</v>
      </c>
      <c r="I568" s="31">
        <v>9.8752099999999992</v>
      </c>
      <c r="J568" s="31">
        <v>10.445089999999999</v>
      </c>
      <c r="K568" s="31">
        <v>11.042549999999999</v>
      </c>
      <c r="L568" s="31">
        <v>11.771549999999998</v>
      </c>
      <c r="M568" s="31">
        <v>12.930619999999998</v>
      </c>
      <c r="N568" s="31">
        <v>14.111679999999998</v>
      </c>
      <c r="O568" s="31">
        <v>14.351570000000001</v>
      </c>
      <c r="P568" s="31">
        <v>14.979309999999998</v>
      </c>
      <c r="Q568" s="31">
        <v>15.539909999999999</v>
      </c>
      <c r="R568" s="31">
        <v>16.144570000000002</v>
      </c>
      <c r="T568" s="62">
        <f t="shared" si="8"/>
        <v>12.930619999999998</v>
      </c>
    </row>
    <row r="569" spans="1:20" x14ac:dyDescent="0.2">
      <c r="A569" s="51" t="s">
        <v>1205</v>
      </c>
      <c r="B569" s="52" t="s">
        <v>1206</v>
      </c>
      <c r="C569" s="53">
        <v>0.25</v>
      </c>
      <c r="D569" s="51" t="s">
        <v>5</v>
      </c>
      <c r="E569" s="51" t="s">
        <v>326</v>
      </c>
      <c r="F569" s="31">
        <v>78.59</v>
      </c>
      <c r="G569" s="31">
        <v>82.545000000000002</v>
      </c>
      <c r="H569" s="31">
        <v>87.132199999999997</v>
      </c>
      <c r="I569" s="31">
        <v>93.32119999999999</v>
      </c>
      <c r="J569" s="31">
        <v>98.652799999999999</v>
      </c>
      <c r="K569" s="31">
        <v>104.29649999999999</v>
      </c>
      <c r="L569" s="31">
        <v>111.1815</v>
      </c>
      <c r="M569" s="31">
        <v>122.1284</v>
      </c>
      <c r="N569" s="31">
        <v>133.2826</v>
      </c>
      <c r="O569" s="31">
        <v>135.5504</v>
      </c>
      <c r="P569" s="31">
        <v>141.2902</v>
      </c>
      <c r="Q569" s="31">
        <v>146.19120000000001</v>
      </c>
      <c r="R569" s="31">
        <v>151.87990000000002</v>
      </c>
      <c r="T569" s="62">
        <f t="shared" si="8"/>
        <v>122.1284</v>
      </c>
    </row>
    <row r="570" spans="1:20" x14ac:dyDescent="0.2">
      <c r="A570" s="51">
        <v>40321827</v>
      </c>
      <c r="B570" s="52" t="s">
        <v>1207</v>
      </c>
      <c r="C570" s="53">
        <v>0.5</v>
      </c>
      <c r="D570" s="51" t="s">
        <v>5</v>
      </c>
      <c r="E570" s="51">
        <v>46.354999999999997</v>
      </c>
      <c r="F570" s="31">
        <v>537.08249999999998</v>
      </c>
      <c r="G570" s="31">
        <v>561.51</v>
      </c>
      <c r="H570" s="31">
        <v>592.81784999999991</v>
      </c>
      <c r="I570" s="31">
        <v>634.92734999999993</v>
      </c>
      <c r="J570" s="31">
        <v>670.69714999999997</v>
      </c>
      <c r="K570" s="31">
        <v>709.07324999999992</v>
      </c>
      <c r="L570" s="31">
        <v>755.87824999999987</v>
      </c>
      <c r="M570" s="31">
        <v>830.29769999999996</v>
      </c>
      <c r="N570" s="31">
        <v>906.12279999999998</v>
      </c>
      <c r="O570" s="31">
        <v>921.55995000000007</v>
      </c>
      <c r="P570" s="31">
        <v>958.80684999999983</v>
      </c>
      <c r="Q570" s="31">
        <v>988.42984999999999</v>
      </c>
      <c r="R570" s="31">
        <v>1026.8959499999999</v>
      </c>
      <c r="T570" s="62">
        <f t="shared" si="8"/>
        <v>830.29769999999996</v>
      </c>
    </row>
    <row r="571" spans="1:20" x14ac:dyDescent="0.2">
      <c r="A571" s="51" t="s">
        <v>1208</v>
      </c>
      <c r="B571" s="52" t="s">
        <v>1209</v>
      </c>
      <c r="C571" s="53">
        <v>0.75</v>
      </c>
      <c r="D571" s="51" t="s">
        <v>5</v>
      </c>
      <c r="E571" s="51" t="s">
        <v>658</v>
      </c>
      <c r="F571" s="31">
        <v>212.79300000000001</v>
      </c>
      <c r="G571" s="31">
        <v>223.65899999999999</v>
      </c>
      <c r="H571" s="31">
        <v>236.08194</v>
      </c>
      <c r="I571" s="31">
        <v>252.85074</v>
      </c>
      <c r="J571" s="31">
        <v>267.32705999999996</v>
      </c>
      <c r="K571" s="31">
        <v>282.6198</v>
      </c>
      <c r="L571" s="31">
        <v>301.27679999999998</v>
      </c>
      <c r="M571" s="31">
        <v>330.94067999999993</v>
      </c>
      <c r="N571" s="31">
        <v>361.16651999999999</v>
      </c>
      <c r="O571" s="31">
        <v>367.31058000000002</v>
      </c>
      <c r="P571" s="31">
        <v>382.97153999999995</v>
      </c>
      <c r="Q571" s="31">
        <v>396.47573999999997</v>
      </c>
      <c r="R571" s="31">
        <v>411.90347999999994</v>
      </c>
      <c r="T571" s="62">
        <f t="shared" si="8"/>
        <v>330.94067999999993</v>
      </c>
    </row>
    <row r="572" spans="1:20" x14ac:dyDescent="0.2">
      <c r="A572" s="51" t="s">
        <v>1210</v>
      </c>
      <c r="B572" s="52" t="s">
        <v>1211</v>
      </c>
      <c r="C572" s="53">
        <v>0.04</v>
      </c>
      <c r="D572" s="51" t="s">
        <v>5</v>
      </c>
      <c r="E572" s="51" t="s">
        <v>92</v>
      </c>
      <c r="F572" s="31">
        <v>16.88</v>
      </c>
      <c r="G572" s="31">
        <v>17.700000000000003</v>
      </c>
      <c r="H572" s="31">
        <v>18.684799999999999</v>
      </c>
      <c r="I572" s="31">
        <v>20.012</v>
      </c>
      <c r="J572" s="31">
        <v>21.1496</v>
      </c>
      <c r="K572" s="31">
        <v>22.3596</v>
      </c>
      <c r="L572" s="31">
        <v>23.835599999999996</v>
      </c>
      <c r="M572" s="31">
        <v>26.182399999999998</v>
      </c>
      <c r="N572" s="31">
        <v>28.573599999999999</v>
      </c>
      <c r="O572" s="31">
        <v>29.06</v>
      </c>
      <c r="P572" s="31">
        <v>30.270399999999999</v>
      </c>
      <c r="Q572" s="31">
        <v>31.279199999999999</v>
      </c>
      <c r="R572" s="31">
        <v>32.496400000000001</v>
      </c>
      <c r="T572" s="62">
        <f t="shared" si="8"/>
        <v>26.182399999999998</v>
      </c>
    </row>
    <row r="573" spans="1:20" x14ac:dyDescent="0.2">
      <c r="A573" s="51" t="s">
        <v>1212</v>
      </c>
      <c r="B573" s="52" t="s">
        <v>1213</v>
      </c>
      <c r="C573" s="53">
        <v>0.01</v>
      </c>
      <c r="D573" s="51" t="s">
        <v>5</v>
      </c>
      <c r="E573" s="51" t="s">
        <v>164</v>
      </c>
      <c r="F573" s="31">
        <v>7.0145</v>
      </c>
      <c r="G573" s="31">
        <v>7.3410000000000002</v>
      </c>
      <c r="H573" s="31">
        <v>7.7500099999999996</v>
      </c>
      <c r="I573" s="31">
        <v>8.3005100000000009</v>
      </c>
      <c r="J573" s="31">
        <v>8.7695900000000009</v>
      </c>
      <c r="K573" s="31">
        <v>9.27135</v>
      </c>
      <c r="L573" s="31">
        <v>9.8833499999999983</v>
      </c>
      <c r="M573" s="31">
        <v>10.856419999999998</v>
      </c>
      <c r="N573" s="31">
        <v>11.84788</v>
      </c>
      <c r="O573" s="31">
        <v>12.049670000000001</v>
      </c>
      <c r="P573" s="31">
        <v>12.541809999999998</v>
      </c>
      <c r="Q573" s="31">
        <v>12.93981</v>
      </c>
      <c r="R573" s="31">
        <v>13.44337</v>
      </c>
      <c r="T573" s="62">
        <f t="shared" si="8"/>
        <v>10.856419999999998</v>
      </c>
    </row>
    <row r="574" spans="1:20" x14ac:dyDescent="0.2">
      <c r="A574" s="51" t="s">
        <v>1214</v>
      </c>
      <c r="B574" s="52" t="s">
        <v>1215</v>
      </c>
      <c r="C574" s="53">
        <v>0.01</v>
      </c>
      <c r="D574" s="51" t="s">
        <v>5</v>
      </c>
      <c r="E574" s="51" t="s">
        <v>99</v>
      </c>
      <c r="F574" s="31">
        <v>8.36</v>
      </c>
      <c r="G574" s="31">
        <v>8.745000000000001</v>
      </c>
      <c r="H574" s="31">
        <v>9.2323999999999984</v>
      </c>
      <c r="I574" s="31">
        <v>9.8882000000000012</v>
      </c>
      <c r="J574" s="31">
        <v>10.446200000000001</v>
      </c>
      <c r="K574" s="31">
        <v>11.043899999999999</v>
      </c>
      <c r="L574" s="31">
        <v>11.772899999999998</v>
      </c>
      <c r="M574" s="31">
        <v>12.931999999999999</v>
      </c>
      <c r="N574" s="31">
        <v>14.113</v>
      </c>
      <c r="O574" s="31">
        <v>14.353400000000001</v>
      </c>
      <c r="P574" s="31">
        <v>14.936799999999998</v>
      </c>
      <c r="Q574" s="31">
        <v>15.404999999999999</v>
      </c>
      <c r="R574" s="31">
        <v>16.0045</v>
      </c>
      <c r="T574" s="62">
        <f t="shared" si="8"/>
        <v>12.931999999999999</v>
      </c>
    </row>
    <row r="575" spans="1:20" x14ac:dyDescent="0.2">
      <c r="A575" s="51" t="s">
        <v>1216</v>
      </c>
      <c r="B575" s="52" t="s">
        <v>1217</v>
      </c>
      <c r="C575" s="53">
        <v>0.1</v>
      </c>
      <c r="D575" s="51" t="s">
        <v>5</v>
      </c>
      <c r="E575" s="51" t="s">
        <v>42</v>
      </c>
      <c r="F575" s="31">
        <v>21.086000000000002</v>
      </c>
      <c r="G575" s="31">
        <v>22.218</v>
      </c>
      <c r="H575" s="31">
        <v>23.44988</v>
      </c>
      <c r="I575" s="31">
        <v>25.115480000000002</v>
      </c>
      <c r="J575" s="31">
        <v>26.564120000000003</v>
      </c>
      <c r="K575" s="31">
        <v>28.083600000000004</v>
      </c>
      <c r="L575" s="31">
        <v>29.9376</v>
      </c>
      <c r="M575" s="31">
        <v>32.885359999999999</v>
      </c>
      <c r="N575" s="31">
        <v>35.889040000000001</v>
      </c>
      <c r="O575" s="31">
        <v>36.499160000000003</v>
      </c>
      <c r="P575" s="31">
        <v>38.09308</v>
      </c>
      <c r="Q575" s="31">
        <v>39.513480000000001</v>
      </c>
      <c r="R575" s="31">
        <v>41.050959999999996</v>
      </c>
      <c r="T575" s="62">
        <f t="shared" si="8"/>
        <v>32.885359999999999</v>
      </c>
    </row>
    <row r="576" spans="1:20" x14ac:dyDescent="0.2">
      <c r="A576" s="51" t="s">
        <v>1218</v>
      </c>
      <c r="B576" s="52" t="s">
        <v>1219</v>
      </c>
      <c r="C576" s="53">
        <v>0.1</v>
      </c>
      <c r="D576" s="51" t="s">
        <v>5</v>
      </c>
      <c r="E576" s="51" t="s">
        <v>33</v>
      </c>
      <c r="F576" s="31">
        <v>24.915500000000002</v>
      </c>
      <c r="G576" s="31">
        <v>26.214000000000002</v>
      </c>
      <c r="H576" s="31">
        <v>27.668990000000001</v>
      </c>
      <c r="I576" s="31">
        <v>29.63429</v>
      </c>
      <c r="J576" s="31">
        <v>31.336010000000002</v>
      </c>
      <c r="K576" s="31">
        <v>33.128549999999997</v>
      </c>
      <c r="L576" s="31">
        <v>35.315549999999995</v>
      </c>
      <c r="M576" s="31">
        <v>38.792779999999993</v>
      </c>
      <c r="N576" s="31">
        <v>42.335919999999994</v>
      </c>
      <c r="O576" s="31">
        <v>43.055930000000004</v>
      </c>
      <c r="P576" s="31">
        <v>44.909590000000001</v>
      </c>
      <c r="Q576" s="31">
        <v>46.529790000000006</v>
      </c>
      <c r="R576" s="31">
        <v>48.340330000000002</v>
      </c>
      <c r="T576" s="62">
        <f t="shared" si="8"/>
        <v>38.792779999999993</v>
      </c>
    </row>
    <row r="577" spans="1:20" x14ac:dyDescent="0.2">
      <c r="A577" s="51" t="s">
        <v>1220</v>
      </c>
      <c r="B577" s="52" t="s">
        <v>1221</v>
      </c>
      <c r="C577" s="53">
        <v>0.04</v>
      </c>
      <c r="D577" s="51" t="s">
        <v>5</v>
      </c>
      <c r="E577" s="51" t="s">
        <v>169</v>
      </c>
      <c r="F577" s="31">
        <v>45.17</v>
      </c>
      <c r="G577" s="31">
        <v>47.22</v>
      </c>
      <c r="H577" s="31">
        <v>49.852999999999994</v>
      </c>
      <c r="I577" s="31">
        <v>53.394200000000005</v>
      </c>
      <c r="J577" s="31">
        <v>56.401400000000002</v>
      </c>
      <c r="K577" s="31">
        <v>59.628599999999999</v>
      </c>
      <c r="L577" s="31">
        <v>63.564599999999992</v>
      </c>
      <c r="M577" s="31">
        <v>69.822799999999987</v>
      </c>
      <c r="N577" s="31">
        <v>76.19919999999999</v>
      </c>
      <c r="O577" s="31">
        <v>77.497399999999999</v>
      </c>
      <c r="P577" s="31">
        <v>80.626599999999996</v>
      </c>
      <c r="Q577" s="31">
        <v>83.111400000000003</v>
      </c>
      <c r="R577" s="31">
        <v>86.345799999999997</v>
      </c>
      <c r="T577" s="62">
        <f t="shared" si="8"/>
        <v>69.822799999999987</v>
      </c>
    </row>
    <row r="578" spans="1:20" x14ac:dyDescent="0.2">
      <c r="A578" s="51" t="s">
        <v>1222</v>
      </c>
      <c r="B578" s="52" t="s">
        <v>1223</v>
      </c>
      <c r="C578" s="53">
        <v>0.1</v>
      </c>
      <c r="D578" s="51" t="s">
        <v>5</v>
      </c>
      <c r="E578" s="51" t="s">
        <v>1224</v>
      </c>
      <c r="F578" s="31">
        <v>33.805</v>
      </c>
      <c r="G578" s="31">
        <v>35.489999999999995</v>
      </c>
      <c r="H578" s="31">
        <v>37.462900000000005</v>
      </c>
      <c r="I578" s="31">
        <v>40.123899999999999</v>
      </c>
      <c r="J578" s="31">
        <v>42.4131</v>
      </c>
      <c r="K578" s="31">
        <v>44.839500000000001</v>
      </c>
      <c r="L578" s="31">
        <v>47.799499999999995</v>
      </c>
      <c r="M578" s="31">
        <v>52.505799999999994</v>
      </c>
      <c r="N578" s="31">
        <v>57.301200000000001</v>
      </c>
      <c r="O578" s="31">
        <v>58.276300000000006</v>
      </c>
      <c r="P578" s="31">
        <v>60.732900000000001</v>
      </c>
      <c r="Q578" s="31">
        <v>62.816900000000004</v>
      </c>
      <c r="R578" s="31">
        <v>65.261300000000006</v>
      </c>
      <c r="T578" s="62">
        <f t="shared" si="8"/>
        <v>52.505799999999994</v>
      </c>
    </row>
    <row r="579" spans="1:20" x14ac:dyDescent="0.2">
      <c r="A579" s="51" t="s">
        <v>1225</v>
      </c>
      <c r="B579" s="52" t="s">
        <v>1226</v>
      </c>
      <c r="C579" s="53">
        <v>0.5</v>
      </c>
      <c r="D579" s="51" t="s">
        <v>5</v>
      </c>
      <c r="E579" s="51" t="s">
        <v>1227</v>
      </c>
      <c r="F579" s="31">
        <v>419.98950000000002</v>
      </c>
      <c r="G579" s="31">
        <v>439.32600000000002</v>
      </c>
      <c r="H579" s="31">
        <v>463.81191000000001</v>
      </c>
      <c r="I579" s="31">
        <v>496.75761</v>
      </c>
      <c r="J579" s="31">
        <v>524.78908999999999</v>
      </c>
      <c r="K579" s="31">
        <v>554.81595000000004</v>
      </c>
      <c r="L579" s="31">
        <v>591.43894999999998</v>
      </c>
      <c r="M579" s="31">
        <v>649.66902000000005</v>
      </c>
      <c r="N579" s="31">
        <v>708.99928000000011</v>
      </c>
      <c r="O579" s="31">
        <v>721.07637000000011</v>
      </c>
      <c r="P579" s="31">
        <v>750.38130999999998</v>
      </c>
      <c r="Q579" s="31">
        <v>773.89511000000005</v>
      </c>
      <c r="R579" s="31">
        <v>804.01197000000002</v>
      </c>
      <c r="T579" s="62">
        <f t="shared" si="8"/>
        <v>649.66902000000005</v>
      </c>
    </row>
    <row r="580" spans="1:20" x14ac:dyDescent="0.2">
      <c r="A580" s="51" t="s">
        <v>1228</v>
      </c>
      <c r="B580" s="52" t="s">
        <v>1229</v>
      </c>
      <c r="C580" s="53">
        <v>0.04</v>
      </c>
      <c r="D580" s="51" t="s">
        <v>5</v>
      </c>
      <c r="E580" s="51" t="s">
        <v>149</v>
      </c>
      <c r="F580" s="31">
        <v>21.02</v>
      </c>
      <c r="G580" s="31">
        <v>22.020000000000003</v>
      </c>
      <c r="H580" s="31">
        <v>23.246000000000002</v>
      </c>
      <c r="I580" s="31">
        <v>24.897200000000002</v>
      </c>
      <c r="J580" s="31">
        <v>26.308399999999999</v>
      </c>
      <c r="K580" s="31">
        <v>27.813600000000001</v>
      </c>
      <c r="L580" s="31">
        <v>29.649599999999996</v>
      </c>
      <c r="M580" s="31">
        <v>32.568799999999996</v>
      </c>
      <c r="N580" s="31">
        <v>35.543199999999999</v>
      </c>
      <c r="O580" s="31">
        <v>36.148400000000002</v>
      </c>
      <c r="P580" s="31">
        <v>37.639599999999994</v>
      </c>
      <c r="Q580" s="31">
        <v>38.864400000000003</v>
      </c>
      <c r="R580" s="31">
        <v>40.376800000000003</v>
      </c>
      <c r="T580" s="62">
        <f t="shared" si="8"/>
        <v>32.568799999999996</v>
      </c>
    </row>
    <row r="581" spans="1:20" x14ac:dyDescent="0.2">
      <c r="A581" s="51" t="s">
        <v>1230</v>
      </c>
      <c r="B581" s="52" t="s">
        <v>1231</v>
      </c>
      <c r="C581" s="53">
        <v>0.04</v>
      </c>
      <c r="D581" s="51" t="s">
        <v>5</v>
      </c>
      <c r="E581" s="51" t="s">
        <v>551</v>
      </c>
      <c r="F581" s="31">
        <v>6.5300000000000011</v>
      </c>
      <c r="G581" s="31">
        <v>6.9</v>
      </c>
      <c r="H581" s="31">
        <v>7.2818000000000005</v>
      </c>
      <c r="I581" s="31">
        <v>7.7990000000000004</v>
      </c>
      <c r="J581" s="31">
        <v>8.252600000000001</v>
      </c>
      <c r="K581" s="31">
        <v>8.7246000000000006</v>
      </c>
      <c r="L581" s="31">
        <v>9.3005999999999993</v>
      </c>
      <c r="M581" s="31">
        <v>10.2164</v>
      </c>
      <c r="N581" s="31">
        <v>11.1496</v>
      </c>
      <c r="O581" s="31">
        <v>11.339000000000002</v>
      </c>
      <c r="P581" s="31">
        <v>11.8474</v>
      </c>
      <c r="Q581" s="31">
        <v>12.3162</v>
      </c>
      <c r="R581" s="31">
        <v>12.795400000000001</v>
      </c>
      <c r="T581" s="62">
        <f t="shared" si="8"/>
        <v>10.2164</v>
      </c>
    </row>
    <row r="582" spans="1:20" x14ac:dyDescent="0.2">
      <c r="A582" s="51" t="s">
        <v>1232</v>
      </c>
      <c r="B582" s="52" t="s">
        <v>1233</v>
      </c>
      <c r="C582" s="53">
        <v>0.01</v>
      </c>
      <c r="D582" s="51" t="s">
        <v>5</v>
      </c>
      <c r="E582" s="51" t="s">
        <v>122</v>
      </c>
      <c r="F582" s="31">
        <v>4.5305</v>
      </c>
      <c r="G582" s="31">
        <v>4.7490000000000006</v>
      </c>
      <c r="H582" s="31">
        <v>5.0132900000000005</v>
      </c>
      <c r="I582" s="31">
        <v>5.3693900000000001</v>
      </c>
      <c r="J582" s="31">
        <v>5.6743100000000002</v>
      </c>
      <c r="K582" s="31">
        <v>5.9989500000000007</v>
      </c>
      <c r="L582" s="31">
        <v>6.3949499999999997</v>
      </c>
      <c r="M582" s="31">
        <v>7.0245799999999994</v>
      </c>
      <c r="N582" s="31">
        <v>7.6661200000000003</v>
      </c>
      <c r="O582" s="31">
        <v>7.7966300000000004</v>
      </c>
      <c r="P582" s="31">
        <v>8.1202899999999989</v>
      </c>
      <c r="Q582" s="31">
        <v>8.3886900000000004</v>
      </c>
      <c r="R582" s="31">
        <v>8.7151300000000003</v>
      </c>
      <c r="S582" s="29">
        <f>VLOOKUP(B582,[1]TABELA!$B$53:$T$1211,19,FALSE)</f>
        <v>12</v>
      </c>
      <c r="T582" s="62">
        <v>11</v>
      </c>
    </row>
    <row r="583" spans="1:20" x14ac:dyDescent="0.2">
      <c r="A583" s="51">
        <v>40316831</v>
      </c>
      <c r="B583" s="52" t="s">
        <v>1234</v>
      </c>
      <c r="C583" s="53">
        <v>0.1</v>
      </c>
      <c r="D583" s="51" t="s">
        <v>5</v>
      </c>
      <c r="E583" s="51">
        <v>8.09</v>
      </c>
      <c r="F583" s="31">
        <v>93.834999999999994</v>
      </c>
      <c r="G583" s="31">
        <v>98.13</v>
      </c>
      <c r="H583" s="31">
        <v>103.60029999999999</v>
      </c>
      <c r="I583" s="31">
        <v>110.9593</v>
      </c>
      <c r="J583" s="31">
        <v>117.2157</v>
      </c>
      <c r="K583" s="31">
        <v>123.9225</v>
      </c>
      <c r="L583" s="31">
        <v>132.10249999999999</v>
      </c>
      <c r="M583" s="31">
        <v>145.1086</v>
      </c>
      <c r="N583" s="31">
        <v>158.3604</v>
      </c>
      <c r="O583" s="31">
        <v>161.0581</v>
      </c>
      <c r="P583" s="31">
        <v>167.58629999999999</v>
      </c>
      <c r="Q583" s="31">
        <v>172.8023</v>
      </c>
      <c r="R583" s="31">
        <v>179.52710000000002</v>
      </c>
      <c r="T583" s="62">
        <f t="shared" si="8"/>
        <v>145.1086</v>
      </c>
    </row>
    <row r="584" spans="1:20" x14ac:dyDescent="0.2">
      <c r="A584" s="51" t="s">
        <v>1235</v>
      </c>
      <c r="B584" s="52" t="s">
        <v>1236</v>
      </c>
      <c r="C584" s="53">
        <v>0.01</v>
      </c>
      <c r="D584" s="51" t="s">
        <v>5</v>
      </c>
      <c r="E584" s="51" t="s">
        <v>304</v>
      </c>
      <c r="F584" s="31">
        <v>15.605</v>
      </c>
      <c r="G584" s="31">
        <v>16.305000000000003</v>
      </c>
      <c r="H584" s="31">
        <v>17.214500000000001</v>
      </c>
      <c r="I584" s="31">
        <v>18.4373</v>
      </c>
      <c r="J584" s="31">
        <v>19.4741</v>
      </c>
      <c r="K584" s="31">
        <v>20.5884</v>
      </c>
      <c r="L584" s="31">
        <v>21.947399999999998</v>
      </c>
      <c r="M584" s="31">
        <v>24.108199999999997</v>
      </c>
      <c r="N584" s="31">
        <v>26.309799999999999</v>
      </c>
      <c r="O584" s="31">
        <v>26.758100000000002</v>
      </c>
      <c r="P584" s="31">
        <v>27.832899999999999</v>
      </c>
      <c r="Q584" s="31">
        <v>28.679100000000002</v>
      </c>
      <c r="R584" s="31">
        <v>29.795200000000005</v>
      </c>
      <c r="T584" s="62">
        <f t="shared" ref="T584:T647" si="9">M584</f>
        <v>24.108199999999997</v>
      </c>
    </row>
    <row r="585" spans="1:20" x14ac:dyDescent="0.2">
      <c r="A585" s="51" t="s">
        <v>1237</v>
      </c>
      <c r="B585" s="52" t="s">
        <v>1238</v>
      </c>
      <c r="C585" s="53">
        <v>0.1</v>
      </c>
      <c r="D585" s="51" t="s">
        <v>5</v>
      </c>
      <c r="E585" s="51" t="s">
        <v>6</v>
      </c>
      <c r="F585" s="31">
        <v>62.094999999999999</v>
      </c>
      <c r="G585" s="31">
        <v>65.010000000000005</v>
      </c>
      <c r="H585" s="31">
        <v>68.631099999999989</v>
      </c>
      <c r="I585" s="31">
        <v>73.506100000000004</v>
      </c>
      <c r="J585" s="31">
        <v>77.664900000000003</v>
      </c>
      <c r="K585" s="31">
        <v>82.108499999999992</v>
      </c>
      <c r="L585" s="31">
        <v>87.528499999999994</v>
      </c>
      <c r="M585" s="31">
        <v>96.146199999999993</v>
      </c>
      <c r="N585" s="31">
        <v>104.9268</v>
      </c>
      <c r="O585" s="31">
        <v>106.71370000000002</v>
      </c>
      <c r="P585" s="31">
        <v>111.08909999999999</v>
      </c>
      <c r="Q585" s="31">
        <v>114.6491</v>
      </c>
      <c r="R585" s="31">
        <v>119.11070000000001</v>
      </c>
      <c r="T585" s="62">
        <f t="shared" si="9"/>
        <v>96.146199999999993</v>
      </c>
    </row>
    <row r="586" spans="1:20" x14ac:dyDescent="0.2">
      <c r="A586" s="51" t="s">
        <v>1239</v>
      </c>
      <c r="B586" s="52" t="s">
        <v>1240</v>
      </c>
      <c r="C586" s="53">
        <v>0.1</v>
      </c>
      <c r="D586" s="51" t="s">
        <v>5</v>
      </c>
      <c r="E586" s="51" t="s">
        <v>36</v>
      </c>
      <c r="F586" s="31">
        <v>46.8</v>
      </c>
      <c r="G586" s="31">
        <v>49.05</v>
      </c>
      <c r="H586" s="31">
        <v>51.78</v>
      </c>
      <c r="I586" s="31">
        <v>55.457999999999998</v>
      </c>
      <c r="J586" s="31">
        <v>58.606000000000002</v>
      </c>
      <c r="K586" s="31">
        <v>61.959000000000003</v>
      </c>
      <c r="L586" s="31">
        <v>66.048999999999992</v>
      </c>
      <c r="M586" s="31">
        <v>72.551999999999992</v>
      </c>
      <c r="N586" s="31">
        <v>79.177999999999997</v>
      </c>
      <c r="O586" s="31">
        <v>80.52600000000001</v>
      </c>
      <c r="P586" s="31">
        <v>83.86399999999999</v>
      </c>
      <c r="Q586" s="31">
        <v>86.626000000000005</v>
      </c>
      <c r="R586" s="31">
        <v>89.997</v>
      </c>
      <c r="T586" s="62">
        <f t="shared" si="9"/>
        <v>72.551999999999992</v>
      </c>
    </row>
    <row r="587" spans="1:20" x14ac:dyDescent="0.2">
      <c r="A587" s="51" t="s">
        <v>1241</v>
      </c>
      <c r="B587" s="52" t="s">
        <v>1242</v>
      </c>
      <c r="C587" s="53">
        <v>0.1</v>
      </c>
      <c r="D587" s="51" t="s">
        <v>5</v>
      </c>
      <c r="E587" s="51" t="s">
        <v>36</v>
      </c>
      <c r="F587" s="31">
        <v>46.8</v>
      </c>
      <c r="G587" s="31">
        <v>49.05</v>
      </c>
      <c r="H587" s="31">
        <v>51.78</v>
      </c>
      <c r="I587" s="31">
        <v>55.457999999999998</v>
      </c>
      <c r="J587" s="31">
        <v>58.606000000000002</v>
      </c>
      <c r="K587" s="31">
        <v>61.959000000000003</v>
      </c>
      <c r="L587" s="31">
        <v>66.048999999999992</v>
      </c>
      <c r="M587" s="31">
        <v>72.551999999999992</v>
      </c>
      <c r="N587" s="31">
        <v>79.177999999999997</v>
      </c>
      <c r="O587" s="31">
        <v>80.52600000000001</v>
      </c>
      <c r="P587" s="31">
        <v>83.86399999999999</v>
      </c>
      <c r="Q587" s="31">
        <v>86.626000000000005</v>
      </c>
      <c r="R587" s="31">
        <v>89.997</v>
      </c>
      <c r="T587" s="62">
        <f t="shared" si="9"/>
        <v>72.551999999999992</v>
      </c>
    </row>
    <row r="588" spans="1:20" x14ac:dyDescent="0.2">
      <c r="A588" s="51">
        <v>40316866</v>
      </c>
      <c r="B588" s="52" t="s">
        <v>1243</v>
      </c>
      <c r="C588" s="53">
        <v>0.01</v>
      </c>
      <c r="D588" s="51" t="s">
        <v>5</v>
      </c>
      <c r="E588" s="51">
        <v>1.67</v>
      </c>
      <c r="F588" s="31">
        <v>19.284999999999997</v>
      </c>
      <c r="G588" s="31">
        <v>20.145</v>
      </c>
      <c r="H588" s="31">
        <v>21.268899999999999</v>
      </c>
      <c r="I588" s="31">
        <v>22.779699999999998</v>
      </c>
      <c r="J588" s="31">
        <v>24.059699999999999</v>
      </c>
      <c r="K588" s="31">
        <v>25.436399999999999</v>
      </c>
      <c r="L588" s="31">
        <v>27.115399999999998</v>
      </c>
      <c r="M588" s="31">
        <v>29.784999999999993</v>
      </c>
      <c r="N588" s="31">
        <v>32.504999999999995</v>
      </c>
      <c r="O588" s="31">
        <v>33.058900000000001</v>
      </c>
      <c r="P588" s="31">
        <v>34.383299999999998</v>
      </c>
      <c r="Q588" s="31">
        <v>35.421500000000002</v>
      </c>
      <c r="R588" s="31">
        <v>36.799999999999997</v>
      </c>
      <c r="T588" s="62">
        <f t="shared" si="9"/>
        <v>29.784999999999993</v>
      </c>
    </row>
    <row r="589" spans="1:20" x14ac:dyDescent="0.2">
      <c r="A589" s="51" t="s">
        <v>1244</v>
      </c>
      <c r="B589" s="52" t="s">
        <v>1245</v>
      </c>
      <c r="C589" s="53">
        <v>0.01</v>
      </c>
      <c r="D589" s="51" t="s">
        <v>5</v>
      </c>
      <c r="E589" s="51" t="s">
        <v>16</v>
      </c>
      <c r="F589" s="31">
        <v>19.284999999999997</v>
      </c>
      <c r="G589" s="31">
        <v>20.145</v>
      </c>
      <c r="H589" s="31">
        <v>21.268899999999999</v>
      </c>
      <c r="I589" s="31">
        <v>22.779699999999998</v>
      </c>
      <c r="J589" s="31">
        <v>24.059699999999999</v>
      </c>
      <c r="K589" s="31">
        <v>25.436399999999999</v>
      </c>
      <c r="L589" s="31">
        <v>27.115399999999998</v>
      </c>
      <c r="M589" s="31">
        <v>29.784999999999993</v>
      </c>
      <c r="N589" s="31">
        <v>32.504999999999995</v>
      </c>
      <c r="O589" s="31">
        <v>33.058900000000001</v>
      </c>
      <c r="P589" s="31">
        <v>34.383299999999998</v>
      </c>
      <c r="Q589" s="31">
        <v>35.421500000000002</v>
      </c>
      <c r="R589" s="31">
        <v>36.799999999999997</v>
      </c>
      <c r="T589" s="62">
        <f t="shared" si="9"/>
        <v>29.784999999999993</v>
      </c>
    </row>
    <row r="590" spans="1:20" x14ac:dyDescent="0.2">
      <c r="A590" s="51" t="s">
        <v>1246</v>
      </c>
      <c r="B590" s="52" t="s">
        <v>1247</v>
      </c>
      <c r="C590" s="53">
        <v>0.04</v>
      </c>
      <c r="D590" s="51" t="s">
        <v>5</v>
      </c>
      <c r="E590" s="51" t="s">
        <v>149</v>
      </c>
      <c r="F590" s="31">
        <v>21.02</v>
      </c>
      <c r="G590" s="31">
        <v>22.020000000000003</v>
      </c>
      <c r="H590" s="31">
        <v>23.246000000000002</v>
      </c>
      <c r="I590" s="31">
        <v>24.897200000000002</v>
      </c>
      <c r="J590" s="31">
        <v>26.308399999999999</v>
      </c>
      <c r="K590" s="31">
        <v>27.813600000000001</v>
      </c>
      <c r="L590" s="31">
        <v>29.649599999999996</v>
      </c>
      <c r="M590" s="31">
        <v>32.568799999999996</v>
      </c>
      <c r="N590" s="31">
        <v>35.543199999999999</v>
      </c>
      <c r="O590" s="31">
        <v>36.148400000000002</v>
      </c>
      <c r="P590" s="31">
        <v>37.639599999999994</v>
      </c>
      <c r="Q590" s="31">
        <v>38.864400000000003</v>
      </c>
      <c r="R590" s="31">
        <v>40.376800000000003</v>
      </c>
      <c r="T590" s="62">
        <f t="shared" si="9"/>
        <v>32.568799999999996</v>
      </c>
    </row>
    <row r="591" spans="1:20" x14ac:dyDescent="0.2">
      <c r="A591" s="51" t="s">
        <v>1248</v>
      </c>
      <c r="B591" s="52" t="s">
        <v>1249</v>
      </c>
      <c r="C591" s="53">
        <v>0.04</v>
      </c>
      <c r="D591" s="51" t="s">
        <v>5</v>
      </c>
      <c r="E591" s="51" t="s">
        <v>152</v>
      </c>
      <c r="F591" s="31">
        <v>28.885999999999999</v>
      </c>
      <c r="G591" s="31">
        <v>30.228000000000002</v>
      </c>
      <c r="H591" s="31">
        <v>31.912280000000003</v>
      </c>
      <c r="I591" s="31">
        <v>34.179080000000006</v>
      </c>
      <c r="J591" s="31">
        <v>36.110120000000002</v>
      </c>
      <c r="K591" s="31">
        <v>38.176200000000001</v>
      </c>
      <c r="L591" s="31">
        <v>40.696199999999997</v>
      </c>
      <c r="M591" s="31">
        <v>44.702959999999997</v>
      </c>
      <c r="N591" s="31">
        <v>48.785440000000001</v>
      </c>
      <c r="O591" s="31">
        <v>49.616360000000007</v>
      </c>
      <c r="P591" s="31">
        <v>51.641079999999995</v>
      </c>
      <c r="Q591" s="31">
        <v>53.27628</v>
      </c>
      <c r="R591" s="31">
        <v>55.349560000000004</v>
      </c>
      <c r="T591" s="62">
        <f t="shared" si="9"/>
        <v>44.702959999999997</v>
      </c>
    </row>
    <row r="592" spans="1:20" x14ac:dyDescent="0.2">
      <c r="A592" s="51" t="s">
        <v>1250</v>
      </c>
      <c r="B592" s="52" t="s">
        <v>1251</v>
      </c>
      <c r="C592" s="53">
        <v>0.04</v>
      </c>
      <c r="D592" s="51" t="s">
        <v>5</v>
      </c>
      <c r="E592" s="51" t="s">
        <v>643</v>
      </c>
      <c r="F592" s="31">
        <v>31.680499999999999</v>
      </c>
      <c r="G592" s="31">
        <v>33.143999999999998</v>
      </c>
      <c r="H592" s="31">
        <v>34.991089999999993</v>
      </c>
      <c r="I592" s="31">
        <v>37.476590000000002</v>
      </c>
      <c r="J592" s="31">
        <v>39.592309999999998</v>
      </c>
      <c r="K592" s="31">
        <v>41.85765</v>
      </c>
      <c r="L592" s="31">
        <v>44.620649999999991</v>
      </c>
      <c r="M592" s="31">
        <v>49.013779999999997</v>
      </c>
      <c r="N592" s="31">
        <v>53.489919999999998</v>
      </c>
      <c r="O592" s="31">
        <v>54.401030000000006</v>
      </c>
      <c r="P592" s="31">
        <v>56.615289999999995</v>
      </c>
      <c r="Q592" s="31">
        <v>58.39629</v>
      </c>
      <c r="R592" s="31">
        <v>60.66883</v>
      </c>
      <c r="T592" s="62">
        <f t="shared" si="9"/>
        <v>49.013779999999997</v>
      </c>
    </row>
    <row r="593" spans="1:20" x14ac:dyDescent="0.2">
      <c r="A593" s="51" t="s">
        <v>1252</v>
      </c>
      <c r="B593" s="52" t="s">
        <v>1253</v>
      </c>
      <c r="C593" s="53">
        <v>0.01</v>
      </c>
      <c r="D593" s="51" t="s">
        <v>5</v>
      </c>
      <c r="E593" s="51" t="s">
        <v>653</v>
      </c>
      <c r="F593" s="31">
        <v>9.3950000000000014</v>
      </c>
      <c r="G593" s="31">
        <v>9.8250000000000011</v>
      </c>
      <c r="H593" s="31">
        <v>10.3727</v>
      </c>
      <c r="I593" s="31">
        <v>11.109500000000002</v>
      </c>
      <c r="J593" s="31">
        <v>11.735900000000001</v>
      </c>
      <c r="K593" s="31">
        <v>12.407400000000001</v>
      </c>
      <c r="L593" s="31">
        <v>13.2264</v>
      </c>
      <c r="M593" s="31">
        <v>14.528599999999999</v>
      </c>
      <c r="N593" s="31">
        <v>15.855400000000001</v>
      </c>
      <c r="O593" s="31">
        <v>16.125500000000002</v>
      </c>
      <c r="P593" s="31">
        <v>16.7791</v>
      </c>
      <c r="Q593" s="31">
        <v>17.301300000000001</v>
      </c>
      <c r="R593" s="31">
        <v>17.974600000000002</v>
      </c>
      <c r="T593" s="62">
        <f t="shared" si="9"/>
        <v>14.528599999999999</v>
      </c>
    </row>
    <row r="594" spans="1:20" x14ac:dyDescent="0.2">
      <c r="A594" s="51" t="s">
        <v>1254</v>
      </c>
      <c r="B594" s="52" t="s">
        <v>1255</v>
      </c>
      <c r="C594" s="53">
        <v>0.1</v>
      </c>
      <c r="D594" s="51" t="s">
        <v>5</v>
      </c>
      <c r="E594" s="51">
        <v>1.2090000000000001</v>
      </c>
      <c r="F594" s="31">
        <v>14.703500000000002</v>
      </c>
      <c r="G594" s="31">
        <v>15.558000000000002</v>
      </c>
      <c r="H594" s="31">
        <v>16.418030000000002</v>
      </c>
      <c r="I594" s="31">
        <v>17.584130000000002</v>
      </c>
      <c r="J594" s="31">
        <v>18.610970000000002</v>
      </c>
      <c r="K594" s="31">
        <v>19.675350000000002</v>
      </c>
      <c r="L594" s="31">
        <v>20.974350000000001</v>
      </c>
      <c r="M594" s="31">
        <v>23.039659999999998</v>
      </c>
      <c r="N594" s="31">
        <v>25.14424</v>
      </c>
      <c r="O594" s="31">
        <v>25.571210000000001</v>
      </c>
      <c r="P594" s="31">
        <v>26.732230000000001</v>
      </c>
      <c r="Q594" s="31">
        <v>27.819630000000004</v>
      </c>
      <c r="R594" s="31">
        <v>28.902010000000004</v>
      </c>
      <c r="T594" s="62">
        <f t="shared" si="9"/>
        <v>23.039659999999998</v>
      </c>
    </row>
    <row r="595" spans="1:20" x14ac:dyDescent="0.2">
      <c r="A595" s="51" t="s">
        <v>1256</v>
      </c>
      <c r="B595" s="52" t="s">
        <v>1257</v>
      </c>
      <c r="C595" s="53">
        <v>0.1</v>
      </c>
      <c r="D595" s="51" t="s">
        <v>5</v>
      </c>
      <c r="E595" s="51">
        <v>2.4700000000000002</v>
      </c>
      <c r="F595" s="31">
        <v>29.205000000000002</v>
      </c>
      <c r="G595" s="31">
        <v>30.69</v>
      </c>
      <c r="H595" s="31">
        <v>32.3949</v>
      </c>
      <c r="I595" s="31">
        <v>34.695900000000002</v>
      </c>
      <c r="J595" s="31">
        <v>36.681100000000008</v>
      </c>
      <c r="K595" s="31">
        <v>38.779500000000006</v>
      </c>
      <c r="L595" s="31">
        <v>41.339500000000001</v>
      </c>
      <c r="M595" s="31">
        <v>45.409799999999997</v>
      </c>
      <c r="N595" s="31">
        <v>49.557200000000002</v>
      </c>
      <c r="O595" s="31">
        <v>50.400300000000009</v>
      </c>
      <c r="P595" s="31">
        <v>52.544900000000005</v>
      </c>
      <c r="Q595" s="31">
        <v>54.388900000000007</v>
      </c>
      <c r="R595" s="31">
        <v>56.505300000000005</v>
      </c>
      <c r="T595" s="62">
        <f t="shared" si="9"/>
        <v>45.409799999999997</v>
      </c>
    </row>
    <row r="596" spans="1:20" x14ac:dyDescent="0.2">
      <c r="A596" s="51" t="s">
        <v>1258</v>
      </c>
      <c r="B596" s="52" t="s">
        <v>1259</v>
      </c>
      <c r="C596" s="53">
        <v>0.01</v>
      </c>
      <c r="D596" s="51" t="s">
        <v>5</v>
      </c>
      <c r="E596" s="51" t="s">
        <v>760</v>
      </c>
      <c r="F596" s="31">
        <v>7.3250000000000002</v>
      </c>
      <c r="G596" s="31">
        <v>7.6650000000000009</v>
      </c>
      <c r="H596" s="31">
        <v>8.0921000000000003</v>
      </c>
      <c r="I596" s="31">
        <v>8.6669000000000018</v>
      </c>
      <c r="J596" s="31">
        <v>9.1565000000000012</v>
      </c>
      <c r="K596" s="31">
        <v>9.6804000000000006</v>
      </c>
      <c r="L596" s="31">
        <v>10.319399999999998</v>
      </c>
      <c r="M596" s="31">
        <v>11.3354</v>
      </c>
      <c r="N596" s="31">
        <v>12.3706</v>
      </c>
      <c r="O596" s="31">
        <v>12.581300000000001</v>
      </c>
      <c r="P596" s="31">
        <v>13.094499999999998</v>
      </c>
      <c r="Q596" s="31">
        <v>13.508700000000001</v>
      </c>
      <c r="R596" s="31">
        <v>14.034400000000002</v>
      </c>
      <c r="T596" s="62">
        <f t="shared" si="9"/>
        <v>11.3354</v>
      </c>
    </row>
    <row r="597" spans="1:20" x14ac:dyDescent="0.2">
      <c r="A597" s="51" t="s">
        <v>1260</v>
      </c>
      <c r="B597" s="52" t="s">
        <v>1261</v>
      </c>
      <c r="C597" s="53">
        <v>0.04</v>
      </c>
      <c r="D597" s="51" t="s">
        <v>5</v>
      </c>
      <c r="E597" s="51" t="s">
        <v>992</v>
      </c>
      <c r="F597" s="31">
        <v>26.195</v>
      </c>
      <c r="G597" s="31">
        <v>27.42</v>
      </c>
      <c r="H597" s="31">
        <v>28.947500000000002</v>
      </c>
      <c r="I597" s="31">
        <v>31.003699999999998</v>
      </c>
      <c r="J597" s="31">
        <v>32.756900000000002</v>
      </c>
      <c r="K597" s="31">
        <v>34.631099999999996</v>
      </c>
      <c r="L597" s="31">
        <v>36.917099999999998</v>
      </c>
      <c r="M597" s="31">
        <v>40.5518</v>
      </c>
      <c r="N597" s="31">
        <v>44.255200000000002</v>
      </c>
      <c r="O597" s="31">
        <v>45.008900000000004</v>
      </c>
      <c r="P597" s="31">
        <v>46.851099999999995</v>
      </c>
      <c r="Q597" s="31">
        <v>48.3459</v>
      </c>
      <c r="R597" s="31">
        <v>50.2273</v>
      </c>
      <c r="T597" s="62">
        <f t="shared" si="9"/>
        <v>40.5518</v>
      </c>
    </row>
    <row r="598" spans="1:20" x14ac:dyDescent="0.2">
      <c r="A598" s="51" t="s">
        <v>1262</v>
      </c>
      <c r="B598" s="52" t="s">
        <v>1263</v>
      </c>
      <c r="C598" s="53">
        <v>0.04</v>
      </c>
      <c r="D598" s="51" t="s">
        <v>5</v>
      </c>
      <c r="E598" s="51" t="s">
        <v>992</v>
      </c>
      <c r="F598" s="31">
        <v>26.195</v>
      </c>
      <c r="G598" s="31">
        <v>27.42</v>
      </c>
      <c r="H598" s="31">
        <v>28.947500000000002</v>
      </c>
      <c r="I598" s="31">
        <v>31.003699999999998</v>
      </c>
      <c r="J598" s="31">
        <v>32.756900000000002</v>
      </c>
      <c r="K598" s="31">
        <v>34.631099999999996</v>
      </c>
      <c r="L598" s="31">
        <v>36.917099999999998</v>
      </c>
      <c r="M598" s="31">
        <v>40.5518</v>
      </c>
      <c r="N598" s="31">
        <v>44.255200000000002</v>
      </c>
      <c r="O598" s="31">
        <v>45.008900000000004</v>
      </c>
      <c r="P598" s="31">
        <v>46.851099999999995</v>
      </c>
      <c r="Q598" s="31">
        <v>48.3459</v>
      </c>
      <c r="R598" s="31">
        <v>50.2273</v>
      </c>
      <c r="T598" s="62">
        <f t="shared" si="9"/>
        <v>40.5518</v>
      </c>
    </row>
    <row r="599" spans="1:20" x14ac:dyDescent="0.2">
      <c r="A599" s="51" t="s">
        <v>1264</v>
      </c>
      <c r="B599" s="52" t="s">
        <v>1265</v>
      </c>
      <c r="C599" s="53">
        <v>0.01</v>
      </c>
      <c r="D599" s="51" t="s">
        <v>5</v>
      </c>
      <c r="E599" s="51" t="s">
        <v>760</v>
      </c>
      <c r="F599" s="31">
        <v>7.3250000000000002</v>
      </c>
      <c r="G599" s="31">
        <v>7.6650000000000009</v>
      </c>
      <c r="H599" s="31">
        <v>8.0921000000000003</v>
      </c>
      <c r="I599" s="31">
        <v>8.6669000000000018</v>
      </c>
      <c r="J599" s="31">
        <v>9.1565000000000012</v>
      </c>
      <c r="K599" s="31">
        <v>9.6804000000000006</v>
      </c>
      <c r="L599" s="31">
        <v>10.319399999999998</v>
      </c>
      <c r="M599" s="31">
        <v>11.3354</v>
      </c>
      <c r="N599" s="31">
        <v>12.3706</v>
      </c>
      <c r="O599" s="31">
        <v>12.581300000000001</v>
      </c>
      <c r="P599" s="31">
        <v>13.094499999999998</v>
      </c>
      <c r="Q599" s="31">
        <v>13.508700000000001</v>
      </c>
      <c r="R599" s="31">
        <v>14.034400000000002</v>
      </c>
      <c r="T599" s="62">
        <f t="shared" si="9"/>
        <v>11.3354</v>
      </c>
    </row>
    <row r="600" spans="1:20" x14ac:dyDescent="0.2">
      <c r="A600" s="51" t="s">
        <v>1266</v>
      </c>
      <c r="B600" s="52" t="s">
        <v>1267</v>
      </c>
      <c r="C600" s="53">
        <v>0.04</v>
      </c>
      <c r="D600" s="51" t="s">
        <v>5</v>
      </c>
      <c r="E600" s="51" t="s">
        <v>45</v>
      </c>
      <c r="F600" s="31">
        <v>8.2894999999999985</v>
      </c>
      <c r="G600" s="31">
        <v>8.7359999999999989</v>
      </c>
      <c r="H600" s="31">
        <v>9.2203099999999996</v>
      </c>
      <c r="I600" s="31">
        <v>9.8752099999999992</v>
      </c>
      <c r="J600" s="31">
        <v>10.445089999999999</v>
      </c>
      <c r="K600" s="31">
        <v>11.042549999999999</v>
      </c>
      <c r="L600" s="31">
        <v>11.771549999999998</v>
      </c>
      <c r="M600" s="31">
        <v>12.930619999999998</v>
      </c>
      <c r="N600" s="31">
        <v>14.111679999999998</v>
      </c>
      <c r="O600" s="31">
        <v>14.351570000000001</v>
      </c>
      <c r="P600" s="31">
        <v>14.979309999999998</v>
      </c>
      <c r="Q600" s="31">
        <v>15.539909999999999</v>
      </c>
      <c r="R600" s="31">
        <v>16.144570000000002</v>
      </c>
      <c r="T600" s="62">
        <f t="shared" si="9"/>
        <v>12.930619999999998</v>
      </c>
    </row>
    <row r="601" spans="1:20" x14ac:dyDescent="0.2">
      <c r="A601" s="51" t="s">
        <v>1268</v>
      </c>
      <c r="B601" s="52" t="s">
        <v>1269</v>
      </c>
      <c r="C601" s="53">
        <v>0.01</v>
      </c>
      <c r="D601" s="51" t="s">
        <v>5</v>
      </c>
      <c r="E601" s="51" t="s">
        <v>181</v>
      </c>
      <c r="F601" s="31">
        <v>13.534999999999998</v>
      </c>
      <c r="G601" s="31">
        <v>14.145</v>
      </c>
      <c r="H601" s="31">
        <v>14.933899999999998</v>
      </c>
      <c r="I601" s="31">
        <v>15.9947</v>
      </c>
      <c r="J601" s="31">
        <v>16.894699999999997</v>
      </c>
      <c r="K601" s="31">
        <v>17.8614</v>
      </c>
      <c r="L601" s="31">
        <v>19.040399999999998</v>
      </c>
      <c r="M601" s="31">
        <v>20.914999999999996</v>
      </c>
      <c r="N601" s="31">
        <v>22.824999999999999</v>
      </c>
      <c r="O601" s="31">
        <v>23.213899999999999</v>
      </c>
      <c r="P601" s="31">
        <v>24.148299999999995</v>
      </c>
      <c r="Q601" s="31">
        <v>24.886499999999998</v>
      </c>
      <c r="R601" s="31">
        <v>25.855</v>
      </c>
      <c r="T601" s="62">
        <f t="shared" si="9"/>
        <v>20.914999999999996</v>
      </c>
    </row>
    <row r="602" spans="1:20" x14ac:dyDescent="0.2">
      <c r="A602" s="51" t="s">
        <v>1270</v>
      </c>
      <c r="B602" s="52" t="s">
        <v>1271</v>
      </c>
      <c r="C602" s="53">
        <v>0.04</v>
      </c>
      <c r="D602" s="51" t="s">
        <v>5</v>
      </c>
      <c r="E602" s="51" t="s">
        <v>122</v>
      </c>
      <c r="F602" s="31">
        <v>4.7705000000000002</v>
      </c>
      <c r="G602" s="31">
        <v>5.0640000000000001</v>
      </c>
      <c r="H602" s="31">
        <v>5.3432900000000005</v>
      </c>
      <c r="I602" s="31">
        <v>5.7227899999999998</v>
      </c>
      <c r="J602" s="31">
        <v>6.0601100000000008</v>
      </c>
      <c r="K602" s="31">
        <v>6.40665</v>
      </c>
      <c r="L602" s="31">
        <v>6.82965</v>
      </c>
      <c r="M602" s="31">
        <v>7.5021799999999992</v>
      </c>
      <c r="N602" s="31">
        <v>8.187520000000001</v>
      </c>
      <c r="O602" s="31">
        <v>8.3264300000000002</v>
      </c>
      <c r="P602" s="31">
        <v>8.7154899999999991</v>
      </c>
      <c r="Q602" s="31">
        <v>9.0924899999999997</v>
      </c>
      <c r="R602" s="31">
        <v>9.4462299999999999</v>
      </c>
      <c r="T602" s="62">
        <f t="shared" si="9"/>
        <v>7.5021799999999992</v>
      </c>
    </row>
    <row r="603" spans="1:20" x14ac:dyDescent="0.2">
      <c r="A603" s="51" t="s">
        <v>1272</v>
      </c>
      <c r="B603" s="52" t="s">
        <v>1273</v>
      </c>
      <c r="C603" s="53">
        <v>0.25</v>
      </c>
      <c r="D603" s="51" t="s">
        <v>5</v>
      </c>
      <c r="E603" s="51" t="s">
        <v>1274</v>
      </c>
      <c r="F603" s="31">
        <v>146.79649999999998</v>
      </c>
      <c r="G603" s="31">
        <v>153.71699999999998</v>
      </c>
      <c r="H603" s="31">
        <v>162.27796999999998</v>
      </c>
      <c r="I603" s="31">
        <v>173.80486999999999</v>
      </c>
      <c r="J603" s="31">
        <v>183.64402999999999</v>
      </c>
      <c r="K603" s="31">
        <v>194.15115</v>
      </c>
      <c r="L603" s="31">
        <v>206.96714999999998</v>
      </c>
      <c r="M603" s="31">
        <v>227.34433999999996</v>
      </c>
      <c r="N603" s="31">
        <v>248.10675999999998</v>
      </c>
      <c r="O603" s="31">
        <v>252.33178999999998</v>
      </c>
      <c r="P603" s="31">
        <v>262.69776999999993</v>
      </c>
      <c r="Q603" s="31">
        <v>271.15737000000001</v>
      </c>
      <c r="R603" s="31">
        <v>281.70948999999996</v>
      </c>
      <c r="T603" s="62">
        <f t="shared" si="9"/>
        <v>227.34433999999996</v>
      </c>
    </row>
    <row r="604" spans="1:20" x14ac:dyDescent="0.2">
      <c r="A604" s="51" t="s">
        <v>1275</v>
      </c>
      <c r="B604" s="52" t="s">
        <v>1276</v>
      </c>
      <c r="C604" s="53">
        <v>0.1</v>
      </c>
      <c r="D604" s="51" t="s">
        <v>5</v>
      </c>
      <c r="E604" s="51" t="s">
        <v>191</v>
      </c>
      <c r="F604" s="31">
        <v>33.505999999999993</v>
      </c>
      <c r="G604" s="31">
        <v>35.177999999999997</v>
      </c>
      <c r="H604" s="31">
        <v>37.133479999999999</v>
      </c>
      <c r="I604" s="31">
        <v>39.771079999999998</v>
      </c>
      <c r="J604" s="31">
        <v>42.040520000000001</v>
      </c>
      <c r="K604" s="31">
        <v>44.445599999999999</v>
      </c>
      <c r="L604" s="31">
        <v>47.379599999999989</v>
      </c>
      <c r="M604" s="31">
        <v>52.04455999999999</v>
      </c>
      <c r="N604" s="31">
        <v>56.797839999999994</v>
      </c>
      <c r="O604" s="31">
        <v>57.764359999999996</v>
      </c>
      <c r="P604" s="31">
        <v>60.200679999999998</v>
      </c>
      <c r="Q604" s="31">
        <v>62.269080000000002</v>
      </c>
      <c r="R604" s="31">
        <v>64.692160000000001</v>
      </c>
      <c r="T604" s="62">
        <f t="shared" si="9"/>
        <v>52.04455999999999</v>
      </c>
    </row>
    <row r="605" spans="1:20" x14ac:dyDescent="0.2">
      <c r="A605" s="51" t="s">
        <v>1277</v>
      </c>
      <c r="B605" s="52" t="s">
        <v>1278</v>
      </c>
      <c r="C605" s="53">
        <v>0.1</v>
      </c>
      <c r="D605" s="51" t="s">
        <v>5</v>
      </c>
      <c r="E605" s="51" t="s">
        <v>330</v>
      </c>
      <c r="F605" s="31">
        <v>38.680999999999997</v>
      </c>
      <c r="G605" s="31">
        <v>40.577999999999996</v>
      </c>
      <c r="H605" s="31">
        <v>42.834980000000002</v>
      </c>
      <c r="I605" s="31">
        <v>45.877580000000002</v>
      </c>
      <c r="J605" s="31">
        <v>48.489020000000004</v>
      </c>
      <c r="K605" s="31">
        <v>51.263100000000001</v>
      </c>
      <c r="L605" s="31">
        <v>54.647099999999995</v>
      </c>
      <c r="M605" s="31">
        <v>60.027559999999994</v>
      </c>
      <c r="N605" s="31">
        <v>65.509839999999997</v>
      </c>
      <c r="O605" s="31">
        <v>66.624860000000012</v>
      </c>
      <c r="P605" s="31">
        <v>69.412179999999992</v>
      </c>
      <c r="Q605" s="31">
        <v>71.750579999999999</v>
      </c>
      <c r="R605" s="31">
        <v>74.542659999999998</v>
      </c>
      <c r="T605" s="62">
        <f t="shared" si="9"/>
        <v>60.027559999999994</v>
      </c>
    </row>
    <row r="606" spans="1:20" x14ac:dyDescent="0.2">
      <c r="A606" s="51" t="s">
        <v>1279</v>
      </c>
      <c r="B606" s="52" t="s">
        <v>1280</v>
      </c>
      <c r="C606" s="53">
        <v>0.04</v>
      </c>
      <c r="D606" s="51" t="s">
        <v>5</v>
      </c>
      <c r="E606" s="51" t="s">
        <v>122</v>
      </c>
      <c r="F606" s="31">
        <v>4.7705000000000002</v>
      </c>
      <c r="G606" s="31">
        <v>5.0640000000000001</v>
      </c>
      <c r="H606" s="31">
        <v>5.3432900000000005</v>
      </c>
      <c r="I606" s="31">
        <v>5.7227899999999998</v>
      </c>
      <c r="J606" s="31">
        <v>6.0601100000000008</v>
      </c>
      <c r="K606" s="31">
        <v>6.40665</v>
      </c>
      <c r="L606" s="31">
        <v>6.82965</v>
      </c>
      <c r="M606" s="31">
        <v>7.5021799999999992</v>
      </c>
      <c r="N606" s="31">
        <v>8.187520000000001</v>
      </c>
      <c r="O606" s="31">
        <v>8.3264300000000002</v>
      </c>
      <c r="P606" s="31">
        <v>8.7154899999999991</v>
      </c>
      <c r="Q606" s="31">
        <v>9.0924899999999997</v>
      </c>
      <c r="R606" s="31">
        <v>9.4462299999999999</v>
      </c>
      <c r="T606" s="62">
        <f t="shared" si="9"/>
        <v>7.5021799999999992</v>
      </c>
    </row>
    <row r="607" spans="1:20" x14ac:dyDescent="0.2">
      <c r="A607" s="51">
        <v>40319113</v>
      </c>
      <c r="B607" s="52" t="s">
        <v>1281</v>
      </c>
      <c r="C607" s="53">
        <v>0.01</v>
      </c>
      <c r="D607" s="51" t="s">
        <v>5</v>
      </c>
      <c r="E607" s="51">
        <v>1.0940000000000001</v>
      </c>
      <c r="F607" s="31">
        <v>12.661000000000001</v>
      </c>
      <c r="G607" s="31">
        <v>13.233000000000001</v>
      </c>
      <c r="H607" s="31">
        <v>13.970980000000001</v>
      </c>
      <c r="I607" s="31">
        <v>14.963380000000003</v>
      </c>
      <c r="J607" s="31">
        <v>15.805620000000001</v>
      </c>
      <c r="K607" s="31">
        <v>16.71</v>
      </c>
      <c r="L607" s="31">
        <v>17.812999999999999</v>
      </c>
      <c r="M607" s="31">
        <v>19.566759999999999</v>
      </c>
      <c r="N607" s="31">
        <v>21.353640000000002</v>
      </c>
      <c r="O607" s="31">
        <v>21.717460000000003</v>
      </c>
      <c r="P607" s="31">
        <v>22.592580000000002</v>
      </c>
      <c r="Q607" s="31">
        <v>23.285180000000004</v>
      </c>
      <c r="R607" s="31">
        <v>24.191360000000003</v>
      </c>
      <c r="T607" s="62">
        <f t="shared" si="9"/>
        <v>19.566759999999999</v>
      </c>
    </row>
    <row r="608" spans="1:20" x14ac:dyDescent="0.2">
      <c r="A608" s="51" t="s">
        <v>1282</v>
      </c>
      <c r="B608" s="52" t="s">
        <v>1283</v>
      </c>
      <c r="C608" s="53">
        <v>0.01</v>
      </c>
      <c r="D608" s="51" t="s">
        <v>5</v>
      </c>
      <c r="E608" s="51" t="s">
        <v>760</v>
      </c>
      <c r="F608" s="31">
        <v>7.3250000000000002</v>
      </c>
      <c r="G608" s="31">
        <v>7.6650000000000009</v>
      </c>
      <c r="H608" s="31">
        <v>8.0921000000000003</v>
      </c>
      <c r="I608" s="31">
        <v>8.6669000000000018</v>
      </c>
      <c r="J608" s="31">
        <v>9.1565000000000012</v>
      </c>
      <c r="K608" s="31">
        <v>9.6804000000000006</v>
      </c>
      <c r="L608" s="31">
        <v>10.319399999999998</v>
      </c>
      <c r="M608" s="31">
        <v>11.3354</v>
      </c>
      <c r="N608" s="31">
        <v>12.3706</v>
      </c>
      <c r="O608" s="31">
        <v>12.581300000000001</v>
      </c>
      <c r="P608" s="31">
        <v>13.094499999999998</v>
      </c>
      <c r="Q608" s="31">
        <v>13.508700000000001</v>
      </c>
      <c r="R608" s="31">
        <v>14.034400000000002</v>
      </c>
      <c r="T608" s="62">
        <f t="shared" si="9"/>
        <v>11.3354</v>
      </c>
    </row>
    <row r="609" spans="1:20" x14ac:dyDescent="0.2">
      <c r="A609" s="51" t="s">
        <v>1284</v>
      </c>
      <c r="B609" s="52" t="s">
        <v>1285</v>
      </c>
      <c r="C609" s="53">
        <v>0.04</v>
      </c>
      <c r="D609" s="51" t="s">
        <v>5</v>
      </c>
      <c r="E609" s="51" t="s">
        <v>1286</v>
      </c>
      <c r="F609" s="31">
        <v>7.8755000000000006</v>
      </c>
      <c r="G609" s="31">
        <v>8.3040000000000003</v>
      </c>
      <c r="H609" s="31">
        <v>8.7641899999999993</v>
      </c>
      <c r="I609" s="31">
        <v>9.3866899999999998</v>
      </c>
      <c r="J609" s="31">
        <v>9.9292100000000012</v>
      </c>
      <c r="K609" s="31">
        <v>10.49715</v>
      </c>
      <c r="L609" s="31">
        <v>11.190149999999999</v>
      </c>
      <c r="M609" s="31">
        <v>12.291979999999999</v>
      </c>
      <c r="N609" s="31">
        <v>13.414720000000001</v>
      </c>
      <c r="O609" s="31">
        <v>13.642730000000002</v>
      </c>
      <c r="P609" s="31">
        <v>14.24239</v>
      </c>
      <c r="Q609" s="31">
        <v>14.78139</v>
      </c>
      <c r="R609" s="31">
        <v>15.356530000000001</v>
      </c>
      <c r="T609" s="62">
        <f t="shared" si="9"/>
        <v>12.291979999999999</v>
      </c>
    </row>
    <row r="610" spans="1:20" x14ac:dyDescent="0.2">
      <c r="A610" s="51" t="s">
        <v>1287</v>
      </c>
      <c r="B610" s="52" t="s">
        <v>1288</v>
      </c>
      <c r="C610" s="53">
        <v>0.1</v>
      </c>
      <c r="D610" s="51" t="s">
        <v>5</v>
      </c>
      <c r="E610" s="51" t="s">
        <v>836</v>
      </c>
      <c r="F610" s="31">
        <v>26.260999999999999</v>
      </c>
      <c r="G610" s="31">
        <v>27.617999999999999</v>
      </c>
      <c r="H610" s="31">
        <v>29.15138</v>
      </c>
      <c r="I610" s="31">
        <v>31.221980000000002</v>
      </c>
      <c r="J610" s="31">
        <v>33.012619999999998</v>
      </c>
      <c r="K610" s="31">
        <v>34.9011</v>
      </c>
      <c r="L610" s="31">
        <v>37.205099999999995</v>
      </c>
      <c r="M610" s="31">
        <v>40.868359999999996</v>
      </c>
      <c r="N610" s="31">
        <v>44.601039999999998</v>
      </c>
      <c r="O610" s="31">
        <v>45.359659999999998</v>
      </c>
      <c r="P610" s="31">
        <v>47.304580000000001</v>
      </c>
      <c r="Q610" s="31">
        <v>48.994979999999998</v>
      </c>
      <c r="R610" s="31">
        <v>50.90146</v>
      </c>
      <c r="T610" s="62">
        <f t="shared" si="9"/>
        <v>40.868359999999996</v>
      </c>
    </row>
    <row r="611" spans="1:20" x14ac:dyDescent="0.2">
      <c r="A611" s="51" t="s">
        <v>1289</v>
      </c>
      <c r="B611" s="52" t="s">
        <v>1290</v>
      </c>
      <c r="C611" s="53">
        <v>0.1</v>
      </c>
      <c r="D611" s="51" t="s">
        <v>5</v>
      </c>
      <c r="E611" s="51" t="s">
        <v>286</v>
      </c>
      <c r="F611" s="31">
        <v>37.335499999999996</v>
      </c>
      <c r="G611" s="31">
        <v>39.173999999999999</v>
      </c>
      <c r="H611" s="31">
        <v>41.352589999999999</v>
      </c>
      <c r="I611" s="31">
        <v>44.28989</v>
      </c>
      <c r="J611" s="31">
        <v>46.81241</v>
      </c>
      <c r="K611" s="31">
        <v>49.490550000000006</v>
      </c>
      <c r="L611" s="31">
        <v>52.757549999999995</v>
      </c>
      <c r="M611" s="31">
        <v>57.951979999999992</v>
      </c>
      <c r="N611" s="31">
        <v>63.244720000000001</v>
      </c>
      <c r="O611" s="31">
        <v>64.321130000000011</v>
      </c>
      <c r="P611" s="31">
        <v>67.017189999999985</v>
      </c>
      <c r="Q611" s="31">
        <v>69.285390000000007</v>
      </c>
      <c r="R611" s="31">
        <v>71.981530000000006</v>
      </c>
      <c r="T611" s="62">
        <f t="shared" si="9"/>
        <v>57.951979999999992</v>
      </c>
    </row>
    <row r="612" spans="1:20" x14ac:dyDescent="0.2">
      <c r="A612" s="51" t="s">
        <v>1291</v>
      </c>
      <c r="B612" s="52" t="s">
        <v>1292</v>
      </c>
      <c r="C612" s="53">
        <v>0.1</v>
      </c>
      <c r="D612" s="51" t="s">
        <v>5</v>
      </c>
      <c r="E612" s="51" t="s">
        <v>286</v>
      </c>
      <c r="F612" s="31">
        <v>37.335499999999996</v>
      </c>
      <c r="G612" s="31">
        <v>39.173999999999999</v>
      </c>
      <c r="H612" s="31">
        <v>41.352589999999999</v>
      </c>
      <c r="I612" s="31">
        <v>44.28989</v>
      </c>
      <c r="J612" s="31">
        <v>46.81241</v>
      </c>
      <c r="K612" s="31">
        <v>49.490550000000006</v>
      </c>
      <c r="L612" s="31">
        <v>52.757549999999995</v>
      </c>
      <c r="M612" s="31">
        <v>57.951979999999992</v>
      </c>
      <c r="N612" s="31">
        <v>63.244720000000001</v>
      </c>
      <c r="O612" s="31">
        <v>64.321130000000011</v>
      </c>
      <c r="P612" s="31">
        <v>67.017189999999985</v>
      </c>
      <c r="Q612" s="31">
        <v>69.285390000000007</v>
      </c>
      <c r="R612" s="31">
        <v>71.981530000000006</v>
      </c>
      <c r="T612" s="62">
        <f t="shared" si="9"/>
        <v>57.951979999999992</v>
      </c>
    </row>
    <row r="613" spans="1:20" x14ac:dyDescent="0.2">
      <c r="A613" s="51" t="s">
        <v>1293</v>
      </c>
      <c r="B613" s="52" t="s">
        <v>1294</v>
      </c>
      <c r="C613" s="53">
        <v>0.1</v>
      </c>
      <c r="D613" s="51" t="s">
        <v>5</v>
      </c>
      <c r="E613" s="51" t="s">
        <v>33</v>
      </c>
      <c r="F613" s="31">
        <v>24.915500000000002</v>
      </c>
      <c r="G613" s="31">
        <v>26.214000000000002</v>
      </c>
      <c r="H613" s="31">
        <v>27.668990000000001</v>
      </c>
      <c r="I613" s="31">
        <v>29.63429</v>
      </c>
      <c r="J613" s="31">
        <v>31.336010000000002</v>
      </c>
      <c r="K613" s="31">
        <v>33.128549999999997</v>
      </c>
      <c r="L613" s="31">
        <v>35.315549999999995</v>
      </c>
      <c r="M613" s="31">
        <v>38.792779999999993</v>
      </c>
      <c r="N613" s="31">
        <v>42.335919999999994</v>
      </c>
      <c r="O613" s="31">
        <v>43.055930000000004</v>
      </c>
      <c r="P613" s="31">
        <v>44.909590000000001</v>
      </c>
      <c r="Q613" s="31">
        <v>46.529790000000006</v>
      </c>
      <c r="R613" s="31">
        <v>48.340330000000002</v>
      </c>
      <c r="T613" s="62">
        <f t="shared" si="9"/>
        <v>38.792779999999993</v>
      </c>
    </row>
    <row r="614" spans="1:20" x14ac:dyDescent="0.2">
      <c r="A614" s="51">
        <v>40319130</v>
      </c>
      <c r="B614" s="52" t="s">
        <v>1295</v>
      </c>
      <c r="C614" s="53">
        <v>0.04</v>
      </c>
      <c r="D614" s="51" t="s">
        <v>5</v>
      </c>
      <c r="E614" s="51">
        <v>2.7909999999999999</v>
      </c>
      <c r="F614" s="31">
        <v>32.416499999999999</v>
      </c>
      <c r="G614" s="31">
        <v>33.911999999999999</v>
      </c>
      <c r="H614" s="31">
        <v>35.801969999999997</v>
      </c>
      <c r="I614" s="31">
        <v>38.34507</v>
      </c>
      <c r="J614" s="31">
        <v>40.509430000000002</v>
      </c>
      <c r="K614" s="31">
        <v>42.827249999999999</v>
      </c>
      <c r="L614" s="31">
        <v>45.654249999999998</v>
      </c>
      <c r="M614" s="31">
        <v>50.149139999999996</v>
      </c>
      <c r="N614" s="31">
        <v>54.728959999999994</v>
      </c>
      <c r="O614" s="31">
        <v>55.661190000000005</v>
      </c>
      <c r="P614" s="31">
        <v>57.925369999999994</v>
      </c>
      <c r="Q614" s="31">
        <v>59.744770000000003</v>
      </c>
      <c r="R614" s="31">
        <v>62.069790000000005</v>
      </c>
      <c r="T614" s="62">
        <f t="shared" si="9"/>
        <v>50.149139999999996</v>
      </c>
    </row>
    <row r="615" spans="1:20" x14ac:dyDescent="0.2">
      <c r="A615" s="51" t="s">
        <v>1296</v>
      </c>
      <c r="B615" s="52" t="s">
        <v>1297</v>
      </c>
      <c r="C615" s="53">
        <v>0.1</v>
      </c>
      <c r="D615" s="51" t="s">
        <v>5</v>
      </c>
      <c r="E615" s="51" t="s">
        <v>42</v>
      </c>
      <c r="F615" s="31">
        <v>21.086000000000002</v>
      </c>
      <c r="G615" s="31">
        <v>22.218</v>
      </c>
      <c r="H615" s="31">
        <v>23.44988</v>
      </c>
      <c r="I615" s="31">
        <v>25.115480000000002</v>
      </c>
      <c r="J615" s="31">
        <v>26.564120000000003</v>
      </c>
      <c r="K615" s="31">
        <v>28.083600000000004</v>
      </c>
      <c r="L615" s="31">
        <v>29.9376</v>
      </c>
      <c r="M615" s="31">
        <v>32.885359999999999</v>
      </c>
      <c r="N615" s="31">
        <v>35.889040000000001</v>
      </c>
      <c r="O615" s="31">
        <v>36.499160000000003</v>
      </c>
      <c r="P615" s="31">
        <v>38.09308</v>
      </c>
      <c r="Q615" s="31">
        <v>39.513480000000001</v>
      </c>
      <c r="R615" s="31">
        <v>41.050959999999996</v>
      </c>
      <c r="T615" s="62">
        <f t="shared" si="9"/>
        <v>32.885359999999999</v>
      </c>
    </row>
    <row r="616" spans="1:20" x14ac:dyDescent="0.2">
      <c r="A616" s="51" t="s">
        <v>1298</v>
      </c>
      <c r="B616" s="52" t="s">
        <v>1299</v>
      </c>
      <c r="C616" s="53">
        <v>0.1</v>
      </c>
      <c r="D616" s="51" t="s">
        <v>5</v>
      </c>
      <c r="E616" s="51" t="s">
        <v>39</v>
      </c>
      <c r="F616" s="31">
        <v>38.370499999999993</v>
      </c>
      <c r="G616" s="31">
        <v>40.253999999999998</v>
      </c>
      <c r="H616" s="31">
        <v>42.492890000000003</v>
      </c>
      <c r="I616" s="31">
        <v>45.511189999999999</v>
      </c>
      <c r="J616" s="31">
        <v>48.102110000000003</v>
      </c>
      <c r="K616" s="31">
        <v>50.854050000000001</v>
      </c>
      <c r="L616" s="31">
        <v>54.211049999999993</v>
      </c>
      <c r="M616" s="31">
        <v>59.548579999999994</v>
      </c>
      <c r="N616" s="31">
        <v>64.987120000000004</v>
      </c>
      <c r="O616" s="31">
        <v>66.093230000000005</v>
      </c>
      <c r="P616" s="31">
        <v>68.859489999999994</v>
      </c>
      <c r="Q616" s="31">
        <v>71.181690000000003</v>
      </c>
      <c r="R616" s="31">
        <v>73.951629999999994</v>
      </c>
      <c r="S616" s="29">
        <f>VLOOKUP(B616,[1]TABELA!$B$53:$T$1211,19,FALSE)</f>
        <v>16</v>
      </c>
      <c r="T616" s="62">
        <f>VLOOKUP(B616,[1]TABELA!$B$53:$U$1211,20,FALSE)</f>
        <v>32</v>
      </c>
    </row>
    <row r="617" spans="1:20" x14ac:dyDescent="0.2">
      <c r="A617" s="51">
        <v>40319229</v>
      </c>
      <c r="B617" s="52" t="s">
        <v>1300</v>
      </c>
      <c r="C617" s="53">
        <v>0.01</v>
      </c>
      <c r="D617" s="51" t="s">
        <v>5</v>
      </c>
      <c r="E617" s="51">
        <v>1.7370000000000001</v>
      </c>
      <c r="F617" s="31">
        <v>20.055499999999999</v>
      </c>
      <c r="G617" s="31">
        <v>20.949000000000002</v>
      </c>
      <c r="H617" s="31">
        <v>22.117789999999999</v>
      </c>
      <c r="I617" s="31">
        <v>23.688890000000001</v>
      </c>
      <c r="J617" s="31">
        <v>25.01981</v>
      </c>
      <c r="K617" s="31">
        <v>26.451450000000001</v>
      </c>
      <c r="L617" s="31">
        <v>28.19745</v>
      </c>
      <c r="M617" s="31">
        <v>30.973579999999998</v>
      </c>
      <c r="N617" s="31">
        <v>33.802120000000002</v>
      </c>
      <c r="O617" s="31">
        <v>34.378130000000006</v>
      </c>
      <c r="P617" s="31">
        <v>35.75479</v>
      </c>
      <c r="Q617" s="31">
        <v>36.833190000000002</v>
      </c>
      <c r="R617" s="31">
        <v>38.266629999999999</v>
      </c>
      <c r="T617" s="62">
        <f t="shared" si="9"/>
        <v>30.973579999999998</v>
      </c>
    </row>
    <row r="618" spans="1:20" x14ac:dyDescent="0.2">
      <c r="A618" s="51" t="s">
        <v>1301</v>
      </c>
      <c r="B618" s="52" t="s">
        <v>1302</v>
      </c>
      <c r="C618" s="53">
        <v>0.01</v>
      </c>
      <c r="D618" s="51" t="s">
        <v>5</v>
      </c>
      <c r="E618" s="51" t="s">
        <v>1303</v>
      </c>
      <c r="F618" s="31">
        <v>5.9910000000000005</v>
      </c>
      <c r="G618" s="31">
        <v>6.2730000000000006</v>
      </c>
      <c r="H618" s="31">
        <v>6.6223800000000006</v>
      </c>
      <c r="I618" s="31">
        <v>7.0927800000000003</v>
      </c>
      <c r="J618" s="31">
        <v>7.4942199999999994</v>
      </c>
      <c r="K618" s="31">
        <v>7.9230000000000009</v>
      </c>
      <c r="L618" s="31">
        <v>8.4459999999999997</v>
      </c>
      <c r="M618" s="31">
        <v>9.2775599999999994</v>
      </c>
      <c r="N618" s="31">
        <v>10.124840000000001</v>
      </c>
      <c r="O618" s="31">
        <v>10.297260000000001</v>
      </c>
      <c r="P618" s="31">
        <v>10.71998</v>
      </c>
      <c r="Q618" s="31">
        <v>11.064580000000001</v>
      </c>
      <c r="R618" s="31">
        <v>11.49516</v>
      </c>
      <c r="T618" s="62">
        <f t="shared" si="9"/>
        <v>9.2775599999999994</v>
      </c>
    </row>
    <row r="619" spans="1:20" x14ac:dyDescent="0.2">
      <c r="A619" s="51">
        <v>40311430</v>
      </c>
      <c r="B619" s="52" t="s">
        <v>1304</v>
      </c>
      <c r="C619" s="53">
        <v>0.04</v>
      </c>
      <c r="D619" s="51" t="s">
        <v>5</v>
      </c>
      <c r="E619" s="51">
        <v>3.4529999999999998</v>
      </c>
      <c r="F619" s="31">
        <v>40.029499999999999</v>
      </c>
      <c r="G619" s="31">
        <v>41.856000000000002</v>
      </c>
      <c r="H619" s="31">
        <v>44.189509999999999</v>
      </c>
      <c r="I619" s="31">
        <v>47.328410000000005</v>
      </c>
      <c r="J619" s="31">
        <v>49.995890000000003</v>
      </c>
      <c r="K619" s="31">
        <v>52.856549999999999</v>
      </c>
      <c r="L619" s="31">
        <v>56.345549999999989</v>
      </c>
      <c r="M619" s="31">
        <v>61.893019999999993</v>
      </c>
      <c r="N619" s="31">
        <v>67.545279999999991</v>
      </c>
      <c r="O619" s="31">
        <v>68.695970000000003</v>
      </c>
      <c r="P619" s="31">
        <v>71.47650999999999</v>
      </c>
      <c r="Q619" s="31">
        <v>73.693110000000004</v>
      </c>
      <c r="R619" s="31">
        <v>76.560969999999998</v>
      </c>
      <c r="T619" s="62">
        <f t="shared" si="9"/>
        <v>61.893019999999993</v>
      </c>
    </row>
    <row r="620" spans="1:20" x14ac:dyDescent="0.2">
      <c r="A620" s="51" t="s">
        <v>1305</v>
      </c>
      <c r="B620" s="52" t="s">
        <v>1306</v>
      </c>
      <c r="C620" s="53">
        <v>0.04</v>
      </c>
      <c r="D620" s="51" t="s">
        <v>5</v>
      </c>
      <c r="E620" s="51" t="s">
        <v>77</v>
      </c>
      <c r="F620" s="31">
        <v>12.429499999999999</v>
      </c>
      <c r="G620" s="31">
        <v>13.055999999999999</v>
      </c>
      <c r="H620" s="31">
        <v>13.781509999999999</v>
      </c>
      <c r="I620" s="31">
        <v>14.760409999999998</v>
      </c>
      <c r="J620" s="31">
        <v>15.60389</v>
      </c>
      <c r="K620" s="31">
        <v>16.496549999999999</v>
      </c>
      <c r="L620" s="31">
        <v>17.585549999999998</v>
      </c>
      <c r="M620" s="31">
        <v>19.317019999999999</v>
      </c>
      <c r="N620" s="31">
        <v>21.08128</v>
      </c>
      <c r="O620" s="31">
        <v>21.439969999999999</v>
      </c>
      <c r="P620" s="31">
        <v>22.348509999999997</v>
      </c>
      <c r="Q620" s="31">
        <v>23.125109999999999</v>
      </c>
      <c r="R620" s="31">
        <v>24.024969999999996</v>
      </c>
      <c r="T620" s="62">
        <f t="shared" si="9"/>
        <v>19.317019999999999</v>
      </c>
    </row>
    <row r="621" spans="1:20" x14ac:dyDescent="0.2">
      <c r="A621" s="51" t="s">
        <v>1307</v>
      </c>
      <c r="B621" s="52" t="s">
        <v>1308</v>
      </c>
      <c r="C621" s="53">
        <v>0.01</v>
      </c>
      <c r="D621" s="51" t="s">
        <v>5</v>
      </c>
      <c r="E621" s="51" t="s">
        <v>760</v>
      </c>
      <c r="F621" s="31">
        <v>7.3250000000000002</v>
      </c>
      <c r="G621" s="31">
        <v>7.6650000000000009</v>
      </c>
      <c r="H621" s="31">
        <v>8.0921000000000003</v>
      </c>
      <c r="I621" s="31">
        <v>8.6669000000000018</v>
      </c>
      <c r="J621" s="31">
        <v>9.1565000000000012</v>
      </c>
      <c r="K621" s="31">
        <v>9.6804000000000006</v>
      </c>
      <c r="L621" s="31">
        <v>10.319399999999998</v>
      </c>
      <c r="M621" s="31">
        <v>11.3354</v>
      </c>
      <c r="N621" s="31">
        <v>12.3706</v>
      </c>
      <c r="O621" s="31">
        <v>12.581300000000001</v>
      </c>
      <c r="P621" s="31">
        <v>13.094499999999998</v>
      </c>
      <c r="Q621" s="31">
        <v>13.508700000000001</v>
      </c>
      <c r="R621" s="31">
        <v>14.034400000000002</v>
      </c>
      <c r="T621" s="62">
        <f t="shared" si="9"/>
        <v>11.3354</v>
      </c>
    </row>
    <row r="622" spans="1:20" x14ac:dyDescent="0.2">
      <c r="A622" s="51" t="s">
        <v>1309</v>
      </c>
      <c r="B622" s="52" t="s">
        <v>1310</v>
      </c>
      <c r="C622" s="53">
        <v>0.01</v>
      </c>
      <c r="D622" s="51" t="s">
        <v>5</v>
      </c>
      <c r="E622" s="51" t="s">
        <v>1152</v>
      </c>
      <c r="F622" s="31">
        <v>6.6004999999999994</v>
      </c>
      <c r="G622" s="31">
        <v>6.9089999999999998</v>
      </c>
      <c r="H622" s="31">
        <v>7.2938899999999993</v>
      </c>
      <c r="I622" s="31">
        <v>7.8119899999999998</v>
      </c>
      <c r="J622" s="31">
        <v>8.2537099999999999</v>
      </c>
      <c r="K622" s="31">
        <v>8.7259499999999992</v>
      </c>
      <c r="L622" s="31">
        <v>9.3019499999999979</v>
      </c>
      <c r="M622" s="31">
        <v>10.217779999999998</v>
      </c>
      <c r="N622" s="31">
        <v>11.150919999999999</v>
      </c>
      <c r="O622" s="31">
        <v>11.34083</v>
      </c>
      <c r="P622" s="31">
        <v>11.804889999999999</v>
      </c>
      <c r="Q622" s="31">
        <v>12.181289999999999</v>
      </c>
      <c r="R622" s="31">
        <v>12.655329999999999</v>
      </c>
      <c r="T622" s="62">
        <f t="shared" si="9"/>
        <v>10.217779999999998</v>
      </c>
    </row>
    <row r="623" spans="1:20" x14ac:dyDescent="0.2">
      <c r="A623" s="51" t="s">
        <v>1311</v>
      </c>
      <c r="B623" s="52" t="s">
        <v>1312</v>
      </c>
      <c r="C623" s="53">
        <v>0.1</v>
      </c>
      <c r="D623" s="51" t="s">
        <v>5</v>
      </c>
      <c r="E623" s="51" t="s">
        <v>1313</v>
      </c>
      <c r="F623" s="31">
        <v>32.999999999999993</v>
      </c>
      <c r="G623" s="31">
        <v>34.649999999999991</v>
      </c>
      <c r="H623" s="31">
        <v>36.576000000000001</v>
      </c>
      <c r="I623" s="31">
        <v>39.173999999999992</v>
      </c>
      <c r="J623" s="31">
        <v>41.41</v>
      </c>
      <c r="K623" s="31">
        <v>43.779000000000003</v>
      </c>
      <c r="L623" s="31">
        <v>46.66899999999999</v>
      </c>
      <c r="M623" s="31">
        <v>51.263999999999989</v>
      </c>
      <c r="N623" s="31">
        <v>55.945999999999998</v>
      </c>
      <c r="O623" s="31">
        <v>56.897999999999996</v>
      </c>
      <c r="P623" s="31">
        <v>59.3</v>
      </c>
      <c r="Q623" s="31">
        <v>61.341999999999999</v>
      </c>
      <c r="R623" s="31">
        <v>63.728999999999992</v>
      </c>
      <c r="T623" s="62">
        <f t="shared" si="9"/>
        <v>51.263999999999989</v>
      </c>
    </row>
    <row r="624" spans="1:20" x14ac:dyDescent="0.2">
      <c r="A624" s="51">
        <v>40319474</v>
      </c>
      <c r="B624" s="52" t="s">
        <v>1314</v>
      </c>
      <c r="C624" s="53">
        <v>0.04</v>
      </c>
      <c r="D624" s="51" t="s">
        <v>5</v>
      </c>
      <c r="E624" s="51">
        <v>3.66</v>
      </c>
      <c r="F624" s="31">
        <v>42.410000000000004</v>
      </c>
      <c r="G624" s="31">
        <v>44.34</v>
      </c>
      <c r="H624" s="31">
        <v>46.812199999999997</v>
      </c>
      <c r="I624" s="31">
        <v>50.137400000000007</v>
      </c>
      <c r="J624" s="31">
        <v>52.962200000000003</v>
      </c>
      <c r="K624" s="31">
        <v>55.992600000000003</v>
      </c>
      <c r="L624" s="31">
        <v>59.688599999999994</v>
      </c>
      <c r="M624" s="31">
        <v>65.56519999999999</v>
      </c>
      <c r="N624" s="31">
        <v>71.552800000000005</v>
      </c>
      <c r="O624" s="31">
        <v>72.771800000000013</v>
      </c>
      <c r="P624" s="31">
        <v>75.713799999999992</v>
      </c>
      <c r="Q624" s="31">
        <v>78.054600000000008</v>
      </c>
      <c r="R624" s="31">
        <v>81.092200000000005</v>
      </c>
      <c r="T624" s="62">
        <f t="shared" si="9"/>
        <v>65.56519999999999</v>
      </c>
    </row>
    <row r="625" spans="1:20" x14ac:dyDescent="0.2">
      <c r="A625" s="51" t="s">
        <v>1315</v>
      </c>
      <c r="B625" s="52" t="s">
        <v>1316</v>
      </c>
      <c r="C625" s="53">
        <v>0.01</v>
      </c>
      <c r="D625" s="51" t="s">
        <v>5</v>
      </c>
      <c r="E625" s="51" t="s">
        <v>1317</v>
      </c>
      <c r="F625" s="31">
        <v>10.085000000000001</v>
      </c>
      <c r="G625" s="31">
        <v>10.545</v>
      </c>
      <c r="H625" s="31">
        <v>11.132899999999999</v>
      </c>
      <c r="I625" s="31">
        <v>11.9237</v>
      </c>
      <c r="J625" s="31">
        <v>12.595700000000001</v>
      </c>
      <c r="K625" s="31">
        <v>13.3164</v>
      </c>
      <c r="L625" s="31">
        <v>14.195399999999999</v>
      </c>
      <c r="M625" s="31">
        <v>15.592999999999998</v>
      </c>
      <c r="N625" s="31">
        <v>17.016999999999999</v>
      </c>
      <c r="O625" s="31">
        <v>17.306900000000002</v>
      </c>
      <c r="P625" s="31">
        <v>18.007299999999997</v>
      </c>
      <c r="Q625" s="31">
        <v>18.5655</v>
      </c>
      <c r="R625" s="31">
        <v>19.288</v>
      </c>
      <c r="S625" s="29">
        <f>VLOOKUP(B625,[1]TABELA!$B$53:$T$1211,19,FALSE)</f>
        <v>20</v>
      </c>
      <c r="T625" s="62">
        <f>VLOOKUP(B625,[1]TABELA!$B$53:$U$1211,20,FALSE)</f>
        <v>15</v>
      </c>
    </row>
    <row r="626" spans="1:20" x14ac:dyDescent="0.2">
      <c r="A626" s="51" t="s">
        <v>1318</v>
      </c>
      <c r="B626" s="52" t="s">
        <v>1319</v>
      </c>
      <c r="C626" s="53">
        <v>0.1</v>
      </c>
      <c r="D626" s="51" t="s">
        <v>5</v>
      </c>
      <c r="E626" s="51" t="s">
        <v>278</v>
      </c>
      <c r="F626" s="31">
        <v>59.381</v>
      </c>
      <c r="G626" s="31">
        <v>62.177999999999997</v>
      </c>
      <c r="H626" s="31">
        <v>65.640979999999999</v>
      </c>
      <c r="I626" s="31">
        <v>70.303579999999997</v>
      </c>
      <c r="J626" s="31">
        <v>74.283020000000008</v>
      </c>
      <c r="K626" s="31">
        <v>78.533100000000005</v>
      </c>
      <c r="L626" s="31">
        <v>83.717100000000002</v>
      </c>
      <c r="M626" s="31">
        <v>91.959559999999996</v>
      </c>
      <c r="N626" s="31">
        <v>100.35784</v>
      </c>
      <c r="O626" s="31">
        <v>102.06686000000002</v>
      </c>
      <c r="P626" s="31">
        <v>106.25818</v>
      </c>
      <c r="Q626" s="31">
        <v>109.67658000000002</v>
      </c>
      <c r="R626" s="31">
        <v>113.94466000000001</v>
      </c>
      <c r="T626" s="62">
        <f t="shared" si="9"/>
        <v>91.959559999999996</v>
      </c>
    </row>
    <row r="627" spans="1:20" x14ac:dyDescent="0.2">
      <c r="A627" s="51" t="s">
        <v>1320</v>
      </c>
      <c r="B627" s="52" t="s">
        <v>1321</v>
      </c>
      <c r="C627" s="53">
        <v>0.01</v>
      </c>
      <c r="D627" s="51" t="s">
        <v>5</v>
      </c>
      <c r="E627" s="51" t="s">
        <v>122</v>
      </c>
      <c r="F627" s="31">
        <v>4.5305</v>
      </c>
      <c r="G627" s="31">
        <v>4.7490000000000006</v>
      </c>
      <c r="H627" s="31">
        <v>5.0132900000000005</v>
      </c>
      <c r="I627" s="31">
        <v>5.3693900000000001</v>
      </c>
      <c r="J627" s="31">
        <v>5.6743100000000002</v>
      </c>
      <c r="K627" s="31">
        <v>5.9989500000000007</v>
      </c>
      <c r="L627" s="31">
        <v>6.3949499999999997</v>
      </c>
      <c r="M627" s="31">
        <v>7.0245799999999994</v>
      </c>
      <c r="N627" s="31">
        <v>7.6661200000000003</v>
      </c>
      <c r="O627" s="31">
        <v>7.7966300000000004</v>
      </c>
      <c r="P627" s="31">
        <v>8.1202899999999989</v>
      </c>
      <c r="Q627" s="31">
        <v>8.3886900000000004</v>
      </c>
      <c r="R627" s="31">
        <v>8.7151300000000003</v>
      </c>
      <c r="T627" s="62">
        <f t="shared" si="9"/>
        <v>7.0245799999999994</v>
      </c>
    </row>
    <row r="628" spans="1:20" x14ac:dyDescent="0.2">
      <c r="A628" s="51" t="s">
        <v>1322</v>
      </c>
      <c r="B628" s="52" t="s">
        <v>1323</v>
      </c>
      <c r="C628" s="53">
        <v>0.01</v>
      </c>
      <c r="D628" s="51" t="s">
        <v>5</v>
      </c>
      <c r="E628" s="51" t="s">
        <v>1324</v>
      </c>
      <c r="F628" s="31">
        <v>13.488999999999999</v>
      </c>
      <c r="G628" s="31">
        <v>14.097</v>
      </c>
      <c r="H628" s="31">
        <v>14.883219999999998</v>
      </c>
      <c r="I628" s="31">
        <v>15.94042</v>
      </c>
      <c r="J628" s="31">
        <v>16.837379999999996</v>
      </c>
      <c r="K628" s="31">
        <v>17.800799999999999</v>
      </c>
      <c r="L628" s="31">
        <v>18.975799999999996</v>
      </c>
      <c r="M628" s="31">
        <v>20.844039999999996</v>
      </c>
      <c r="N628" s="31">
        <v>22.747559999999996</v>
      </c>
      <c r="O628" s="31">
        <v>23.13514</v>
      </c>
      <c r="P628" s="31">
        <v>24.066419999999997</v>
      </c>
      <c r="Q628" s="31">
        <v>24.802219999999998</v>
      </c>
      <c r="R628" s="31">
        <v>25.767440000000001</v>
      </c>
      <c r="T628" s="62">
        <f t="shared" si="9"/>
        <v>20.844039999999996</v>
      </c>
    </row>
    <row r="629" spans="1:20" x14ac:dyDescent="0.2">
      <c r="A629" s="51" t="s">
        <v>1325</v>
      </c>
      <c r="B629" s="52" t="s">
        <v>1326</v>
      </c>
      <c r="C629" s="53">
        <v>0.1</v>
      </c>
      <c r="D629" s="51" t="s">
        <v>5</v>
      </c>
      <c r="E629" s="51" t="s">
        <v>374</v>
      </c>
      <c r="F629" s="31">
        <v>37.646000000000001</v>
      </c>
      <c r="G629" s="31">
        <v>39.497999999999998</v>
      </c>
      <c r="H629" s="31">
        <v>41.694680000000005</v>
      </c>
      <c r="I629" s="31">
        <v>44.656280000000002</v>
      </c>
      <c r="J629" s="31">
        <v>47.199320000000007</v>
      </c>
      <c r="K629" s="31">
        <v>49.899600000000007</v>
      </c>
      <c r="L629" s="31">
        <v>53.193599999999996</v>
      </c>
      <c r="M629" s="31">
        <v>58.430959999999999</v>
      </c>
      <c r="N629" s="31">
        <v>63.767440000000001</v>
      </c>
      <c r="O629" s="31">
        <v>64.852760000000004</v>
      </c>
      <c r="P629" s="31">
        <v>67.569879999999998</v>
      </c>
      <c r="Q629" s="31">
        <v>69.854280000000003</v>
      </c>
      <c r="R629" s="31">
        <v>72.57256000000001</v>
      </c>
      <c r="T629" s="62">
        <f t="shared" si="9"/>
        <v>58.430959999999999</v>
      </c>
    </row>
    <row r="630" spans="1:20" x14ac:dyDescent="0.2">
      <c r="A630" s="51" t="s">
        <v>1327</v>
      </c>
      <c r="B630" s="52" t="s">
        <v>1328</v>
      </c>
      <c r="C630" s="53">
        <v>0.04</v>
      </c>
      <c r="D630" s="51" t="s">
        <v>5</v>
      </c>
      <c r="E630" s="51" t="s">
        <v>149</v>
      </c>
      <c r="F630" s="31">
        <v>21.02</v>
      </c>
      <c r="G630" s="31">
        <v>22.020000000000003</v>
      </c>
      <c r="H630" s="31">
        <v>23.246000000000002</v>
      </c>
      <c r="I630" s="31">
        <v>24.897200000000002</v>
      </c>
      <c r="J630" s="31">
        <v>26.308399999999999</v>
      </c>
      <c r="K630" s="31">
        <v>27.813600000000001</v>
      </c>
      <c r="L630" s="31">
        <v>29.649599999999996</v>
      </c>
      <c r="M630" s="31">
        <v>32.568799999999996</v>
      </c>
      <c r="N630" s="31">
        <v>35.543199999999999</v>
      </c>
      <c r="O630" s="31">
        <v>36.148400000000002</v>
      </c>
      <c r="P630" s="31">
        <v>37.639599999999994</v>
      </c>
      <c r="Q630" s="31">
        <v>38.864400000000003</v>
      </c>
      <c r="R630" s="31">
        <v>40.376800000000003</v>
      </c>
      <c r="T630" s="62">
        <f t="shared" si="9"/>
        <v>32.568799999999996</v>
      </c>
    </row>
    <row r="631" spans="1:20" x14ac:dyDescent="0.2">
      <c r="A631" s="51" t="s">
        <v>1329</v>
      </c>
      <c r="B631" s="52" t="s">
        <v>1330</v>
      </c>
      <c r="C631" s="53">
        <v>0.04</v>
      </c>
      <c r="D631" s="51" t="s">
        <v>5</v>
      </c>
      <c r="E631" s="51" t="s">
        <v>314</v>
      </c>
      <c r="F631" s="31">
        <v>25.470499999999998</v>
      </c>
      <c r="G631" s="31">
        <v>26.664000000000001</v>
      </c>
      <c r="H631" s="31">
        <v>28.149290000000001</v>
      </c>
      <c r="I631" s="31">
        <v>30.148789999999998</v>
      </c>
      <c r="J631" s="31">
        <v>31.854109999999995</v>
      </c>
      <c r="K631" s="31">
        <v>33.676649999999995</v>
      </c>
      <c r="L631" s="31">
        <v>35.899649999999994</v>
      </c>
      <c r="M631" s="31">
        <v>39.434179999999998</v>
      </c>
      <c r="N631" s="31">
        <v>43.035519999999998</v>
      </c>
      <c r="O631" s="31">
        <v>43.768430000000002</v>
      </c>
      <c r="P631" s="31">
        <v>45.561489999999992</v>
      </c>
      <c r="Q631" s="31">
        <v>47.01849</v>
      </c>
      <c r="R631" s="31">
        <v>48.848230000000001</v>
      </c>
      <c r="T631" s="62">
        <f t="shared" si="9"/>
        <v>39.434179999999998</v>
      </c>
    </row>
    <row r="632" spans="1:20" x14ac:dyDescent="0.2">
      <c r="A632" s="51" t="s">
        <v>1331</v>
      </c>
      <c r="B632" s="52" t="s">
        <v>1332</v>
      </c>
      <c r="C632" s="53">
        <v>0.04</v>
      </c>
      <c r="D632" s="51" t="s">
        <v>5</v>
      </c>
      <c r="E632" s="51" t="s">
        <v>149</v>
      </c>
      <c r="F632" s="31">
        <v>21.02</v>
      </c>
      <c r="G632" s="31">
        <v>22.020000000000003</v>
      </c>
      <c r="H632" s="31">
        <v>23.246000000000002</v>
      </c>
      <c r="I632" s="31">
        <v>24.897200000000002</v>
      </c>
      <c r="J632" s="31">
        <v>26.308399999999999</v>
      </c>
      <c r="K632" s="31">
        <v>27.813600000000001</v>
      </c>
      <c r="L632" s="31">
        <v>29.649599999999996</v>
      </c>
      <c r="M632" s="31">
        <v>32.568799999999996</v>
      </c>
      <c r="N632" s="31">
        <v>35.543199999999999</v>
      </c>
      <c r="O632" s="31">
        <v>36.148400000000002</v>
      </c>
      <c r="P632" s="31">
        <v>37.639599999999994</v>
      </c>
      <c r="Q632" s="31">
        <v>38.864400000000003</v>
      </c>
      <c r="R632" s="31">
        <v>40.376800000000003</v>
      </c>
      <c r="T632" s="62">
        <f t="shared" si="9"/>
        <v>32.568799999999996</v>
      </c>
    </row>
    <row r="633" spans="1:20" x14ac:dyDescent="0.2">
      <c r="A633" s="51" t="s">
        <v>1333</v>
      </c>
      <c r="B633" s="52" t="s">
        <v>1334</v>
      </c>
      <c r="C633" s="53">
        <v>0.04</v>
      </c>
      <c r="D633" s="51" t="s">
        <v>5</v>
      </c>
      <c r="E633" s="51" t="s">
        <v>314</v>
      </c>
      <c r="F633" s="31">
        <v>25.470499999999998</v>
      </c>
      <c r="G633" s="31">
        <v>26.664000000000001</v>
      </c>
      <c r="H633" s="31">
        <v>28.149290000000001</v>
      </c>
      <c r="I633" s="31">
        <v>30.148789999999998</v>
      </c>
      <c r="J633" s="31">
        <v>31.854109999999995</v>
      </c>
      <c r="K633" s="31">
        <v>33.676649999999995</v>
      </c>
      <c r="L633" s="31">
        <v>35.899649999999994</v>
      </c>
      <c r="M633" s="31">
        <v>39.434179999999998</v>
      </c>
      <c r="N633" s="31">
        <v>43.035519999999998</v>
      </c>
      <c r="O633" s="31">
        <v>43.768430000000002</v>
      </c>
      <c r="P633" s="31">
        <v>45.561489999999992</v>
      </c>
      <c r="Q633" s="31">
        <v>47.01849</v>
      </c>
      <c r="R633" s="31">
        <v>48.848230000000001</v>
      </c>
      <c r="T633" s="62">
        <f t="shared" si="9"/>
        <v>39.434179999999998</v>
      </c>
    </row>
    <row r="634" spans="1:20" x14ac:dyDescent="0.2">
      <c r="A634" s="51" t="s">
        <v>1335</v>
      </c>
      <c r="B634" s="52" t="s">
        <v>1336</v>
      </c>
      <c r="C634" s="53">
        <v>0.04</v>
      </c>
      <c r="D634" s="51" t="s">
        <v>5</v>
      </c>
      <c r="E634" s="51" t="s">
        <v>149</v>
      </c>
      <c r="F634" s="31">
        <v>21.02</v>
      </c>
      <c r="G634" s="31">
        <v>22.020000000000003</v>
      </c>
      <c r="H634" s="31">
        <v>23.246000000000002</v>
      </c>
      <c r="I634" s="31">
        <v>24.897200000000002</v>
      </c>
      <c r="J634" s="31">
        <v>26.308399999999999</v>
      </c>
      <c r="K634" s="31">
        <v>27.813600000000001</v>
      </c>
      <c r="L634" s="31">
        <v>29.649599999999996</v>
      </c>
      <c r="M634" s="31">
        <v>32.568799999999996</v>
      </c>
      <c r="N634" s="31">
        <v>35.543199999999999</v>
      </c>
      <c r="O634" s="31">
        <v>36.148400000000002</v>
      </c>
      <c r="P634" s="31">
        <v>37.639599999999994</v>
      </c>
      <c r="Q634" s="31">
        <v>38.864400000000003</v>
      </c>
      <c r="R634" s="31">
        <v>40.376800000000003</v>
      </c>
      <c r="T634" s="62">
        <f t="shared" si="9"/>
        <v>32.568799999999996</v>
      </c>
    </row>
    <row r="635" spans="1:20" x14ac:dyDescent="0.2">
      <c r="A635" s="51" t="s">
        <v>1337</v>
      </c>
      <c r="B635" s="52" t="s">
        <v>1338</v>
      </c>
      <c r="C635" s="53">
        <v>0.04</v>
      </c>
      <c r="D635" s="51" t="s">
        <v>5</v>
      </c>
      <c r="E635" s="51" t="s">
        <v>149</v>
      </c>
      <c r="F635" s="31">
        <v>21.02</v>
      </c>
      <c r="G635" s="31">
        <v>22.020000000000003</v>
      </c>
      <c r="H635" s="31">
        <v>23.246000000000002</v>
      </c>
      <c r="I635" s="31">
        <v>24.897200000000002</v>
      </c>
      <c r="J635" s="31">
        <v>26.308399999999999</v>
      </c>
      <c r="K635" s="31">
        <v>27.813600000000001</v>
      </c>
      <c r="L635" s="31">
        <v>29.649599999999996</v>
      </c>
      <c r="M635" s="31">
        <v>32.568799999999996</v>
      </c>
      <c r="N635" s="31">
        <v>35.543199999999999</v>
      </c>
      <c r="O635" s="31">
        <v>36.148400000000002</v>
      </c>
      <c r="P635" s="31">
        <v>37.639599999999994</v>
      </c>
      <c r="Q635" s="31">
        <v>38.864400000000003</v>
      </c>
      <c r="R635" s="31">
        <v>40.376800000000003</v>
      </c>
      <c r="T635" s="62">
        <f t="shared" si="9"/>
        <v>32.568799999999996</v>
      </c>
    </row>
    <row r="636" spans="1:20" x14ac:dyDescent="0.2">
      <c r="A636" s="51" t="s">
        <v>1339</v>
      </c>
      <c r="B636" s="52" t="s">
        <v>1340</v>
      </c>
      <c r="C636" s="53">
        <v>0.04</v>
      </c>
      <c r="D636" s="51" t="s">
        <v>5</v>
      </c>
      <c r="E636" s="51" t="s">
        <v>149</v>
      </c>
      <c r="F636" s="31">
        <v>21.02</v>
      </c>
      <c r="G636" s="31">
        <v>22.020000000000003</v>
      </c>
      <c r="H636" s="31">
        <v>23.246000000000002</v>
      </c>
      <c r="I636" s="31">
        <v>24.897200000000002</v>
      </c>
      <c r="J636" s="31">
        <v>26.308399999999999</v>
      </c>
      <c r="K636" s="31">
        <v>27.813600000000001</v>
      </c>
      <c r="L636" s="31">
        <v>29.649599999999996</v>
      </c>
      <c r="M636" s="31">
        <v>32.568799999999996</v>
      </c>
      <c r="N636" s="31">
        <v>35.543199999999999</v>
      </c>
      <c r="O636" s="31">
        <v>36.148400000000002</v>
      </c>
      <c r="P636" s="31">
        <v>37.639599999999994</v>
      </c>
      <c r="Q636" s="31">
        <v>38.864400000000003</v>
      </c>
      <c r="R636" s="31">
        <v>40.376800000000003</v>
      </c>
      <c r="T636" s="62">
        <f t="shared" si="9"/>
        <v>32.568799999999996</v>
      </c>
    </row>
    <row r="637" spans="1:20" x14ac:dyDescent="0.2">
      <c r="A637" s="51" t="s">
        <v>1341</v>
      </c>
      <c r="B637" s="52" t="s">
        <v>1342</v>
      </c>
      <c r="C637" s="53">
        <v>0.04</v>
      </c>
      <c r="D637" s="51" t="s">
        <v>5</v>
      </c>
      <c r="E637" s="51" t="s">
        <v>402</v>
      </c>
      <c r="F637" s="31">
        <v>30.220000000000002</v>
      </c>
      <c r="G637" s="31">
        <v>31.620000000000005</v>
      </c>
      <c r="H637" s="31">
        <v>33.381999999999998</v>
      </c>
      <c r="I637" s="31">
        <v>35.753200000000007</v>
      </c>
      <c r="J637" s="31">
        <v>37.772400000000005</v>
      </c>
      <c r="K637" s="31">
        <v>39.933599999999998</v>
      </c>
      <c r="L637" s="31">
        <v>42.569599999999994</v>
      </c>
      <c r="M637" s="31">
        <v>46.760799999999996</v>
      </c>
      <c r="N637" s="31">
        <v>51.031199999999998</v>
      </c>
      <c r="O637" s="31">
        <v>51.900400000000005</v>
      </c>
      <c r="P637" s="31">
        <v>54.015599999999999</v>
      </c>
      <c r="Q637" s="31">
        <v>55.720400000000005</v>
      </c>
      <c r="R637" s="31">
        <v>57.888800000000003</v>
      </c>
      <c r="S637" s="29">
        <f>VLOOKUP(B637,[1]TABELA!$B$53:$T$1211,19,FALSE)</f>
        <v>35</v>
      </c>
      <c r="T637" s="62">
        <f>VLOOKUP(B637,[1]TABELA!$B$53:$U$1211,20,FALSE)</f>
        <v>35</v>
      </c>
    </row>
    <row r="638" spans="1:20" x14ac:dyDescent="0.2">
      <c r="A638" s="51" t="s">
        <v>1343</v>
      </c>
      <c r="B638" s="52" t="s">
        <v>1344</v>
      </c>
      <c r="C638" s="53">
        <v>0.25</v>
      </c>
      <c r="D638" s="51" t="s">
        <v>5</v>
      </c>
      <c r="E638" s="51" t="s">
        <v>222</v>
      </c>
      <c r="F638" s="31">
        <v>125.06150000000001</v>
      </c>
      <c r="G638" s="31">
        <v>131.03700000000001</v>
      </c>
      <c r="H638" s="31">
        <v>138.33167</v>
      </c>
      <c r="I638" s="31">
        <v>148.15756999999999</v>
      </c>
      <c r="J638" s="31">
        <v>156.56033000000002</v>
      </c>
      <c r="K638" s="31">
        <v>165.51765000000003</v>
      </c>
      <c r="L638" s="31">
        <v>176.44364999999999</v>
      </c>
      <c r="M638" s="31">
        <v>193.81573999999998</v>
      </c>
      <c r="N638" s="31">
        <v>211.51635999999999</v>
      </c>
      <c r="O638" s="31">
        <v>215.11769000000001</v>
      </c>
      <c r="P638" s="31">
        <v>224.00946999999999</v>
      </c>
      <c r="Q638" s="31">
        <v>231.33507000000003</v>
      </c>
      <c r="R638" s="31">
        <v>240.33739000000003</v>
      </c>
      <c r="T638" s="62">
        <f t="shared" si="9"/>
        <v>193.81573999999998</v>
      </c>
    </row>
    <row r="639" spans="1:20" x14ac:dyDescent="0.2">
      <c r="A639" s="51" t="s">
        <v>1345</v>
      </c>
      <c r="B639" s="52" t="s">
        <v>1346</v>
      </c>
      <c r="C639" s="53">
        <v>0.25</v>
      </c>
      <c r="D639" s="51" t="s">
        <v>5</v>
      </c>
      <c r="E639" s="51" t="s">
        <v>1095</v>
      </c>
      <c r="F639" s="31">
        <v>295.00849999999997</v>
      </c>
      <c r="G639" s="31">
        <v>308.37299999999999</v>
      </c>
      <c r="H639" s="31">
        <v>325.56892999999997</v>
      </c>
      <c r="I639" s="31">
        <v>348.69502999999997</v>
      </c>
      <c r="J639" s="31">
        <v>368.32906999999994</v>
      </c>
      <c r="K639" s="31">
        <v>389.40434999999997</v>
      </c>
      <c r="L639" s="31">
        <v>415.10834999999997</v>
      </c>
      <c r="M639" s="31">
        <v>455.97745999999995</v>
      </c>
      <c r="N639" s="31">
        <v>497.61844000000002</v>
      </c>
      <c r="O639" s="31">
        <v>506.09651000000002</v>
      </c>
      <c r="P639" s="31">
        <v>526.51513</v>
      </c>
      <c r="Q639" s="31">
        <v>542.70753000000002</v>
      </c>
      <c r="R639" s="31">
        <v>563.82781</v>
      </c>
      <c r="T639" s="62">
        <f t="shared" si="9"/>
        <v>455.97745999999995</v>
      </c>
    </row>
    <row r="640" spans="1:20" x14ac:dyDescent="0.2">
      <c r="A640" s="51" t="s">
        <v>1347</v>
      </c>
      <c r="B640" s="52" t="s">
        <v>1348</v>
      </c>
      <c r="C640" s="53">
        <v>0.1</v>
      </c>
      <c r="D640" s="51" t="s">
        <v>5</v>
      </c>
      <c r="E640" s="51" t="s">
        <v>330</v>
      </c>
      <c r="F640" s="31">
        <v>38.680999999999997</v>
      </c>
      <c r="G640" s="31">
        <v>40.577999999999996</v>
      </c>
      <c r="H640" s="31">
        <v>42.834980000000002</v>
      </c>
      <c r="I640" s="31">
        <v>45.877580000000002</v>
      </c>
      <c r="J640" s="31">
        <v>48.489020000000004</v>
      </c>
      <c r="K640" s="31">
        <v>51.263100000000001</v>
      </c>
      <c r="L640" s="31">
        <v>54.647099999999995</v>
      </c>
      <c r="M640" s="31">
        <v>60.027559999999994</v>
      </c>
      <c r="N640" s="31">
        <v>65.509839999999997</v>
      </c>
      <c r="O640" s="31">
        <v>66.624860000000012</v>
      </c>
      <c r="P640" s="31">
        <v>69.412179999999992</v>
      </c>
      <c r="Q640" s="31">
        <v>71.750579999999999</v>
      </c>
      <c r="R640" s="31">
        <v>74.542659999999998</v>
      </c>
      <c r="T640" s="62">
        <f t="shared" si="9"/>
        <v>60.027559999999994</v>
      </c>
    </row>
    <row r="641" spans="1:20" x14ac:dyDescent="0.2">
      <c r="A641" s="51" t="s">
        <v>1349</v>
      </c>
      <c r="B641" s="52" t="s">
        <v>1350</v>
      </c>
      <c r="C641" s="53">
        <v>0.04</v>
      </c>
      <c r="D641" s="51" t="s">
        <v>5</v>
      </c>
      <c r="E641" s="51" t="s">
        <v>152</v>
      </c>
      <c r="F641" s="31">
        <v>28.885999999999999</v>
      </c>
      <c r="G641" s="31">
        <v>30.228000000000002</v>
      </c>
      <c r="H641" s="31">
        <v>31.912280000000003</v>
      </c>
      <c r="I641" s="31">
        <v>34.179080000000006</v>
      </c>
      <c r="J641" s="31">
        <v>36.110120000000002</v>
      </c>
      <c r="K641" s="31">
        <v>38.176200000000001</v>
      </c>
      <c r="L641" s="31">
        <v>40.696199999999997</v>
      </c>
      <c r="M641" s="31">
        <v>44.702959999999997</v>
      </c>
      <c r="N641" s="31">
        <v>48.785440000000001</v>
      </c>
      <c r="O641" s="31">
        <v>49.616360000000007</v>
      </c>
      <c r="P641" s="31">
        <v>51.641079999999995</v>
      </c>
      <c r="Q641" s="31">
        <v>53.27628</v>
      </c>
      <c r="R641" s="31">
        <v>55.349560000000004</v>
      </c>
      <c r="S641" s="29">
        <f>VLOOKUP(B641,[1]TABELA!$B$53:$T$1211,19,FALSE)</f>
        <v>53</v>
      </c>
      <c r="T641" s="62">
        <f>VLOOKUP(B641,[1]TABELA!$B$53:$U$1211,20,FALSE)</f>
        <v>95</v>
      </c>
    </row>
    <row r="642" spans="1:20" x14ac:dyDescent="0.2">
      <c r="A642" s="51" t="s">
        <v>1351</v>
      </c>
      <c r="B642" s="52" t="s">
        <v>1352</v>
      </c>
      <c r="C642" s="53">
        <v>0.5</v>
      </c>
      <c r="D642" s="51" t="s">
        <v>5</v>
      </c>
      <c r="E642" s="51" t="s">
        <v>1353</v>
      </c>
      <c r="F642" s="31">
        <v>641.6635</v>
      </c>
      <c r="G642" s="31">
        <v>670.63799999999992</v>
      </c>
      <c r="H642" s="31">
        <v>708.03882999999996</v>
      </c>
      <c r="I642" s="31">
        <v>758.33292999999992</v>
      </c>
      <c r="J642" s="31">
        <v>801.01416999999992</v>
      </c>
      <c r="K642" s="31">
        <v>846.84735000000001</v>
      </c>
      <c r="L642" s="31">
        <v>902.74634999999989</v>
      </c>
      <c r="M642" s="31">
        <v>991.62525999999991</v>
      </c>
      <c r="N642" s="31">
        <v>1082.18264</v>
      </c>
      <c r="O642" s="31">
        <v>1100.6208099999999</v>
      </c>
      <c r="P642" s="31">
        <v>1144.9610299999999</v>
      </c>
      <c r="Q642" s="31">
        <v>1180.04043</v>
      </c>
      <c r="R642" s="31">
        <v>1225.96361</v>
      </c>
      <c r="T642" s="62">
        <f t="shared" si="9"/>
        <v>991.62525999999991</v>
      </c>
    </row>
    <row r="643" spans="1:20" x14ac:dyDescent="0.2">
      <c r="A643" s="51" t="s">
        <v>1354</v>
      </c>
      <c r="B643" s="52" t="s">
        <v>1355</v>
      </c>
      <c r="C643" s="53">
        <v>0.5</v>
      </c>
      <c r="D643" s="51" t="s">
        <v>5</v>
      </c>
      <c r="E643" s="51" t="s">
        <v>1356</v>
      </c>
      <c r="F643" s="31">
        <v>181.5025</v>
      </c>
      <c r="G643" s="31">
        <v>190.47</v>
      </c>
      <c r="H643" s="31">
        <v>201.06145000000001</v>
      </c>
      <c r="I643" s="31">
        <v>215.34295</v>
      </c>
      <c r="J643" s="31">
        <v>227.61355</v>
      </c>
      <c r="K643" s="31">
        <v>240.63525000000001</v>
      </c>
      <c r="L643" s="31">
        <v>256.52024999999998</v>
      </c>
      <c r="M643" s="31">
        <v>281.77689999999996</v>
      </c>
      <c r="N643" s="31">
        <v>307.51159999999999</v>
      </c>
      <c r="O643" s="31">
        <v>312.74515000000002</v>
      </c>
      <c r="P643" s="31">
        <v>325.87445000000002</v>
      </c>
      <c r="Q643" s="31">
        <v>336.94545000000005</v>
      </c>
      <c r="R643" s="31">
        <v>350.05715000000004</v>
      </c>
      <c r="T643" s="62">
        <f t="shared" si="9"/>
        <v>281.77689999999996</v>
      </c>
    </row>
    <row r="644" spans="1:20" x14ac:dyDescent="0.2">
      <c r="A644" s="51" t="s">
        <v>1357</v>
      </c>
      <c r="B644" s="52" t="s">
        <v>1358</v>
      </c>
      <c r="C644" s="53">
        <v>0.25</v>
      </c>
      <c r="D644" s="51" t="s">
        <v>5</v>
      </c>
      <c r="E644" s="51" t="s">
        <v>222</v>
      </c>
      <c r="F644" s="31">
        <v>125.06150000000001</v>
      </c>
      <c r="G644" s="31">
        <v>131.03700000000001</v>
      </c>
      <c r="H644" s="31">
        <v>138.33167</v>
      </c>
      <c r="I644" s="31">
        <v>148.15756999999999</v>
      </c>
      <c r="J644" s="31">
        <v>156.56033000000002</v>
      </c>
      <c r="K644" s="31">
        <v>165.51765000000003</v>
      </c>
      <c r="L644" s="31">
        <v>176.44364999999999</v>
      </c>
      <c r="M644" s="31">
        <v>193.81573999999998</v>
      </c>
      <c r="N644" s="31">
        <v>211.51635999999999</v>
      </c>
      <c r="O644" s="31">
        <v>215.11769000000001</v>
      </c>
      <c r="P644" s="31">
        <v>224.00946999999999</v>
      </c>
      <c r="Q644" s="31">
        <v>231.33507000000003</v>
      </c>
      <c r="R644" s="31">
        <v>240.33739000000003</v>
      </c>
      <c r="T644" s="62">
        <f t="shared" si="9"/>
        <v>193.81573999999998</v>
      </c>
    </row>
    <row r="645" spans="1:20" x14ac:dyDescent="0.2">
      <c r="A645" s="51" t="s">
        <v>1359</v>
      </c>
      <c r="B645" s="52" t="s">
        <v>1360</v>
      </c>
      <c r="C645" s="53">
        <v>0.25</v>
      </c>
      <c r="D645" s="51" t="s">
        <v>5</v>
      </c>
      <c r="E645" s="51" t="s">
        <v>138</v>
      </c>
      <c r="F645" s="31">
        <v>346.65499999999997</v>
      </c>
      <c r="G645" s="31">
        <v>362.26499999999999</v>
      </c>
      <c r="H645" s="31">
        <v>382.4699</v>
      </c>
      <c r="I645" s="31">
        <v>409.6379</v>
      </c>
      <c r="J645" s="31">
        <v>432.68509999999998</v>
      </c>
      <c r="K645" s="31">
        <v>457.44299999999998</v>
      </c>
      <c r="L645" s="31">
        <v>487.63799999999992</v>
      </c>
      <c r="M645" s="31">
        <v>535.64779999999996</v>
      </c>
      <c r="N645" s="31">
        <v>584.56420000000003</v>
      </c>
      <c r="O645" s="31">
        <v>594.52429999999993</v>
      </c>
      <c r="P645" s="31">
        <v>618.44589999999994</v>
      </c>
      <c r="Q645" s="31">
        <v>637.3329</v>
      </c>
      <c r="R645" s="31">
        <v>662.13580000000002</v>
      </c>
      <c r="T645" s="62">
        <f t="shared" si="9"/>
        <v>535.64779999999996</v>
      </c>
    </row>
    <row r="646" spans="1:20" x14ac:dyDescent="0.2">
      <c r="A646" s="51">
        <v>40314413</v>
      </c>
      <c r="B646" s="52" t="s">
        <v>1361</v>
      </c>
      <c r="C646" s="53">
        <v>0.5</v>
      </c>
      <c r="D646" s="51" t="s">
        <v>5</v>
      </c>
      <c r="E646" s="51">
        <v>64.37</v>
      </c>
      <c r="F646" s="31">
        <v>744.25500000000011</v>
      </c>
      <c r="G646" s="31">
        <v>777.69</v>
      </c>
      <c r="H646" s="31">
        <v>821.06790000000001</v>
      </c>
      <c r="I646" s="31">
        <v>879.3909000000001</v>
      </c>
      <c r="J646" s="31">
        <v>928.85210000000006</v>
      </c>
      <c r="K646" s="31">
        <v>982.0005000000001</v>
      </c>
      <c r="L646" s="31">
        <v>1046.8204999999998</v>
      </c>
      <c r="M646" s="31">
        <v>1149.8838000000001</v>
      </c>
      <c r="N646" s="31">
        <v>1254.8932000000002</v>
      </c>
      <c r="O646" s="31">
        <v>1276.2753</v>
      </c>
      <c r="P646" s="31">
        <v>1327.5739000000001</v>
      </c>
      <c r="Q646" s="31">
        <v>1368.0059000000001</v>
      </c>
      <c r="R646" s="31">
        <v>1421.2443000000001</v>
      </c>
      <c r="T646" s="62">
        <f t="shared" si="9"/>
        <v>1149.8838000000001</v>
      </c>
    </row>
    <row r="647" spans="1:20" x14ac:dyDescent="0.2">
      <c r="A647" s="51" t="s">
        <v>1362</v>
      </c>
      <c r="B647" s="52" t="s">
        <v>1363</v>
      </c>
      <c r="C647" s="53">
        <v>0.1</v>
      </c>
      <c r="D647" s="51" t="s">
        <v>5</v>
      </c>
      <c r="E647" s="51" t="s">
        <v>381</v>
      </c>
      <c r="F647" s="31">
        <v>47.374999999999993</v>
      </c>
      <c r="G647" s="31">
        <v>49.649999999999991</v>
      </c>
      <c r="H647" s="31">
        <v>52.413499999999999</v>
      </c>
      <c r="I647" s="31">
        <v>56.136499999999998</v>
      </c>
      <c r="J647" s="31">
        <v>59.322499999999998</v>
      </c>
      <c r="K647" s="31">
        <v>62.716500000000003</v>
      </c>
      <c r="L647" s="31">
        <v>66.856499999999983</v>
      </c>
      <c r="M647" s="31">
        <v>73.438999999999993</v>
      </c>
      <c r="N647" s="31">
        <v>80.146000000000001</v>
      </c>
      <c r="O647" s="31">
        <v>81.510500000000008</v>
      </c>
      <c r="P647" s="31">
        <v>84.887499999999989</v>
      </c>
      <c r="Q647" s="31">
        <v>87.679500000000004</v>
      </c>
      <c r="R647" s="31">
        <v>91.091499999999996</v>
      </c>
      <c r="T647" s="62">
        <f t="shared" si="9"/>
        <v>73.438999999999993</v>
      </c>
    </row>
    <row r="648" spans="1:20" x14ac:dyDescent="0.2">
      <c r="A648" s="51" t="s">
        <v>1364</v>
      </c>
      <c r="B648" s="52" t="s">
        <v>1365</v>
      </c>
      <c r="C648" s="53">
        <v>0.1</v>
      </c>
      <c r="D648" s="51" t="s">
        <v>5</v>
      </c>
      <c r="E648" s="51" t="s">
        <v>1366</v>
      </c>
      <c r="F648" s="31">
        <v>46.339999999999996</v>
      </c>
      <c r="G648" s="31">
        <v>48.569999999999993</v>
      </c>
      <c r="H648" s="31">
        <v>51.273200000000003</v>
      </c>
      <c r="I648" s="31">
        <v>54.915199999999999</v>
      </c>
      <c r="J648" s="31">
        <v>58.032800000000002</v>
      </c>
      <c r="K648" s="31">
        <v>61.353000000000002</v>
      </c>
      <c r="L648" s="31">
        <v>65.402999999999992</v>
      </c>
      <c r="M648" s="31">
        <v>71.842399999999998</v>
      </c>
      <c r="N648" s="31">
        <v>78.403599999999997</v>
      </c>
      <c r="O648" s="31">
        <v>79.738400000000013</v>
      </c>
      <c r="P648" s="31">
        <v>83.045199999999994</v>
      </c>
      <c r="Q648" s="31">
        <v>85.783200000000008</v>
      </c>
      <c r="R648" s="31">
        <v>89.121399999999994</v>
      </c>
      <c r="T648" s="62">
        <f t="shared" ref="T648:T711" si="10">M648</f>
        <v>71.842399999999998</v>
      </c>
    </row>
    <row r="649" spans="1:20" x14ac:dyDescent="0.2">
      <c r="A649" s="51" t="s">
        <v>1367</v>
      </c>
      <c r="B649" s="52" t="s">
        <v>1368</v>
      </c>
      <c r="C649" s="53">
        <v>0.1</v>
      </c>
      <c r="D649" s="51" t="s">
        <v>5</v>
      </c>
      <c r="E649" s="51" t="s">
        <v>1366</v>
      </c>
      <c r="F649" s="31">
        <v>46.339999999999996</v>
      </c>
      <c r="G649" s="31">
        <v>48.569999999999993</v>
      </c>
      <c r="H649" s="31">
        <v>51.273200000000003</v>
      </c>
      <c r="I649" s="31">
        <v>54.915199999999999</v>
      </c>
      <c r="J649" s="31">
        <v>58.032800000000002</v>
      </c>
      <c r="K649" s="31">
        <v>61.353000000000002</v>
      </c>
      <c r="L649" s="31">
        <v>65.402999999999992</v>
      </c>
      <c r="M649" s="31">
        <v>71.842399999999998</v>
      </c>
      <c r="N649" s="31">
        <v>78.403599999999997</v>
      </c>
      <c r="O649" s="31">
        <v>79.738400000000013</v>
      </c>
      <c r="P649" s="31">
        <v>83.045199999999994</v>
      </c>
      <c r="Q649" s="31">
        <v>85.783200000000008</v>
      </c>
      <c r="R649" s="31">
        <v>89.121399999999994</v>
      </c>
      <c r="T649" s="62">
        <f t="shared" si="10"/>
        <v>71.842399999999998</v>
      </c>
    </row>
    <row r="650" spans="1:20" x14ac:dyDescent="0.2">
      <c r="A650" s="51" t="s">
        <v>1369</v>
      </c>
      <c r="B650" s="52" t="s">
        <v>1370</v>
      </c>
      <c r="C650" s="53">
        <v>1</v>
      </c>
      <c r="D650" s="51" t="s">
        <v>564</v>
      </c>
      <c r="E650" s="51" t="s">
        <v>1371</v>
      </c>
      <c r="F650" s="31">
        <v>946.13000000000011</v>
      </c>
      <c r="G650" s="31">
        <v>999.94</v>
      </c>
      <c r="H650" s="31">
        <v>1056.1154000000001</v>
      </c>
      <c r="I650" s="31">
        <v>1131.1134000000002</v>
      </c>
      <c r="J650" s="31">
        <v>1194.4446</v>
      </c>
      <c r="K650" s="31">
        <v>1262.7730000000001</v>
      </c>
      <c r="L650" s="31">
        <v>1346.1130000000001</v>
      </c>
      <c r="M650" s="31">
        <v>1478.6887999999999</v>
      </c>
      <c r="N650" s="31">
        <v>1613.7332000000001</v>
      </c>
      <c r="O650" s="31">
        <v>1641.1778000000004</v>
      </c>
      <c r="P650" s="31">
        <v>1713.9914000000001</v>
      </c>
      <c r="Q650" s="31">
        <v>1823.9534000000001</v>
      </c>
      <c r="R650" s="31">
        <v>1945.8918000000003</v>
      </c>
      <c r="T650" s="62">
        <f t="shared" si="10"/>
        <v>1478.6887999999999</v>
      </c>
    </row>
    <row r="651" spans="1:20" x14ac:dyDescent="0.2">
      <c r="A651" s="51">
        <v>40324362</v>
      </c>
      <c r="B651" s="52" t="s">
        <v>1372</v>
      </c>
      <c r="C651" s="53">
        <v>1</v>
      </c>
      <c r="D651" s="51" t="s">
        <v>84</v>
      </c>
      <c r="E651" s="51">
        <v>69.819999999999993</v>
      </c>
      <c r="F651" s="31">
        <v>950.93</v>
      </c>
      <c r="G651" s="31">
        <v>1035.3399999999999</v>
      </c>
      <c r="H651" s="31">
        <v>1093.6194</v>
      </c>
      <c r="I651" s="31">
        <v>1171.2374</v>
      </c>
      <c r="J651" s="31">
        <v>1236.7806</v>
      </c>
      <c r="K651" s="31">
        <v>1307.473</v>
      </c>
      <c r="L651" s="31">
        <v>1393.7529999999999</v>
      </c>
      <c r="M651" s="31">
        <v>1531.1067999999998</v>
      </c>
      <c r="N651" s="31">
        <v>1670.9851999999998</v>
      </c>
      <c r="O651" s="31">
        <v>1699.2357999999999</v>
      </c>
      <c r="P651" s="31">
        <v>1901.0053999999998</v>
      </c>
      <c r="Q651" s="31">
        <v>2233.3573999999999</v>
      </c>
      <c r="R651" s="31">
        <v>2630.9898000000003</v>
      </c>
      <c r="T651" s="62">
        <f t="shared" si="10"/>
        <v>1531.1067999999998</v>
      </c>
    </row>
    <row r="652" spans="1:20" x14ac:dyDescent="0.2">
      <c r="A652" s="51">
        <v>40324370</v>
      </c>
      <c r="B652" s="52" t="s">
        <v>1373</v>
      </c>
      <c r="C652" s="53">
        <v>1</v>
      </c>
      <c r="D652" s="51" t="s">
        <v>84</v>
      </c>
      <c r="E652" s="51">
        <v>108.542</v>
      </c>
      <c r="F652" s="31">
        <v>1396.2329999999999</v>
      </c>
      <c r="G652" s="31">
        <v>1500.0039999999999</v>
      </c>
      <c r="H652" s="31">
        <v>1584.22714</v>
      </c>
      <c r="I652" s="31">
        <v>1696.6949400000001</v>
      </c>
      <c r="J652" s="31">
        <v>1791.66686</v>
      </c>
      <c r="K652" s="31">
        <v>1894.1113</v>
      </c>
      <c r="L652" s="31">
        <v>2019.1133</v>
      </c>
      <c r="M652" s="31">
        <v>2218.0350799999997</v>
      </c>
      <c r="N652" s="31">
        <v>2420.6431199999997</v>
      </c>
      <c r="O652" s="31">
        <v>2461.6719800000001</v>
      </c>
      <c r="P652" s="31">
        <v>2693.6447399999997</v>
      </c>
      <c r="Q652" s="31">
        <v>3049.2299400000002</v>
      </c>
      <c r="R652" s="31">
        <v>3478.61438</v>
      </c>
      <c r="T652" s="62">
        <f t="shared" si="10"/>
        <v>2218.0350799999997</v>
      </c>
    </row>
    <row r="653" spans="1:20" x14ac:dyDescent="0.2">
      <c r="A653" s="51" t="s">
        <v>1374</v>
      </c>
      <c r="B653" s="52" t="s">
        <v>1375</v>
      </c>
      <c r="C653" s="53">
        <v>0.5</v>
      </c>
      <c r="D653" s="51" t="s">
        <v>5</v>
      </c>
      <c r="E653" s="51" t="s">
        <v>1356</v>
      </c>
      <c r="F653" s="31">
        <v>181.5025</v>
      </c>
      <c r="G653" s="31">
        <v>190.47</v>
      </c>
      <c r="H653" s="31">
        <v>201.06145000000001</v>
      </c>
      <c r="I653" s="31">
        <v>215.34295</v>
      </c>
      <c r="J653" s="31">
        <v>227.61355</v>
      </c>
      <c r="K653" s="31">
        <v>240.63525000000001</v>
      </c>
      <c r="L653" s="31">
        <v>256.52024999999998</v>
      </c>
      <c r="M653" s="31">
        <v>281.77689999999996</v>
      </c>
      <c r="N653" s="31">
        <v>307.51159999999999</v>
      </c>
      <c r="O653" s="31">
        <v>312.74515000000002</v>
      </c>
      <c r="P653" s="31">
        <v>325.87445000000002</v>
      </c>
      <c r="Q653" s="31">
        <v>336.94545000000005</v>
      </c>
      <c r="R653" s="31">
        <v>350.05715000000004</v>
      </c>
      <c r="T653" s="62">
        <f t="shared" si="10"/>
        <v>281.77689999999996</v>
      </c>
    </row>
    <row r="654" spans="1:20" x14ac:dyDescent="0.2">
      <c r="A654" s="51" t="s">
        <v>1376</v>
      </c>
      <c r="B654" s="52" t="s">
        <v>1377</v>
      </c>
      <c r="C654" s="53">
        <v>0.04</v>
      </c>
      <c r="D654" s="51" t="s">
        <v>5</v>
      </c>
      <c r="E654" s="51" t="s">
        <v>149</v>
      </c>
      <c r="F654" s="31">
        <v>21.02</v>
      </c>
      <c r="G654" s="31">
        <v>22.020000000000003</v>
      </c>
      <c r="H654" s="31">
        <v>23.246000000000002</v>
      </c>
      <c r="I654" s="31">
        <v>24.897200000000002</v>
      </c>
      <c r="J654" s="31">
        <v>26.308399999999999</v>
      </c>
      <c r="K654" s="31">
        <v>27.813600000000001</v>
      </c>
      <c r="L654" s="31">
        <v>29.649599999999996</v>
      </c>
      <c r="M654" s="31">
        <v>32.568799999999996</v>
      </c>
      <c r="N654" s="31">
        <v>35.543199999999999</v>
      </c>
      <c r="O654" s="31">
        <v>36.148400000000002</v>
      </c>
      <c r="P654" s="31">
        <v>37.639599999999994</v>
      </c>
      <c r="Q654" s="31">
        <v>38.864400000000003</v>
      </c>
      <c r="R654" s="31">
        <v>40.376800000000003</v>
      </c>
      <c r="T654" s="62">
        <f t="shared" si="10"/>
        <v>32.568799999999996</v>
      </c>
    </row>
    <row r="655" spans="1:20" x14ac:dyDescent="0.2">
      <c r="A655" s="51" t="s">
        <v>1378</v>
      </c>
      <c r="B655" s="52" t="s">
        <v>1379</v>
      </c>
      <c r="C655" s="53">
        <v>0.04</v>
      </c>
      <c r="D655" s="51" t="s">
        <v>5</v>
      </c>
      <c r="E655" s="51" t="s">
        <v>314</v>
      </c>
      <c r="F655" s="31">
        <v>25.470499999999998</v>
      </c>
      <c r="G655" s="31">
        <v>26.664000000000001</v>
      </c>
      <c r="H655" s="31">
        <v>28.149290000000001</v>
      </c>
      <c r="I655" s="31">
        <v>30.148789999999998</v>
      </c>
      <c r="J655" s="31">
        <v>31.854109999999995</v>
      </c>
      <c r="K655" s="31">
        <v>33.676649999999995</v>
      </c>
      <c r="L655" s="31">
        <v>35.899649999999994</v>
      </c>
      <c r="M655" s="31">
        <v>39.434179999999998</v>
      </c>
      <c r="N655" s="31">
        <v>43.035519999999998</v>
      </c>
      <c r="O655" s="31">
        <v>43.768430000000002</v>
      </c>
      <c r="P655" s="31">
        <v>45.561489999999992</v>
      </c>
      <c r="Q655" s="31">
        <v>47.01849</v>
      </c>
      <c r="R655" s="31">
        <v>48.848230000000001</v>
      </c>
      <c r="T655" s="62">
        <f t="shared" si="10"/>
        <v>39.434179999999998</v>
      </c>
    </row>
    <row r="656" spans="1:20" x14ac:dyDescent="0.2">
      <c r="A656" s="51" t="s">
        <v>1380</v>
      </c>
      <c r="B656" s="52" t="s">
        <v>1381</v>
      </c>
      <c r="C656" s="53">
        <v>0.04</v>
      </c>
      <c r="D656" s="51" t="s">
        <v>5</v>
      </c>
      <c r="E656" s="51" t="s">
        <v>149</v>
      </c>
      <c r="F656" s="31">
        <v>21.02</v>
      </c>
      <c r="G656" s="31">
        <v>22.020000000000003</v>
      </c>
      <c r="H656" s="31">
        <v>23.246000000000002</v>
      </c>
      <c r="I656" s="31">
        <v>24.897200000000002</v>
      </c>
      <c r="J656" s="31">
        <v>26.308399999999999</v>
      </c>
      <c r="K656" s="31">
        <v>27.813600000000001</v>
      </c>
      <c r="L656" s="31">
        <v>29.649599999999996</v>
      </c>
      <c r="M656" s="31">
        <v>32.568799999999996</v>
      </c>
      <c r="N656" s="31">
        <v>35.543199999999999</v>
      </c>
      <c r="O656" s="31">
        <v>36.148400000000002</v>
      </c>
      <c r="P656" s="31">
        <v>37.639599999999994</v>
      </c>
      <c r="Q656" s="31">
        <v>38.864400000000003</v>
      </c>
      <c r="R656" s="31">
        <v>40.376800000000003</v>
      </c>
      <c r="T656" s="62">
        <f t="shared" si="10"/>
        <v>32.568799999999996</v>
      </c>
    </row>
    <row r="657" spans="1:20" x14ac:dyDescent="0.2">
      <c r="A657" s="51" t="s">
        <v>1382</v>
      </c>
      <c r="B657" s="52" t="s">
        <v>1383</v>
      </c>
      <c r="C657" s="53">
        <v>0.04</v>
      </c>
      <c r="D657" s="51" t="s">
        <v>5</v>
      </c>
      <c r="E657" s="51" t="s">
        <v>314</v>
      </c>
      <c r="F657" s="31">
        <v>25.470499999999998</v>
      </c>
      <c r="G657" s="31">
        <v>26.664000000000001</v>
      </c>
      <c r="H657" s="31">
        <v>28.149290000000001</v>
      </c>
      <c r="I657" s="31">
        <v>30.148789999999998</v>
      </c>
      <c r="J657" s="31">
        <v>31.854109999999995</v>
      </c>
      <c r="K657" s="31">
        <v>33.676649999999995</v>
      </c>
      <c r="L657" s="31">
        <v>35.899649999999994</v>
      </c>
      <c r="M657" s="31">
        <v>39.434179999999998</v>
      </c>
      <c r="N657" s="31">
        <v>43.035519999999998</v>
      </c>
      <c r="O657" s="31">
        <v>43.768430000000002</v>
      </c>
      <c r="P657" s="31">
        <v>45.561489999999992</v>
      </c>
      <c r="Q657" s="31">
        <v>47.01849</v>
      </c>
      <c r="R657" s="31">
        <v>48.848230000000001</v>
      </c>
      <c r="T657" s="62">
        <f t="shared" si="10"/>
        <v>39.434179999999998</v>
      </c>
    </row>
    <row r="658" spans="1:20" x14ac:dyDescent="0.2">
      <c r="A658" s="51" t="s">
        <v>1384</v>
      </c>
      <c r="B658" s="52" t="s">
        <v>1385</v>
      </c>
      <c r="C658" s="53">
        <v>0.75</v>
      </c>
      <c r="D658" s="51" t="s">
        <v>5</v>
      </c>
      <c r="E658" s="51" t="s">
        <v>1386</v>
      </c>
      <c r="F658" s="31">
        <v>324.36599999999999</v>
      </c>
      <c r="G658" s="31">
        <v>340.08300000000003</v>
      </c>
      <c r="H658" s="31">
        <v>359.00628</v>
      </c>
      <c r="I658" s="31">
        <v>384.50688000000002</v>
      </c>
      <c r="J658" s="31">
        <v>406.35672</v>
      </c>
      <c r="K658" s="31">
        <v>429.60509999999999</v>
      </c>
      <c r="L658" s="31">
        <v>457.96409999999997</v>
      </c>
      <c r="M658" s="31">
        <v>503.05415999999997</v>
      </c>
      <c r="N658" s="31">
        <v>548.99723999999992</v>
      </c>
      <c r="O658" s="31">
        <v>558.34296000000006</v>
      </c>
      <c r="P658" s="31">
        <v>581.57147999999995</v>
      </c>
      <c r="Q658" s="31">
        <v>600.89688000000001</v>
      </c>
      <c r="R658" s="31">
        <v>624.28026000000011</v>
      </c>
      <c r="T658" s="62">
        <f t="shared" si="10"/>
        <v>503.05415999999997</v>
      </c>
    </row>
    <row r="659" spans="1:20" x14ac:dyDescent="0.2">
      <c r="A659" s="51">
        <v>40316874</v>
      </c>
      <c r="B659" s="52" t="s">
        <v>1387</v>
      </c>
      <c r="C659" s="53">
        <v>0.04</v>
      </c>
      <c r="D659" s="51" t="s">
        <v>5</v>
      </c>
      <c r="E659" s="51">
        <v>5.7610000000000001</v>
      </c>
      <c r="F659" s="31">
        <v>66.5715</v>
      </c>
      <c r="G659" s="31">
        <v>69.552000000000007</v>
      </c>
      <c r="H659" s="31">
        <v>73.431870000000004</v>
      </c>
      <c r="I659" s="31">
        <v>78.647970000000001</v>
      </c>
      <c r="J659" s="31">
        <v>83.06953</v>
      </c>
      <c r="K659" s="31">
        <v>87.822749999999999</v>
      </c>
      <c r="L659" s="31">
        <v>93.619749999999996</v>
      </c>
      <c r="M659" s="31">
        <v>102.83693999999998</v>
      </c>
      <c r="N659" s="31">
        <v>112.22816</v>
      </c>
      <c r="O659" s="31">
        <v>114.14049000000001</v>
      </c>
      <c r="P659" s="31">
        <v>118.72126999999999</v>
      </c>
      <c r="Q659" s="31">
        <v>122.32267</v>
      </c>
      <c r="R659" s="31">
        <v>127.08309000000001</v>
      </c>
      <c r="T659" s="62">
        <f t="shared" si="10"/>
        <v>102.83693999999998</v>
      </c>
    </row>
    <row r="660" spans="1:20" x14ac:dyDescent="0.2">
      <c r="A660" s="51" t="s">
        <v>1388</v>
      </c>
      <c r="B660" s="52" t="s">
        <v>1389</v>
      </c>
      <c r="C660" s="53">
        <v>0.04</v>
      </c>
      <c r="D660" s="51" t="s">
        <v>5</v>
      </c>
      <c r="E660" s="51" t="s">
        <v>314</v>
      </c>
      <c r="F660" s="31">
        <v>25.470499999999998</v>
      </c>
      <c r="G660" s="31">
        <v>26.664000000000001</v>
      </c>
      <c r="H660" s="31">
        <v>28.149290000000001</v>
      </c>
      <c r="I660" s="31">
        <v>30.148789999999998</v>
      </c>
      <c r="J660" s="31">
        <v>31.854109999999995</v>
      </c>
      <c r="K660" s="31">
        <v>33.676649999999995</v>
      </c>
      <c r="L660" s="31">
        <v>35.899649999999994</v>
      </c>
      <c r="M660" s="31">
        <v>39.434179999999998</v>
      </c>
      <c r="N660" s="31">
        <v>43.035519999999998</v>
      </c>
      <c r="O660" s="31">
        <v>43.768430000000002</v>
      </c>
      <c r="P660" s="31">
        <v>45.561489999999992</v>
      </c>
      <c r="Q660" s="31">
        <v>47.01849</v>
      </c>
      <c r="R660" s="31">
        <v>48.848230000000001</v>
      </c>
      <c r="T660" s="62">
        <f t="shared" si="10"/>
        <v>39.434179999999998</v>
      </c>
    </row>
    <row r="661" spans="1:20" x14ac:dyDescent="0.2">
      <c r="A661" s="51" t="s">
        <v>1390</v>
      </c>
      <c r="B661" s="52" t="s">
        <v>1391</v>
      </c>
      <c r="C661" s="53">
        <v>0.1</v>
      </c>
      <c r="D661" s="51" t="s">
        <v>5</v>
      </c>
      <c r="E661" s="51" t="s">
        <v>33</v>
      </c>
      <c r="F661" s="31">
        <v>24.915500000000002</v>
      </c>
      <c r="G661" s="31">
        <v>26.214000000000002</v>
      </c>
      <c r="H661" s="31">
        <v>27.668990000000001</v>
      </c>
      <c r="I661" s="31">
        <v>29.63429</v>
      </c>
      <c r="J661" s="31">
        <v>31.336010000000002</v>
      </c>
      <c r="K661" s="31">
        <v>33.128549999999997</v>
      </c>
      <c r="L661" s="31">
        <v>35.315549999999995</v>
      </c>
      <c r="M661" s="31">
        <v>38.792779999999993</v>
      </c>
      <c r="N661" s="31">
        <v>42.335919999999994</v>
      </c>
      <c r="O661" s="31">
        <v>43.055930000000004</v>
      </c>
      <c r="P661" s="31">
        <v>44.909590000000001</v>
      </c>
      <c r="Q661" s="31">
        <v>46.529790000000006</v>
      </c>
      <c r="R661" s="31">
        <v>48.340330000000002</v>
      </c>
      <c r="T661" s="62">
        <f t="shared" si="10"/>
        <v>38.792779999999993</v>
      </c>
    </row>
    <row r="662" spans="1:20" x14ac:dyDescent="0.2">
      <c r="A662" s="51" t="s">
        <v>1392</v>
      </c>
      <c r="B662" s="52" t="s">
        <v>1393</v>
      </c>
      <c r="C662" s="53">
        <v>0.04</v>
      </c>
      <c r="D662" s="51" t="s">
        <v>5</v>
      </c>
      <c r="E662" s="51" t="s">
        <v>99</v>
      </c>
      <c r="F662" s="31">
        <v>8.6</v>
      </c>
      <c r="G662" s="31">
        <v>9.06</v>
      </c>
      <c r="H662" s="31">
        <v>9.5623999999999985</v>
      </c>
      <c r="I662" s="31">
        <v>10.2416</v>
      </c>
      <c r="J662" s="31">
        <v>10.832000000000001</v>
      </c>
      <c r="K662" s="31">
        <v>11.451599999999999</v>
      </c>
      <c r="L662" s="31">
        <v>12.207599999999998</v>
      </c>
      <c r="M662" s="31">
        <v>13.409599999999998</v>
      </c>
      <c r="N662" s="31">
        <v>14.634399999999999</v>
      </c>
      <c r="O662" s="31">
        <v>14.8832</v>
      </c>
      <c r="P662" s="31">
        <v>15.531999999999998</v>
      </c>
      <c r="Q662" s="31">
        <v>16.108799999999999</v>
      </c>
      <c r="R662" s="31">
        <v>16.735599999999998</v>
      </c>
      <c r="T662" s="62">
        <f t="shared" si="10"/>
        <v>13.409599999999998</v>
      </c>
    </row>
    <row r="663" spans="1:20" x14ac:dyDescent="0.2">
      <c r="A663" s="51" t="s">
        <v>1394</v>
      </c>
      <c r="B663" s="52" t="s">
        <v>1395</v>
      </c>
      <c r="C663" s="53">
        <v>0.1</v>
      </c>
      <c r="D663" s="51" t="s">
        <v>5</v>
      </c>
      <c r="E663" s="51" t="s">
        <v>330</v>
      </c>
      <c r="F663" s="31">
        <v>38.680999999999997</v>
      </c>
      <c r="G663" s="31">
        <v>40.577999999999996</v>
      </c>
      <c r="H663" s="31">
        <v>42.834980000000002</v>
      </c>
      <c r="I663" s="31">
        <v>45.877580000000002</v>
      </c>
      <c r="J663" s="31">
        <v>48.489020000000004</v>
      </c>
      <c r="K663" s="31">
        <v>51.263100000000001</v>
      </c>
      <c r="L663" s="31">
        <v>54.647099999999995</v>
      </c>
      <c r="M663" s="31">
        <v>60.027559999999994</v>
      </c>
      <c r="N663" s="31">
        <v>65.509839999999997</v>
      </c>
      <c r="O663" s="31">
        <v>66.624860000000012</v>
      </c>
      <c r="P663" s="31">
        <v>69.412179999999992</v>
      </c>
      <c r="Q663" s="31">
        <v>71.750579999999999</v>
      </c>
      <c r="R663" s="31">
        <v>74.542659999999998</v>
      </c>
      <c r="T663" s="62">
        <f t="shared" si="10"/>
        <v>60.027559999999994</v>
      </c>
    </row>
    <row r="664" spans="1:20" x14ac:dyDescent="0.2">
      <c r="A664" s="51" t="s">
        <v>1396</v>
      </c>
      <c r="B664" s="52" t="s">
        <v>1397</v>
      </c>
      <c r="C664" s="53">
        <v>0.1</v>
      </c>
      <c r="D664" s="51" t="s">
        <v>5</v>
      </c>
      <c r="E664" s="51" t="s">
        <v>1398</v>
      </c>
      <c r="F664" s="31">
        <v>5.63</v>
      </c>
      <c r="G664" s="31">
        <v>6.09</v>
      </c>
      <c r="H664" s="31">
        <v>6.4214000000000002</v>
      </c>
      <c r="I664" s="31">
        <v>6.8773999999999997</v>
      </c>
      <c r="J664" s="31">
        <v>7.3046000000000006</v>
      </c>
      <c r="K664" s="31">
        <v>7.7219999999999995</v>
      </c>
      <c r="L664" s="31">
        <v>8.2319999999999993</v>
      </c>
      <c r="M664" s="31">
        <v>9.0427999999999997</v>
      </c>
      <c r="N664" s="31">
        <v>9.8691999999999993</v>
      </c>
      <c r="O664" s="31">
        <v>10.0358</v>
      </c>
      <c r="P664" s="31">
        <v>10.581399999999999</v>
      </c>
      <c r="Q664" s="31">
        <v>11.195399999999999</v>
      </c>
      <c r="R664" s="31">
        <v>11.630800000000001</v>
      </c>
      <c r="T664" s="62">
        <f t="shared" si="10"/>
        <v>9.0427999999999997</v>
      </c>
    </row>
    <row r="665" spans="1:20" x14ac:dyDescent="0.2">
      <c r="A665" s="51" t="s">
        <v>1399</v>
      </c>
      <c r="B665" s="52" t="s">
        <v>1400</v>
      </c>
      <c r="C665" s="53">
        <v>0.25</v>
      </c>
      <c r="D665" s="51" t="s">
        <v>5</v>
      </c>
      <c r="E665" s="51" t="s">
        <v>1401</v>
      </c>
      <c r="F665" s="31">
        <v>81.281000000000006</v>
      </c>
      <c r="G665" s="31">
        <v>85.353000000000009</v>
      </c>
      <c r="H665" s="31">
        <v>90.096980000000002</v>
      </c>
      <c r="I665" s="31">
        <v>96.496579999999994</v>
      </c>
      <c r="J665" s="31">
        <v>102.00602000000001</v>
      </c>
      <c r="K665" s="31">
        <v>107.8416</v>
      </c>
      <c r="L665" s="31">
        <v>114.9606</v>
      </c>
      <c r="M665" s="31">
        <v>126.27955999999999</v>
      </c>
      <c r="N665" s="31">
        <v>137.81283999999999</v>
      </c>
      <c r="O665" s="31">
        <v>140.15786</v>
      </c>
      <c r="P665" s="31">
        <v>146.08018000000001</v>
      </c>
      <c r="Q665" s="31">
        <v>151.12158000000002</v>
      </c>
      <c r="R665" s="31">
        <v>157.00216</v>
      </c>
      <c r="T665" s="62">
        <f t="shared" si="10"/>
        <v>126.27955999999999</v>
      </c>
    </row>
    <row r="666" spans="1:20" x14ac:dyDescent="0.2">
      <c r="A666" s="51" t="s">
        <v>1402</v>
      </c>
      <c r="B666" s="52" t="s">
        <v>1403</v>
      </c>
      <c r="C666" s="53">
        <v>0.04</v>
      </c>
      <c r="D666" s="51" t="s">
        <v>5</v>
      </c>
      <c r="E666" s="51" t="s">
        <v>149</v>
      </c>
      <c r="F666" s="31">
        <v>21.02</v>
      </c>
      <c r="G666" s="31">
        <v>22.020000000000003</v>
      </c>
      <c r="H666" s="31">
        <v>23.246000000000002</v>
      </c>
      <c r="I666" s="31">
        <v>24.897200000000002</v>
      </c>
      <c r="J666" s="31">
        <v>26.308399999999999</v>
      </c>
      <c r="K666" s="31">
        <v>27.813600000000001</v>
      </c>
      <c r="L666" s="31">
        <v>29.649599999999996</v>
      </c>
      <c r="M666" s="31">
        <v>32.568799999999996</v>
      </c>
      <c r="N666" s="31">
        <v>35.543199999999999</v>
      </c>
      <c r="O666" s="31">
        <v>36.148400000000002</v>
      </c>
      <c r="P666" s="31">
        <v>37.639599999999994</v>
      </c>
      <c r="Q666" s="31">
        <v>38.864400000000003</v>
      </c>
      <c r="R666" s="31">
        <v>40.376800000000003</v>
      </c>
      <c r="T666" s="62">
        <f t="shared" si="10"/>
        <v>32.568799999999996</v>
      </c>
    </row>
    <row r="667" spans="1:20" x14ac:dyDescent="0.2">
      <c r="A667" s="51" t="s">
        <v>1404</v>
      </c>
      <c r="B667" s="52" t="s">
        <v>1405</v>
      </c>
      <c r="C667" s="53">
        <v>0.25</v>
      </c>
      <c r="D667" s="51" t="s">
        <v>5</v>
      </c>
      <c r="E667" s="51" t="s">
        <v>532</v>
      </c>
      <c r="F667" s="31">
        <v>57.165499999999994</v>
      </c>
      <c r="G667" s="31">
        <v>60.188999999999993</v>
      </c>
      <c r="H667" s="31">
        <v>63.527989999999996</v>
      </c>
      <c r="I667" s="31">
        <v>68.040289999999985</v>
      </c>
      <c r="J667" s="31">
        <v>71.956010000000006</v>
      </c>
      <c r="K667" s="31">
        <v>76.07204999999999</v>
      </c>
      <c r="L667" s="31">
        <v>81.094049999999996</v>
      </c>
      <c r="M667" s="31">
        <v>89.078779999999995</v>
      </c>
      <c r="N667" s="31">
        <v>97.214919999999992</v>
      </c>
      <c r="O667" s="31">
        <v>98.867930000000001</v>
      </c>
      <c r="P667" s="31">
        <v>103.15458999999998</v>
      </c>
      <c r="Q667" s="31">
        <v>106.93778999999999</v>
      </c>
      <c r="R667" s="31">
        <v>111.09882999999999</v>
      </c>
      <c r="T667" s="62">
        <f t="shared" si="10"/>
        <v>89.078779999999995</v>
      </c>
    </row>
    <row r="668" spans="1:20" x14ac:dyDescent="0.2">
      <c r="A668" s="51" t="s">
        <v>1406</v>
      </c>
      <c r="B668" s="52" t="s">
        <v>1407</v>
      </c>
      <c r="C668" s="53">
        <v>0.25</v>
      </c>
      <c r="D668" s="51" t="s">
        <v>5</v>
      </c>
      <c r="E668" s="51" t="s">
        <v>138</v>
      </c>
      <c r="F668" s="31">
        <v>346.65499999999997</v>
      </c>
      <c r="G668" s="31">
        <v>362.26499999999999</v>
      </c>
      <c r="H668" s="31">
        <v>382.4699</v>
      </c>
      <c r="I668" s="31">
        <v>409.6379</v>
      </c>
      <c r="J668" s="31">
        <v>432.68509999999998</v>
      </c>
      <c r="K668" s="31">
        <v>457.44299999999998</v>
      </c>
      <c r="L668" s="31">
        <v>487.63799999999992</v>
      </c>
      <c r="M668" s="31">
        <v>535.64779999999996</v>
      </c>
      <c r="N668" s="31">
        <v>584.56420000000003</v>
      </c>
      <c r="O668" s="31">
        <v>594.52429999999993</v>
      </c>
      <c r="P668" s="31">
        <v>618.44589999999994</v>
      </c>
      <c r="Q668" s="31">
        <v>637.3329</v>
      </c>
      <c r="R668" s="31">
        <v>662.13580000000002</v>
      </c>
      <c r="T668" s="62">
        <f t="shared" si="10"/>
        <v>535.64779999999996</v>
      </c>
    </row>
    <row r="669" spans="1:20" x14ac:dyDescent="0.2">
      <c r="A669" s="51" t="s">
        <v>1408</v>
      </c>
      <c r="B669" s="52" t="s">
        <v>1409</v>
      </c>
      <c r="C669" s="53">
        <v>0.25</v>
      </c>
      <c r="D669" s="51" t="s">
        <v>5</v>
      </c>
      <c r="E669" s="51" t="s">
        <v>222</v>
      </c>
      <c r="F669" s="31">
        <v>125.06150000000001</v>
      </c>
      <c r="G669" s="31">
        <v>131.03700000000001</v>
      </c>
      <c r="H669" s="31">
        <v>138.33167</v>
      </c>
      <c r="I669" s="31">
        <v>148.15756999999999</v>
      </c>
      <c r="J669" s="31">
        <v>156.56033000000002</v>
      </c>
      <c r="K669" s="31">
        <v>165.51765000000003</v>
      </c>
      <c r="L669" s="31">
        <v>176.44364999999999</v>
      </c>
      <c r="M669" s="31">
        <v>193.81573999999998</v>
      </c>
      <c r="N669" s="31">
        <v>211.51635999999999</v>
      </c>
      <c r="O669" s="31">
        <v>215.11769000000001</v>
      </c>
      <c r="P669" s="31">
        <v>224.00946999999999</v>
      </c>
      <c r="Q669" s="31">
        <v>231.33507000000003</v>
      </c>
      <c r="R669" s="31">
        <v>240.33739000000003</v>
      </c>
      <c r="T669" s="62">
        <f t="shared" si="10"/>
        <v>193.81573999999998</v>
      </c>
    </row>
    <row r="670" spans="1:20" x14ac:dyDescent="0.2">
      <c r="A670" s="51">
        <v>40314502</v>
      </c>
      <c r="B670" s="52" t="s">
        <v>1410</v>
      </c>
      <c r="C670" s="53">
        <v>0.1</v>
      </c>
      <c r="D670" s="51" t="s">
        <v>5</v>
      </c>
      <c r="E670" s="51">
        <v>11.343999999999999</v>
      </c>
      <c r="F670" s="31">
        <v>131.256</v>
      </c>
      <c r="G670" s="31">
        <v>137.178</v>
      </c>
      <c r="H670" s="31">
        <v>144.82847999999998</v>
      </c>
      <c r="I670" s="31">
        <v>155.11607999999998</v>
      </c>
      <c r="J670" s="31">
        <v>163.84551999999999</v>
      </c>
      <c r="K670" s="31">
        <v>173.22059999999999</v>
      </c>
      <c r="L670" s="31">
        <v>184.65459999999999</v>
      </c>
      <c r="M670" s="31">
        <v>202.83455999999998</v>
      </c>
      <c r="N670" s="31">
        <v>221.35783999999998</v>
      </c>
      <c r="O670" s="31">
        <v>225.12935999999999</v>
      </c>
      <c r="P670" s="31">
        <v>234.19567999999998</v>
      </c>
      <c r="Q670" s="31">
        <v>241.36408</v>
      </c>
      <c r="R670" s="31">
        <v>250.75716</v>
      </c>
      <c r="T670" s="62">
        <f t="shared" si="10"/>
        <v>202.83455999999998</v>
      </c>
    </row>
    <row r="671" spans="1:20" x14ac:dyDescent="0.2">
      <c r="A671" s="51" t="s">
        <v>1411</v>
      </c>
      <c r="B671" s="52" t="s">
        <v>1412</v>
      </c>
      <c r="C671" s="53">
        <v>0.5</v>
      </c>
      <c r="D671" s="51" t="s">
        <v>5</v>
      </c>
      <c r="E671" s="51" t="s">
        <v>1413</v>
      </c>
      <c r="F671" s="31">
        <v>693.31</v>
      </c>
      <c r="G671" s="31">
        <v>724.53</v>
      </c>
      <c r="H671" s="31">
        <v>764.93979999999999</v>
      </c>
      <c r="I671" s="31">
        <v>819.2758</v>
      </c>
      <c r="J671" s="31">
        <v>865.37019999999995</v>
      </c>
      <c r="K671" s="31">
        <v>914.88599999999997</v>
      </c>
      <c r="L671" s="31">
        <v>975.27599999999984</v>
      </c>
      <c r="M671" s="31">
        <v>1071.2955999999999</v>
      </c>
      <c r="N671" s="31">
        <v>1169.1284000000001</v>
      </c>
      <c r="O671" s="31">
        <v>1189.0485999999999</v>
      </c>
      <c r="P671" s="31">
        <v>1236.8917999999999</v>
      </c>
      <c r="Q671" s="31">
        <v>1274.6658</v>
      </c>
      <c r="R671" s="31">
        <v>1324.2716</v>
      </c>
      <c r="T671" s="62">
        <f t="shared" si="10"/>
        <v>1071.2955999999999</v>
      </c>
    </row>
    <row r="672" spans="1:20" x14ac:dyDescent="0.2">
      <c r="A672" s="51" t="s">
        <v>1414</v>
      </c>
      <c r="B672" s="52" t="s">
        <v>1415</v>
      </c>
      <c r="C672" s="53">
        <v>0.1</v>
      </c>
      <c r="D672" s="51" t="s">
        <v>5</v>
      </c>
      <c r="E672" s="51" t="s">
        <v>191</v>
      </c>
      <c r="F672" s="31">
        <v>33.505999999999993</v>
      </c>
      <c r="G672" s="31">
        <v>35.177999999999997</v>
      </c>
      <c r="H672" s="31">
        <v>37.133479999999999</v>
      </c>
      <c r="I672" s="31">
        <v>39.771079999999998</v>
      </c>
      <c r="J672" s="31">
        <v>42.040520000000001</v>
      </c>
      <c r="K672" s="31">
        <v>44.445599999999999</v>
      </c>
      <c r="L672" s="31">
        <v>47.379599999999989</v>
      </c>
      <c r="M672" s="31">
        <v>52.04455999999999</v>
      </c>
      <c r="N672" s="31">
        <v>56.797839999999994</v>
      </c>
      <c r="O672" s="31">
        <v>57.764359999999996</v>
      </c>
      <c r="P672" s="31">
        <v>60.200679999999998</v>
      </c>
      <c r="Q672" s="31">
        <v>62.269080000000002</v>
      </c>
      <c r="R672" s="31">
        <v>64.692160000000001</v>
      </c>
      <c r="T672" s="62">
        <f t="shared" si="10"/>
        <v>52.04455999999999</v>
      </c>
    </row>
    <row r="673" spans="1:20" x14ac:dyDescent="0.2">
      <c r="A673" s="51">
        <v>40324079</v>
      </c>
      <c r="B673" s="52" t="s">
        <v>1416</v>
      </c>
      <c r="C673" s="53">
        <v>0.04</v>
      </c>
      <c r="D673" s="51" t="s">
        <v>5</v>
      </c>
      <c r="E673" s="51">
        <v>6.2729999999999997</v>
      </c>
      <c r="F673" s="31">
        <v>72.459499999999991</v>
      </c>
      <c r="G673" s="31">
        <v>75.695999999999998</v>
      </c>
      <c r="H673" s="31">
        <v>79.918909999999997</v>
      </c>
      <c r="I673" s="31">
        <v>85.59581</v>
      </c>
      <c r="J673" s="31">
        <v>90.406489999999991</v>
      </c>
      <c r="K673" s="31">
        <v>95.579549999999998</v>
      </c>
      <c r="L673" s="31">
        <v>101.88854999999998</v>
      </c>
      <c r="M673" s="31">
        <v>111.91981999999997</v>
      </c>
      <c r="N673" s="31">
        <v>122.14048</v>
      </c>
      <c r="O673" s="31">
        <v>124.22177000000001</v>
      </c>
      <c r="P673" s="31">
        <v>129.20191</v>
      </c>
      <c r="Q673" s="31">
        <v>133.11051</v>
      </c>
      <c r="R673" s="31">
        <v>138.29076999999998</v>
      </c>
      <c r="T673" s="62">
        <f t="shared" si="10"/>
        <v>111.91981999999997</v>
      </c>
    </row>
    <row r="674" spans="1:20" x14ac:dyDescent="0.2">
      <c r="A674" s="51" t="s">
        <v>1417</v>
      </c>
      <c r="B674" s="52" t="s">
        <v>1418</v>
      </c>
      <c r="C674" s="53">
        <v>0.1</v>
      </c>
      <c r="D674" s="51" t="s">
        <v>5</v>
      </c>
      <c r="E674" s="51" t="s">
        <v>330</v>
      </c>
      <c r="F674" s="31">
        <v>38.680999999999997</v>
      </c>
      <c r="G674" s="31">
        <v>40.577999999999996</v>
      </c>
      <c r="H674" s="31">
        <v>42.834980000000002</v>
      </c>
      <c r="I674" s="31">
        <v>45.877580000000002</v>
      </c>
      <c r="J674" s="31">
        <v>48.489020000000004</v>
      </c>
      <c r="K674" s="31">
        <v>51.263100000000001</v>
      </c>
      <c r="L674" s="31">
        <v>54.647099999999995</v>
      </c>
      <c r="M674" s="31">
        <v>60.027559999999994</v>
      </c>
      <c r="N674" s="31">
        <v>65.509839999999997</v>
      </c>
      <c r="O674" s="31">
        <v>66.624860000000012</v>
      </c>
      <c r="P674" s="31">
        <v>69.412179999999992</v>
      </c>
      <c r="Q674" s="31">
        <v>71.750579999999999</v>
      </c>
      <c r="R674" s="31">
        <v>74.542659999999998</v>
      </c>
      <c r="S674" s="29">
        <f>VLOOKUP(B674,[1]TABELA!$B$53:$T$1211,19,FALSE)</f>
        <v>45</v>
      </c>
      <c r="T674" s="62">
        <v>50</v>
      </c>
    </row>
    <row r="675" spans="1:20" x14ac:dyDescent="0.2">
      <c r="A675" s="51">
        <v>40314430</v>
      </c>
      <c r="B675" s="52" t="s">
        <v>1419</v>
      </c>
      <c r="C675" s="53">
        <v>0.5</v>
      </c>
      <c r="D675" s="51" t="s">
        <v>5</v>
      </c>
      <c r="E675" s="51">
        <v>16.452999999999999</v>
      </c>
      <c r="F675" s="31">
        <v>193.20949999999999</v>
      </c>
      <c r="G675" s="31">
        <v>202.68599999999998</v>
      </c>
      <c r="H675" s="31">
        <v>213.95950999999999</v>
      </c>
      <c r="I675" s="31">
        <v>229.15720999999999</v>
      </c>
      <c r="J675" s="31">
        <v>242.20149000000001</v>
      </c>
      <c r="K675" s="31">
        <v>256.05795000000001</v>
      </c>
      <c r="L675" s="31">
        <v>272.96094999999997</v>
      </c>
      <c r="M675" s="31">
        <v>299.83621999999997</v>
      </c>
      <c r="N675" s="31">
        <v>327.22008</v>
      </c>
      <c r="O675" s="31">
        <v>332.78956999999997</v>
      </c>
      <c r="P675" s="31">
        <v>346.71290999999997</v>
      </c>
      <c r="Q675" s="31">
        <v>358.39471000000003</v>
      </c>
      <c r="R675" s="31">
        <v>372.34116999999998</v>
      </c>
      <c r="T675" s="62">
        <f t="shared" si="10"/>
        <v>299.83621999999997</v>
      </c>
    </row>
    <row r="676" spans="1:20" x14ac:dyDescent="0.2">
      <c r="A676" s="51">
        <v>40323471</v>
      </c>
      <c r="B676" s="52" t="s">
        <v>1420</v>
      </c>
      <c r="C676" s="53">
        <v>0.25</v>
      </c>
      <c r="D676" s="51" t="s">
        <v>5</v>
      </c>
      <c r="E676" s="51">
        <v>26.588000000000001</v>
      </c>
      <c r="F676" s="31">
        <v>307.762</v>
      </c>
      <c r="G676" s="31">
        <v>321.68100000000004</v>
      </c>
      <c r="H676" s="31">
        <v>339.61995999999999</v>
      </c>
      <c r="I676" s="31">
        <v>363.74416000000002</v>
      </c>
      <c r="J676" s="31">
        <v>384.22104000000002</v>
      </c>
      <c r="K676" s="31">
        <v>406.20569999999998</v>
      </c>
      <c r="L676" s="31">
        <v>433.01869999999997</v>
      </c>
      <c r="M676" s="31">
        <v>475.65111999999999</v>
      </c>
      <c r="N676" s="31">
        <v>519.08868000000007</v>
      </c>
      <c r="O676" s="31">
        <v>527.93272000000002</v>
      </c>
      <c r="P676" s="31">
        <v>549.21636000000001</v>
      </c>
      <c r="Q676" s="31">
        <v>566.07416000000001</v>
      </c>
      <c r="R676" s="31">
        <v>588.10382000000004</v>
      </c>
      <c r="T676" s="62">
        <f t="shared" si="10"/>
        <v>475.65111999999999</v>
      </c>
    </row>
    <row r="677" spans="1:20" x14ac:dyDescent="0.2">
      <c r="A677" s="51">
        <v>40324389</v>
      </c>
      <c r="B677" s="52" t="s">
        <v>1421</v>
      </c>
      <c r="C677" s="53">
        <v>0.5</v>
      </c>
      <c r="D677" s="51" t="s">
        <v>5</v>
      </c>
      <c r="E677" s="51">
        <v>58.485999999999997</v>
      </c>
      <c r="F677" s="31">
        <v>676.58899999999994</v>
      </c>
      <c r="G677" s="31">
        <v>707.08199999999999</v>
      </c>
      <c r="H677" s="31">
        <v>746.51761999999997</v>
      </c>
      <c r="I677" s="31">
        <v>799.54501999999991</v>
      </c>
      <c r="J677" s="31">
        <v>844.53437999999994</v>
      </c>
      <c r="K677" s="31">
        <v>892.85789999999997</v>
      </c>
      <c r="L677" s="31">
        <v>951.79389999999989</v>
      </c>
      <c r="M677" s="31">
        <v>1045.50164</v>
      </c>
      <c r="N677" s="31">
        <v>1140.9789599999999</v>
      </c>
      <c r="O677" s="31">
        <v>1160.4193399999999</v>
      </c>
      <c r="P677" s="31">
        <v>1207.12842</v>
      </c>
      <c r="Q677" s="31">
        <v>1244.0300199999999</v>
      </c>
      <c r="R677" s="31">
        <v>1292.44354</v>
      </c>
      <c r="T677" s="62">
        <f t="shared" si="10"/>
        <v>1045.50164</v>
      </c>
    </row>
    <row r="678" spans="1:20" x14ac:dyDescent="0.2">
      <c r="A678" s="51" t="s">
        <v>1422</v>
      </c>
      <c r="B678" s="52" t="s">
        <v>1423</v>
      </c>
      <c r="C678" s="53">
        <v>0.25</v>
      </c>
      <c r="D678" s="51" t="s">
        <v>5</v>
      </c>
      <c r="E678" s="51" t="s">
        <v>473</v>
      </c>
      <c r="F678" s="31">
        <v>253.298</v>
      </c>
      <c r="G678" s="31">
        <v>264.84899999999999</v>
      </c>
      <c r="H678" s="31">
        <v>279.61484000000002</v>
      </c>
      <c r="I678" s="31">
        <v>299.47664000000003</v>
      </c>
      <c r="J678" s="31">
        <v>316.35415999999998</v>
      </c>
      <c r="K678" s="31">
        <v>334.45529999999997</v>
      </c>
      <c r="L678" s="31">
        <v>356.53229999999996</v>
      </c>
      <c r="M678" s="31">
        <v>391.63448</v>
      </c>
      <c r="N678" s="31">
        <v>427.39972</v>
      </c>
      <c r="O678" s="31">
        <v>434.68088000000006</v>
      </c>
      <c r="P678" s="31">
        <v>452.27043999999995</v>
      </c>
      <c r="Q678" s="31">
        <v>466.28664000000003</v>
      </c>
      <c r="R678" s="31">
        <v>484.43277999999998</v>
      </c>
      <c r="T678" s="62">
        <f t="shared" si="10"/>
        <v>391.63448</v>
      </c>
    </row>
    <row r="679" spans="1:20" x14ac:dyDescent="0.2">
      <c r="A679" s="51" t="s">
        <v>1424</v>
      </c>
      <c r="B679" s="52" t="s">
        <v>1425</v>
      </c>
      <c r="C679" s="53">
        <v>0.25</v>
      </c>
      <c r="D679" s="51" t="s">
        <v>5</v>
      </c>
      <c r="E679" s="51" t="s">
        <v>1426</v>
      </c>
      <c r="F679" s="31">
        <v>272.54899999999998</v>
      </c>
      <c r="G679" s="31">
        <v>284.93700000000001</v>
      </c>
      <c r="H679" s="31">
        <v>300.82441999999998</v>
      </c>
      <c r="I679" s="31">
        <v>322.19281999999998</v>
      </c>
      <c r="J679" s="31">
        <v>340.34258</v>
      </c>
      <c r="K679" s="31">
        <v>359.81639999999999</v>
      </c>
      <c r="L679" s="31">
        <v>383.56739999999996</v>
      </c>
      <c r="M679" s="31">
        <v>421.33123999999998</v>
      </c>
      <c r="N679" s="31">
        <v>459.80835999999999</v>
      </c>
      <c r="O679" s="31">
        <v>467.64194000000003</v>
      </c>
      <c r="P679" s="31">
        <v>486.53721999999993</v>
      </c>
      <c r="Q679" s="31">
        <v>501.55781999999999</v>
      </c>
      <c r="R679" s="31">
        <v>521.07664</v>
      </c>
      <c r="T679" s="62">
        <f t="shared" si="10"/>
        <v>421.33123999999998</v>
      </c>
    </row>
    <row r="680" spans="1:20" x14ac:dyDescent="0.2">
      <c r="A680" s="51" t="s">
        <v>1427</v>
      </c>
      <c r="B680" s="52" t="s">
        <v>1428</v>
      </c>
      <c r="C680" s="53">
        <v>0.1</v>
      </c>
      <c r="D680" s="51" t="s">
        <v>5</v>
      </c>
      <c r="E680" s="51" t="s">
        <v>1429</v>
      </c>
      <c r="F680" s="31">
        <v>34.725000000000001</v>
      </c>
      <c r="G680" s="31">
        <v>36.450000000000003</v>
      </c>
      <c r="H680" s="31">
        <v>38.476500000000001</v>
      </c>
      <c r="I680" s="31">
        <v>41.209499999999998</v>
      </c>
      <c r="J680" s="31">
        <v>43.559500000000007</v>
      </c>
      <c r="K680" s="31">
        <v>46.051500000000004</v>
      </c>
      <c r="L680" s="31">
        <v>49.091499999999996</v>
      </c>
      <c r="M680" s="31">
        <v>53.924999999999997</v>
      </c>
      <c r="N680" s="31">
        <v>58.85</v>
      </c>
      <c r="O680" s="31">
        <v>59.851500000000009</v>
      </c>
      <c r="P680" s="31">
        <v>62.3705</v>
      </c>
      <c r="Q680" s="31">
        <v>64.502499999999998</v>
      </c>
      <c r="R680" s="31">
        <v>67.012500000000003</v>
      </c>
      <c r="T680" s="62">
        <f t="shared" si="10"/>
        <v>53.924999999999997</v>
      </c>
    </row>
    <row r="681" spans="1:20" x14ac:dyDescent="0.2">
      <c r="A681" s="51" t="s">
        <v>1430</v>
      </c>
      <c r="B681" s="52" t="s">
        <v>1431</v>
      </c>
      <c r="C681" s="53">
        <v>0.1</v>
      </c>
      <c r="D681" s="51" t="s">
        <v>5</v>
      </c>
      <c r="E681" s="51" t="s">
        <v>39</v>
      </c>
      <c r="F681" s="31">
        <v>38.370499999999993</v>
      </c>
      <c r="G681" s="31">
        <v>40.253999999999998</v>
      </c>
      <c r="H681" s="31">
        <v>42.492890000000003</v>
      </c>
      <c r="I681" s="31">
        <v>45.511189999999999</v>
      </c>
      <c r="J681" s="31">
        <v>48.102110000000003</v>
      </c>
      <c r="K681" s="31">
        <v>50.854050000000001</v>
      </c>
      <c r="L681" s="31">
        <v>54.211049999999993</v>
      </c>
      <c r="M681" s="31">
        <v>59.548579999999994</v>
      </c>
      <c r="N681" s="31">
        <v>64.987120000000004</v>
      </c>
      <c r="O681" s="31">
        <v>66.093230000000005</v>
      </c>
      <c r="P681" s="31">
        <v>68.859489999999994</v>
      </c>
      <c r="Q681" s="31">
        <v>71.181690000000003</v>
      </c>
      <c r="R681" s="31">
        <v>73.951629999999994</v>
      </c>
      <c r="T681" s="62">
        <f t="shared" si="10"/>
        <v>59.548579999999994</v>
      </c>
    </row>
    <row r="682" spans="1:20" x14ac:dyDescent="0.2">
      <c r="A682" s="51">
        <v>40321207</v>
      </c>
      <c r="B682" s="52" t="s">
        <v>1432</v>
      </c>
      <c r="C682" s="53">
        <v>0.04</v>
      </c>
      <c r="D682" s="51" t="s">
        <v>5</v>
      </c>
      <c r="E682" s="51">
        <v>2.6429999999999998</v>
      </c>
      <c r="F682" s="31">
        <v>30.714499999999997</v>
      </c>
      <c r="G682" s="31">
        <v>32.135999999999996</v>
      </c>
      <c r="H682" s="31">
        <v>33.926809999999996</v>
      </c>
      <c r="I682" s="31">
        <v>36.336710000000004</v>
      </c>
      <c r="J682" s="31">
        <v>38.388590000000001</v>
      </c>
      <c r="K682" s="31">
        <v>40.585049999999995</v>
      </c>
      <c r="L682" s="31">
        <v>43.26404999999999</v>
      </c>
      <c r="M682" s="31">
        <v>47.523619999999994</v>
      </c>
      <c r="N682" s="31">
        <v>51.863679999999995</v>
      </c>
      <c r="O682" s="31">
        <v>52.747070000000001</v>
      </c>
      <c r="P682" s="31">
        <v>54.89580999999999</v>
      </c>
      <c r="Q682" s="31">
        <v>56.62641</v>
      </c>
      <c r="R682" s="31">
        <v>58.830069999999999</v>
      </c>
      <c r="T682" s="62">
        <f t="shared" si="10"/>
        <v>47.523619999999994</v>
      </c>
    </row>
    <row r="683" spans="1:20" x14ac:dyDescent="0.2">
      <c r="A683" s="51" t="s">
        <v>1433</v>
      </c>
      <c r="B683" s="52" t="s">
        <v>1434</v>
      </c>
      <c r="C683" s="53">
        <v>0.1</v>
      </c>
      <c r="D683" s="51" t="s">
        <v>5</v>
      </c>
      <c r="E683" s="51" t="s">
        <v>36</v>
      </c>
      <c r="F683" s="31">
        <v>46.8</v>
      </c>
      <c r="G683" s="31">
        <v>49.05</v>
      </c>
      <c r="H683" s="31">
        <v>51.78</v>
      </c>
      <c r="I683" s="31">
        <v>55.457999999999998</v>
      </c>
      <c r="J683" s="31">
        <v>58.606000000000002</v>
      </c>
      <c r="K683" s="31">
        <v>61.959000000000003</v>
      </c>
      <c r="L683" s="31">
        <v>66.048999999999992</v>
      </c>
      <c r="M683" s="31">
        <v>72.551999999999992</v>
      </c>
      <c r="N683" s="31">
        <v>79.177999999999997</v>
      </c>
      <c r="O683" s="31">
        <v>80.52600000000001</v>
      </c>
      <c r="P683" s="31">
        <v>83.86399999999999</v>
      </c>
      <c r="Q683" s="31">
        <v>86.626000000000005</v>
      </c>
      <c r="R683" s="31">
        <v>89.997</v>
      </c>
      <c r="T683" s="62">
        <f t="shared" si="10"/>
        <v>72.551999999999992</v>
      </c>
    </row>
    <row r="684" spans="1:20" x14ac:dyDescent="0.2">
      <c r="A684" s="51" t="s">
        <v>1435</v>
      </c>
      <c r="B684" s="52" t="s">
        <v>1436</v>
      </c>
      <c r="C684" s="53">
        <v>0.01</v>
      </c>
      <c r="D684" s="51" t="s">
        <v>5</v>
      </c>
      <c r="E684" s="51" t="s">
        <v>16</v>
      </c>
      <c r="F684" s="31">
        <v>19.284999999999997</v>
      </c>
      <c r="G684" s="31">
        <v>20.145</v>
      </c>
      <c r="H684" s="31">
        <v>21.268899999999999</v>
      </c>
      <c r="I684" s="31">
        <v>22.779699999999998</v>
      </c>
      <c r="J684" s="31">
        <v>24.059699999999999</v>
      </c>
      <c r="K684" s="31">
        <v>25.436399999999999</v>
      </c>
      <c r="L684" s="31">
        <v>27.115399999999998</v>
      </c>
      <c r="M684" s="31">
        <v>29.784999999999993</v>
      </c>
      <c r="N684" s="31">
        <v>32.504999999999995</v>
      </c>
      <c r="O684" s="31">
        <v>33.058900000000001</v>
      </c>
      <c r="P684" s="31">
        <v>34.383299999999998</v>
      </c>
      <c r="Q684" s="31">
        <v>35.421500000000002</v>
      </c>
      <c r="R684" s="31">
        <v>36.799999999999997</v>
      </c>
      <c r="T684" s="62">
        <f t="shared" si="10"/>
        <v>29.784999999999993</v>
      </c>
    </row>
    <row r="685" spans="1:20" x14ac:dyDescent="0.2">
      <c r="A685" s="51" t="s">
        <v>1437</v>
      </c>
      <c r="B685" s="52" t="s">
        <v>1438</v>
      </c>
      <c r="C685" s="53">
        <v>0.01</v>
      </c>
      <c r="D685" s="51" t="s">
        <v>5</v>
      </c>
      <c r="E685" s="51" t="s">
        <v>1439</v>
      </c>
      <c r="F685" s="31">
        <v>23.551499999999997</v>
      </c>
      <c r="G685" s="31">
        <v>24.596999999999998</v>
      </c>
      <c r="H685" s="31">
        <v>25.969469999999998</v>
      </c>
      <c r="I685" s="31">
        <v>27.814169999999997</v>
      </c>
      <c r="J685" s="31">
        <v>29.376129999999996</v>
      </c>
      <c r="K685" s="31">
        <v>31.05705</v>
      </c>
      <c r="L685" s="31">
        <v>33.107049999999994</v>
      </c>
      <c r="M685" s="31">
        <v>36.366539999999993</v>
      </c>
      <c r="N685" s="31">
        <v>39.687559999999998</v>
      </c>
      <c r="O685" s="31">
        <v>40.363890000000005</v>
      </c>
      <c r="P685" s="31">
        <v>41.977669999999996</v>
      </c>
      <c r="Q685" s="31">
        <v>43.23847</v>
      </c>
      <c r="R685" s="31">
        <v>44.921189999999996</v>
      </c>
      <c r="T685" s="62">
        <f t="shared" si="10"/>
        <v>36.366539999999993</v>
      </c>
    </row>
    <row r="686" spans="1:20" x14ac:dyDescent="0.2">
      <c r="A686" s="51" t="s">
        <v>1440</v>
      </c>
      <c r="B686" s="52" t="s">
        <v>1441</v>
      </c>
      <c r="C686" s="53">
        <v>0.01</v>
      </c>
      <c r="D686" s="51" t="s">
        <v>5</v>
      </c>
      <c r="E686" s="51" t="s">
        <v>1169</v>
      </c>
      <c r="F686" s="31">
        <v>25.034999999999997</v>
      </c>
      <c r="G686" s="31">
        <v>26.145</v>
      </c>
      <c r="H686" s="31">
        <v>27.603899999999999</v>
      </c>
      <c r="I686" s="31">
        <v>29.564699999999998</v>
      </c>
      <c r="J686" s="31">
        <v>31.224699999999999</v>
      </c>
      <c r="K686" s="31">
        <v>33.011400000000002</v>
      </c>
      <c r="L686" s="31">
        <v>35.190399999999997</v>
      </c>
      <c r="M686" s="31">
        <v>38.654999999999994</v>
      </c>
      <c r="N686" s="31">
        <v>42.184999999999995</v>
      </c>
      <c r="O686" s="31">
        <v>42.9039</v>
      </c>
      <c r="P686" s="31">
        <v>44.618299999999998</v>
      </c>
      <c r="Q686" s="31">
        <v>45.956499999999998</v>
      </c>
      <c r="R686" s="31">
        <v>47.744999999999997</v>
      </c>
      <c r="T686" s="62">
        <f t="shared" si="10"/>
        <v>38.654999999999994</v>
      </c>
    </row>
    <row r="687" spans="1:20" x14ac:dyDescent="0.2">
      <c r="A687" s="51" t="s">
        <v>1442</v>
      </c>
      <c r="B687" s="52" t="s">
        <v>1443</v>
      </c>
      <c r="C687" s="53">
        <v>0.5</v>
      </c>
      <c r="D687" s="51" t="s">
        <v>5</v>
      </c>
      <c r="E687" s="51" t="s">
        <v>1444</v>
      </c>
      <c r="F687" s="31">
        <v>383.12049999999999</v>
      </c>
      <c r="G687" s="31">
        <v>400.85399999999998</v>
      </c>
      <c r="H687" s="31">
        <v>423.19189</v>
      </c>
      <c r="I687" s="31">
        <v>453.25218999999998</v>
      </c>
      <c r="J687" s="31">
        <v>478.84710999999999</v>
      </c>
      <c r="K687" s="31">
        <v>506.24504999999999</v>
      </c>
      <c r="L687" s="31">
        <v>539.66204999999991</v>
      </c>
      <c r="M687" s="31">
        <v>592.79458</v>
      </c>
      <c r="N687" s="31">
        <v>646.93111999999996</v>
      </c>
      <c r="O687" s="31">
        <v>657.95023000000003</v>
      </c>
      <c r="P687" s="31">
        <v>684.75448999999992</v>
      </c>
      <c r="Q687" s="31">
        <v>706.34469000000001</v>
      </c>
      <c r="R687" s="31">
        <v>733.83262999999988</v>
      </c>
      <c r="T687" s="62">
        <f t="shared" si="10"/>
        <v>592.79458</v>
      </c>
    </row>
    <row r="688" spans="1:20" x14ac:dyDescent="0.2">
      <c r="A688" s="51">
        <v>40314448</v>
      </c>
      <c r="B688" s="52" t="s">
        <v>1445</v>
      </c>
      <c r="C688" s="53">
        <v>0.5</v>
      </c>
      <c r="D688" s="51" t="s">
        <v>5</v>
      </c>
      <c r="E688" s="51">
        <v>65.028999999999996</v>
      </c>
      <c r="F688" s="31">
        <v>751.83349999999996</v>
      </c>
      <c r="G688" s="31">
        <v>785.59799999999996</v>
      </c>
      <c r="H688" s="31">
        <v>829.41742999999997</v>
      </c>
      <c r="I688" s="31">
        <v>888.33353</v>
      </c>
      <c r="J688" s="31">
        <v>938.29556999999988</v>
      </c>
      <c r="K688" s="31">
        <v>991.98434999999995</v>
      </c>
      <c r="L688" s="31">
        <v>1057.4633499999998</v>
      </c>
      <c r="M688" s="31">
        <v>1161.5744599999998</v>
      </c>
      <c r="N688" s="31">
        <v>1267.6514399999999</v>
      </c>
      <c r="O688" s="31">
        <v>1289.25101</v>
      </c>
      <c r="P688" s="31">
        <v>1341.0636299999999</v>
      </c>
      <c r="Q688" s="31">
        <v>1381.89103</v>
      </c>
      <c r="R688" s="31">
        <v>1435.6698099999999</v>
      </c>
      <c r="T688" s="62">
        <f t="shared" si="10"/>
        <v>1161.5744599999998</v>
      </c>
    </row>
    <row r="689" spans="1:20" x14ac:dyDescent="0.2">
      <c r="A689" s="51" t="s">
        <v>1446</v>
      </c>
      <c r="B689" s="52" t="s">
        <v>1447</v>
      </c>
      <c r="C689" s="53">
        <v>0.25</v>
      </c>
      <c r="D689" s="51" t="s">
        <v>5</v>
      </c>
      <c r="E689" s="51" t="s">
        <v>138</v>
      </c>
      <c r="F689" s="31">
        <v>346.65499999999997</v>
      </c>
      <c r="G689" s="31">
        <v>362.26499999999999</v>
      </c>
      <c r="H689" s="31">
        <v>382.4699</v>
      </c>
      <c r="I689" s="31">
        <v>409.6379</v>
      </c>
      <c r="J689" s="31">
        <v>432.68509999999998</v>
      </c>
      <c r="K689" s="31">
        <v>457.44299999999998</v>
      </c>
      <c r="L689" s="31">
        <v>487.63799999999992</v>
      </c>
      <c r="M689" s="31">
        <v>535.64779999999996</v>
      </c>
      <c r="N689" s="31">
        <v>584.56420000000003</v>
      </c>
      <c r="O689" s="31">
        <v>594.52429999999993</v>
      </c>
      <c r="P689" s="31">
        <v>618.44589999999994</v>
      </c>
      <c r="Q689" s="31">
        <v>637.3329</v>
      </c>
      <c r="R689" s="31">
        <v>662.13580000000002</v>
      </c>
      <c r="T689" s="62">
        <f t="shared" si="10"/>
        <v>535.64779999999996</v>
      </c>
    </row>
    <row r="690" spans="1:20" x14ac:dyDescent="0.2">
      <c r="A690" s="51" t="s">
        <v>1448</v>
      </c>
      <c r="B690" s="52" t="s">
        <v>1449</v>
      </c>
      <c r="C690" s="53">
        <v>0.1</v>
      </c>
      <c r="D690" s="51" t="s">
        <v>5</v>
      </c>
      <c r="E690" s="51" t="s">
        <v>381</v>
      </c>
      <c r="F690" s="31">
        <v>47.374999999999993</v>
      </c>
      <c r="G690" s="31">
        <v>49.649999999999991</v>
      </c>
      <c r="H690" s="31">
        <v>52.413499999999999</v>
      </c>
      <c r="I690" s="31">
        <v>56.136499999999998</v>
      </c>
      <c r="J690" s="31">
        <v>59.322499999999998</v>
      </c>
      <c r="K690" s="31">
        <v>62.716500000000003</v>
      </c>
      <c r="L690" s="31">
        <v>66.856499999999983</v>
      </c>
      <c r="M690" s="31">
        <v>73.438999999999993</v>
      </c>
      <c r="N690" s="31">
        <v>80.146000000000001</v>
      </c>
      <c r="O690" s="31">
        <v>81.510500000000008</v>
      </c>
      <c r="P690" s="31">
        <v>84.887499999999989</v>
      </c>
      <c r="Q690" s="31">
        <v>87.679500000000004</v>
      </c>
      <c r="R690" s="31">
        <v>91.091499999999996</v>
      </c>
      <c r="T690" s="62">
        <f t="shared" si="10"/>
        <v>73.438999999999993</v>
      </c>
    </row>
    <row r="691" spans="1:20" x14ac:dyDescent="0.2">
      <c r="A691" s="51">
        <v>40310736</v>
      </c>
      <c r="B691" s="52" t="s">
        <v>1450</v>
      </c>
      <c r="C691" s="53">
        <v>0.04</v>
      </c>
      <c r="D691" s="51" t="s">
        <v>5</v>
      </c>
      <c r="E691" s="51">
        <v>6.5339999999999998</v>
      </c>
      <c r="F691" s="31">
        <v>75.460999999999984</v>
      </c>
      <c r="G691" s="31">
        <v>78.828000000000003</v>
      </c>
      <c r="H691" s="31">
        <v>83.22578</v>
      </c>
      <c r="I691" s="31">
        <v>89.13758</v>
      </c>
      <c r="J691" s="31">
        <v>94.146619999999999</v>
      </c>
      <c r="K691" s="31">
        <v>99.533699999999996</v>
      </c>
      <c r="L691" s="31">
        <v>106.10369999999999</v>
      </c>
      <c r="M691" s="31">
        <v>116.54995999999998</v>
      </c>
      <c r="N691" s="31">
        <v>127.19344</v>
      </c>
      <c r="O691" s="31">
        <v>129.36086</v>
      </c>
      <c r="P691" s="31">
        <v>134.54458</v>
      </c>
      <c r="Q691" s="31">
        <v>138.60978</v>
      </c>
      <c r="R691" s="31">
        <v>144.00405999999998</v>
      </c>
      <c r="T691" s="62">
        <f t="shared" si="10"/>
        <v>116.54995999999998</v>
      </c>
    </row>
    <row r="692" spans="1:20" x14ac:dyDescent="0.2">
      <c r="A692" s="51">
        <v>40404579</v>
      </c>
      <c r="B692" s="52" t="s">
        <v>1451</v>
      </c>
      <c r="C692" s="53">
        <v>0.1</v>
      </c>
      <c r="D692" s="51" t="s">
        <v>5</v>
      </c>
      <c r="E692" s="51">
        <v>2.4700000000000002</v>
      </c>
      <c r="F692" s="31">
        <v>29.205000000000002</v>
      </c>
      <c r="G692" s="31">
        <v>30.69</v>
      </c>
      <c r="H692" s="31">
        <v>32.3949</v>
      </c>
      <c r="I692" s="31">
        <v>34.695900000000002</v>
      </c>
      <c r="J692" s="31">
        <v>36.681100000000008</v>
      </c>
      <c r="K692" s="31">
        <v>38.779500000000006</v>
      </c>
      <c r="L692" s="31">
        <v>41.339500000000001</v>
      </c>
      <c r="M692" s="31">
        <v>45.409799999999997</v>
      </c>
      <c r="N692" s="31">
        <v>49.557200000000002</v>
      </c>
      <c r="O692" s="31">
        <v>50.400300000000009</v>
      </c>
      <c r="P692" s="31">
        <v>52.544900000000005</v>
      </c>
      <c r="Q692" s="31">
        <v>54.388900000000007</v>
      </c>
      <c r="R692" s="31">
        <v>56.505300000000005</v>
      </c>
      <c r="T692" s="62">
        <f t="shared" si="10"/>
        <v>45.409799999999997</v>
      </c>
    </row>
    <row r="693" spans="1:20" x14ac:dyDescent="0.2">
      <c r="A693" s="51" t="s">
        <v>1452</v>
      </c>
      <c r="B693" s="52" t="s">
        <v>1453</v>
      </c>
      <c r="C693" s="53">
        <v>0.1</v>
      </c>
      <c r="D693" s="51" t="s">
        <v>5</v>
      </c>
      <c r="E693" s="51">
        <v>9.77</v>
      </c>
      <c r="F693" s="31">
        <v>113.15499999999999</v>
      </c>
      <c r="G693" s="31">
        <v>118.28999999999999</v>
      </c>
      <c r="H693" s="31">
        <v>124.88589999999999</v>
      </c>
      <c r="I693" s="31">
        <v>133.7569</v>
      </c>
      <c r="J693" s="31">
        <v>141.2901</v>
      </c>
      <c r="K693" s="31">
        <v>149.37450000000001</v>
      </c>
      <c r="L693" s="31">
        <v>159.2345</v>
      </c>
      <c r="M693" s="31">
        <v>174.9118</v>
      </c>
      <c r="N693" s="31">
        <v>190.8852</v>
      </c>
      <c r="O693" s="31">
        <v>194.13729999999998</v>
      </c>
      <c r="P693" s="31">
        <v>201.9759</v>
      </c>
      <c r="Q693" s="31">
        <v>208.19989999999999</v>
      </c>
      <c r="R693" s="31">
        <v>216.3023</v>
      </c>
      <c r="T693" s="62">
        <f t="shared" si="10"/>
        <v>174.9118</v>
      </c>
    </row>
    <row r="694" spans="1:20" x14ac:dyDescent="0.2">
      <c r="A694" s="51" t="s">
        <v>1454</v>
      </c>
      <c r="B694" s="52" t="s">
        <v>1455</v>
      </c>
      <c r="C694" s="53">
        <v>0.1</v>
      </c>
      <c r="D694" s="51" t="s">
        <v>5</v>
      </c>
      <c r="E694" s="51" t="s">
        <v>1456</v>
      </c>
      <c r="F694" s="31">
        <v>49.1</v>
      </c>
      <c r="G694" s="31">
        <v>51.45</v>
      </c>
      <c r="H694" s="31">
        <v>54.314</v>
      </c>
      <c r="I694" s="31">
        <v>58.172000000000004</v>
      </c>
      <c r="J694" s="31">
        <v>61.472000000000001</v>
      </c>
      <c r="K694" s="31">
        <v>64.989000000000004</v>
      </c>
      <c r="L694" s="31">
        <v>69.278999999999996</v>
      </c>
      <c r="M694" s="31">
        <v>76.099999999999994</v>
      </c>
      <c r="N694" s="31">
        <v>83.05</v>
      </c>
      <c r="O694" s="31">
        <v>84.464000000000013</v>
      </c>
      <c r="P694" s="31">
        <v>87.957999999999998</v>
      </c>
      <c r="Q694" s="31">
        <v>90.84</v>
      </c>
      <c r="R694" s="31">
        <v>94.375</v>
      </c>
      <c r="T694" s="62">
        <f t="shared" si="10"/>
        <v>76.099999999999994</v>
      </c>
    </row>
    <row r="695" spans="1:20" x14ac:dyDescent="0.2">
      <c r="A695" s="51" t="s">
        <v>1457</v>
      </c>
      <c r="B695" s="52" t="s">
        <v>1458</v>
      </c>
      <c r="C695" s="53">
        <v>0.1</v>
      </c>
      <c r="D695" s="51" t="s">
        <v>5</v>
      </c>
      <c r="E695" s="51" t="s">
        <v>1459</v>
      </c>
      <c r="F695" s="31">
        <v>45.765000000000001</v>
      </c>
      <c r="G695" s="31">
        <v>47.97</v>
      </c>
      <c r="H695" s="31">
        <v>50.639700000000005</v>
      </c>
      <c r="I695" s="31">
        <v>54.236699999999999</v>
      </c>
      <c r="J695" s="31">
        <v>57.316300000000005</v>
      </c>
      <c r="K695" s="31">
        <v>60.595500000000008</v>
      </c>
      <c r="L695" s="31">
        <v>64.595500000000001</v>
      </c>
      <c r="M695" s="31">
        <v>70.955399999999997</v>
      </c>
      <c r="N695" s="31">
        <v>77.435599999999994</v>
      </c>
      <c r="O695" s="31">
        <v>78.753900000000016</v>
      </c>
      <c r="P695" s="31">
        <v>82.021699999999996</v>
      </c>
      <c r="Q695" s="31">
        <v>84.729700000000008</v>
      </c>
      <c r="R695" s="31">
        <v>88.026899999999998</v>
      </c>
      <c r="T695" s="62">
        <f t="shared" si="10"/>
        <v>70.955399999999997</v>
      </c>
    </row>
    <row r="696" spans="1:20" x14ac:dyDescent="0.2">
      <c r="A696" s="51" t="s">
        <v>1460</v>
      </c>
      <c r="B696" s="52" t="s">
        <v>1461</v>
      </c>
      <c r="C696" s="53">
        <v>0.1</v>
      </c>
      <c r="D696" s="51" t="s">
        <v>5</v>
      </c>
      <c r="E696" s="51" t="s">
        <v>1456</v>
      </c>
      <c r="F696" s="31">
        <v>49.1</v>
      </c>
      <c r="G696" s="31">
        <v>51.45</v>
      </c>
      <c r="H696" s="31">
        <v>54.314</v>
      </c>
      <c r="I696" s="31">
        <v>58.172000000000004</v>
      </c>
      <c r="J696" s="31">
        <v>61.472000000000001</v>
      </c>
      <c r="K696" s="31">
        <v>64.989000000000004</v>
      </c>
      <c r="L696" s="31">
        <v>69.278999999999996</v>
      </c>
      <c r="M696" s="31">
        <v>76.099999999999994</v>
      </c>
      <c r="N696" s="31">
        <v>83.05</v>
      </c>
      <c r="O696" s="31">
        <v>84.464000000000013</v>
      </c>
      <c r="P696" s="31">
        <v>87.957999999999998</v>
      </c>
      <c r="Q696" s="31">
        <v>90.84</v>
      </c>
      <c r="R696" s="31">
        <v>94.375</v>
      </c>
      <c r="T696" s="62">
        <f t="shared" si="10"/>
        <v>76.099999999999994</v>
      </c>
    </row>
    <row r="697" spans="1:20" x14ac:dyDescent="0.2">
      <c r="A697" s="51" t="s">
        <v>1462</v>
      </c>
      <c r="B697" s="52" t="s">
        <v>1463</v>
      </c>
      <c r="C697" s="53">
        <v>0.1</v>
      </c>
      <c r="D697" s="51" t="s">
        <v>5</v>
      </c>
      <c r="E697" s="51" t="s">
        <v>1464</v>
      </c>
      <c r="F697" s="31">
        <v>53.699999999999996</v>
      </c>
      <c r="G697" s="31">
        <v>56.249999999999993</v>
      </c>
      <c r="H697" s="31">
        <v>59.381999999999998</v>
      </c>
      <c r="I697" s="31">
        <v>63.599999999999994</v>
      </c>
      <c r="J697" s="31">
        <v>67.203999999999994</v>
      </c>
      <c r="K697" s="31">
        <v>71.048999999999992</v>
      </c>
      <c r="L697" s="31">
        <v>75.73899999999999</v>
      </c>
      <c r="M697" s="31">
        <v>83.195999999999984</v>
      </c>
      <c r="N697" s="31">
        <v>90.793999999999997</v>
      </c>
      <c r="O697" s="31">
        <v>92.34</v>
      </c>
      <c r="P697" s="31">
        <v>96.145999999999987</v>
      </c>
      <c r="Q697" s="31">
        <v>99.268000000000001</v>
      </c>
      <c r="R697" s="31">
        <v>103.13099999999999</v>
      </c>
      <c r="T697" s="62">
        <f t="shared" si="10"/>
        <v>83.195999999999984</v>
      </c>
    </row>
    <row r="698" spans="1:20" x14ac:dyDescent="0.2">
      <c r="A698" s="51" t="s">
        <v>1465</v>
      </c>
      <c r="B698" s="52" t="s">
        <v>1466</v>
      </c>
      <c r="C698" s="53">
        <v>0.04</v>
      </c>
      <c r="D698" s="51" t="s">
        <v>5</v>
      </c>
      <c r="E698" s="51" t="s">
        <v>228</v>
      </c>
      <c r="F698" s="31">
        <v>5.1844999999999999</v>
      </c>
      <c r="G698" s="31">
        <v>5.4959999999999996</v>
      </c>
      <c r="H698" s="31">
        <v>5.79941</v>
      </c>
      <c r="I698" s="31">
        <v>6.2113099999999992</v>
      </c>
      <c r="J698" s="31">
        <v>6.57599</v>
      </c>
      <c r="K698" s="31">
        <v>6.9520499999999998</v>
      </c>
      <c r="L698" s="31">
        <v>7.4110499999999995</v>
      </c>
      <c r="M698" s="31">
        <v>8.1408199999999979</v>
      </c>
      <c r="N698" s="31">
        <v>8.8844799999999999</v>
      </c>
      <c r="O698" s="31">
        <v>9.0352700000000006</v>
      </c>
      <c r="P698" s="31">
        <v>9.4524099999999986</v>
      </c>
      <c r="Q698" s="31">
        <v>9.8510099999999987</v>
      </c>
      <c r="R698" s="31">
        <v>10.23427</v>
      </c>
      <c r="T698" s="62">
        <f t="shared" si="10"/>
        <v>8.1408199999999979</v>
      </c>
    </row>
    <row r="699" spans="1:20" x14ac:dyDescent="0.2">
      <c r="A699" s="51" t="s">
        <v>1467</v>
      </c>
      <c r="B699" s="52" t="s">
        <v>1468</v>
      </c>
      <c r="C699" s="53">
        <v>1</v>
      </c>
      <c r="D699" s="51" t="s">
        <v>1469</v>
      </c>
      <c r="E699" s="51" t="s">
        <v>1470</v>
      </c>
      <c r="F699" s="31">
        <v>124</v>
      </c>
      <c r="G699" s="31">
        <v>138</v>
      </c>
      <c r="H699" s="31">
        <v>145.36000000000001</v>
      </c>
      <c r="I699" s="31">
        <v>155.67000000000002</v>
      </c>
      <c r="J699" s="31">
        <v>166.09</v>
      </c>
      <c r="K699" s="31">
        <v>175.58</v>
      </c>
      <c r="L699" s="31">
        <v>187.16</v>
      </c>
      <c r="M699" s="31">
        <v>205.62</v>
      </c>
      <c r="N699" s="31">
        <v>224.41</v>
      </c>
      <c r="O699" s="31">
        <v>228.18</v>
      </c>
      <c r="P699" s="31">
        <v>243.14</v>
      </c>
      <c r="Q699" s="31">
        <v>285.74</v>
      </c>
      <c r="R699" s="31">
        <v>318.02</v>
      </c>
      <c r="T699" s="62">
        <f t="shared" si="10"/>
        <v>205.62</v>
      </c>
    </row>
    <row r="700" spans="1:20" x14ac:dyDescent="0.2">
      <c r="A700" s="51">
        <v>40312232</v>
      </c>
      <c r="B700" s="52" t="s">
        <v>1471</v>
      </c>
      <c r="C700" s="53">
        <v>0.04</v>
      </c>
      <c r="D700" s="51" t="s">
        <v>5</v>
      </c>
      <c r="E700" s="51">
        <v>2.9889999999999999</v>
      </c>
      <c r="F700" s="31">
        <v>34.6935</v>
      </c>
      <c r="G700" s="31">
        <v>36.287999999999997</v>
      </c>
      <c r="H700" s="31">
        <v>38.310629999999996</v>
      </c>
      <c r="I700" s="31">
        <v>41.031930000000003</v>
      </c>
      <c r="J700" s="31">
        <v>43.346769999999999</v>
      </c>
      <c r="K700" s="31">
        <v>45.826949999999997</v>
      </c>
      <c r="L700" s="31">
        <v>48.851949999999995</v>
      </c>
      <c r="M700" s="31">
        <v>53.661659999999991</v>
      </c>
      <c r="N700" s="31">
        <v>58.562239999999996</v>
      </c>
      <c r="O700" s="31">
        <v>59.559810000000006</v>
      </c>
      <c r="P700" s="31">
        <v>61.978429999999989</v>
      </c>
      <c r="Q700" s="31">
        <v>63.916629999999998</v>
      </c>
      <c r="R700" s="31">
        <v>66.40401</v>
      </c>
      <c r="T700" s="62">
        <f t="shared" si="10"/>
        <v>53.661659999999991</v>
      </c>
    </row>
    <row r="701" spans="1:20" x14ac:dyDescent="0.2">
      <c r="A701" s="51">
        <v>40314588</v>
      </c>
      <c r="B701" s="52" t="s">
        <v>1472</v>
      </c>
      <c r="C701" s="53">
        <v>0.75</v>
      </c>
      <c r="D701" s="51" t="s">
        <v>5</v>
      </c>
      <c r="E701" s="51">
        <v>112.121</v>
      </c>
      <c r="F701" s="31">
        <v>1295.3915</v>
      </c>
      <c r="G701" s="31">
        <v>1353.327</v>
      </c>
      <c r="H701" s="31">
        <v>1428.8230699999999</v>
      </c>
      <c r="I701" s="31">
        <v>1530.3169700000001</v>
      </c>
      <c r="J701" s="31">
        <v>1616.3389299999999</v>
      </c>
      <c r="K701" s="31">
        <v>1708.82565</v>
      </c>
      <c r="L701" s="31">
        <v>1821.6216499999998</v>
      </c>
      <c r="M701" s="31">
        <v>2000.9665399999999</v>
      </c>
      <c r="N701" s="31">
        <v>2183.6975599999996</v>
      </c>
      <c r="O701" s="31">
        <v>2220.9074900000001</v>
      </c>
      <c r="P701" s="31">
        <v>2309.9968699999999</v>
      </c>
      <c r="Q701" s="31">
        <v>2379.9844699999999</v>
      </c>
      <c r="R701" s="31">
        <v>2472.60619</v>
      </c>
      <c r="T701" s="62">
        <f t="shared" si="10"/>
        <v>2000.9665399999999</v>
      </c>
    </row>
    <row r="702" spans="1:20" x14ac:dyDescent="0.2">
      <c r="A702" s="51">
        <v>40314570</v>
      </c>
      <c r="B702" s="52" t="s">
        <v>1473</v>
      </c>
      <c r="C702" s="53">
        <v>0.75</v>
      </c>
      <c r="D702" s="51" t="s">
        <v>5</v>
      </c>
      <c r="E702" s="51">
        <v>89.652000000000001</v>
      </c>
      <c r="F702" s="31">
        <v>1036.998</v>
      </c>
      <c r="G702" s="31">
        <v>1083.6990000000001</v>
      </c>
      <c r="H702" s="31">
        <v>1144.14084</v>
      </c>
      <c r="I702" s="31">
        <v>1225.41264</v>
      </c>
      <c r="J702" s="31">
        <v>1294.35816</v>
      </c>
      <c r="K702" s="31">
        <v>1368.4203000000002</v>
      </c>
      <c r="L702" s="31">
        <v>1458.7473</v>
      </c>
      <c r="M702" s="31">
        <v>1602.3664799999999</v>
      </c>
      <c r="N702" s="31">
        <v>1748.6977200000001</v>
      </c>
      <c r="O702" s="31">
        <v>1778.49288</v>
      </c>
      <c r="P702" s="31">
        <v>1850.0564400000001</v>
      </c>
      <c r="Q702" s="31">
        <v>1906.5626400000001</v>
      </c>
      <c r="R702" s="31">
        <v>1980.7597800000001</v>
      </c>
      <c r="T702" s="62">
        <f t="shared" si="10"/>
        <v>1602.3664799999999</v>
      </c>
    </row>
    <row r="703" spans="1:20" x14ac:dyDescent="0.2">
      <c r="A703" s="51">
        <v>40322173</v>
      </c>
      <c r="B703" s="52" t="s">
        <v>1474</v>
      </c>
      <c r="C703" s="53">
        <v>0.25</v>
      </c>
      <c r="D703" s="51" t="s">
        <v>5</v>
      </c>
      <c r="E703" s="51">
        <v>16.623999999999999</v>
      </c>
      <c r="F703" s="31">
        <v>193.17599999999999</v>
      </c>
      <c r="G703" s="31">
        <v>202.113</v>
      </c>
      <c r="H703" s="31">
        <v>213.37607999999997</v>
      </c>
      <c r="I703" s="31">
        <v>228.53267999999997</v>
      </c>
      <c r="J703" s="31">
        <v>241.43691999999999</v>
      </c>
      <c r="K703" s="31">
        <v>255.25110000000001</v>
      </c>
      <c r="L703" s="31">
        <v>272.10009999999994</v>
      </c>
      <c r="M703" s="31">
        <v>298.88975999999997</v>
      </c>
      <c r="N703" s="31">
        <v>326.18563999999998</v>
      </c>
      <c r="O703" s="31">
        <v>331.74155999999999</v>
      </c>
      <c r="P703" s="31">
        <v>345.25327999999996</v>
      </c>
      <c r="Q703" s="31">
        <v>356.13267999999999</v>
      </c>
      <c r="R703" s="31">
        <v>369.99185999999997</v>
      </c>
      <c r="T703" s="62">
        <f t="shared" si="10"/>
        <v>298.88975999999997</v>
      </c>
    </row>
    <row r="704" spans="1:20" x14ac:dyDescent="0.2">
      <c r="A704" s="51" t="s">
        <v>1475</v>
      </c>
      <c r="B704" s="52" t="s">
        <v>1476</v>
      </c>
      <c r="C704" s="53">
        <v>0.04</v>
      </c>
      <c r="D704" s="51" t="s">
        <v>5</v>
      </c>
      <c r="E704" s="51" t="s">
        <v>178</v>
      </c>
      <c r="F704" s="31">
        <v>16.569500000000001</v>
      </c>
      <c r="G704" s="31">
        <v>17.376000000000001</v>
      </c>
      <c r="H704" s="31">
        <v>18.34271</v>
      </c>
      <c r="I704" s="31">
        <v>19.645610000000001</v>
      </c>
      <c r="J704" s="31">
        <v>20.762689999999999</v>
      </c>
      <c r="K704" s="31">
        <v>21.950550000000003</v>
      </c>
      <c r="L704" s="31">
        <v>23.399549999999998</v>
      </c>
      <c r="M704" s="31">
        <v>25.703419999999998</v>
      </c>
      <c r="N704" s="31">
        <v>28.050879999999999</v>
      </c>
      <c r="O704" s="31">
        <v>28.528370000000002</v>
      </c>
      <c r="P704" s="31">
        <v>29.71771</v>
      </c>
      <c r="Q704" s="31">
        <v>30.710310000000003</v>
      </c>
      <c r="R704" s="31">
        <v>31.905370000000005</v>
      </c>
      <c r="T704" s="62">
        <f t="shared" si="10"/>
        <v>25.703419999999998</v>
      </c>
    </row>
    <row r="705" spans="1:20" x14ac:dyDescent="0.2">
      <c r="A705" s="51" t="s">
        <v>1477</v>
      </c>
      <c r="B705" s="52" t="s">
        <v>1478</v>
      </c>
      <c r="C705" s="53">
        <v>0.01</v>
      </c>
      <c r="D705" s="51" t="s">
        <v>5</v>
      </c>
      <c r="E705" s="51" t="s">
        <v>181</v>
      </c>
      <c r="F705" s="31">
        <v>13.534999999999998</v>
      </c>
      <c r="G705" s="31">
        <v>14.145</v>
      </c>
      <c r="H705" s="31">
        <v>14.933899999999998</v>
      </c>
      <c r="I705" s="31">
        <v>15.9947</v>
      </c>
      <c r="J705" s="31">
        <v>16.894699999999997</v>
      </c>
      <c r="K705" s="31">
        <v>17.8614</v>
      </c>
      <c r="L705" s="31">
        <v>19.040399999999998</v>
      </c>
      <c r="M705" s="31">
        <v>20.914999999999996</v>
      </c>
      <c r="N705" s="31">
        <v>22.824999999999999</v>
      </c>
      <c r="O705" s="31">
        <v>23.213899999999999</v>
      </c>
      <c r="P705" s="31">
        <v>24.148299999999995</v>
      </c>
      <c r="Q705" s="31">
        <v>24.886499999999998</v>
      </c>
      <c r="R705" s="31">
        <v>25.855</v>
      </c>
      <c r="T705" s="62">
        <f t="shared" si="10"/>
        <v>20.914999999999996</v>
      </c>
    </row>
    <row r="706" spans="1:20" x14ac:dyDescent="0.2">
      <c r="A706" s="51" t="s">
        <v>1479</v>
      </c>
      <c r="B706" s="52" t="s">
        <v>1480</v>
      </c>
      <c r="C706" s="53">
        <v>0.04</v>
      </c>
      <c r="D706" s="51" t="s">
        <v>5</v>
      </c>
      <c r="E706" s="51" t="s">
        <v>152</v>
      </c>
      <c r="F706" s="31">
        <v>28.885999999999999</v>
      </c>
      <c r="G706" s="31">
        <v>30.228000000000002</v>
      </c>
      <c r="H706" s="31">
        <v>31.912280000000003</v>
      </c>
      <c r="I706" s="31">
        <v>34.179080000000006</v>
      </c>
      <c r="J706" s="31">
        <v>36.110120000000002</v>
      </c>
      <c r="K706" s="31">
        <v>38.176200000000001</v>
      </c>
      <c r="L706" s="31">
        <v>40.696199999999997</v>
      </c>
      <c r="M706" s="31">
        <v>44.702959999999997</v>
      </c>
      <c r="N706" s="31">
        <v>48.785440000000001</v>
      </c>
      <c r="O706" s="31">
        <v>49.616360000000007</v>
      </c>
      <c r="P706" s="31">
        <v>51.641079999999995</v>
      </c>
      <c r="Q706" s="31">
        <v>53.27628</v>
      </c>
      <c r="R706" s="31">
        <v>55.349560000000004</v>
      </c>
      <c r="T706" s="62">
        <f t="shared" si="10"/>
        <v>44.702959999999997</v>
      </c>
    </row>
    <row r="707" spans="1:20" x14ac:dyDescent="0.2">
      <c r="A707" s="51" t="s">
        <v>1481</v>
      </c>
      <c r="B707" s="52" t="s">
        <v>1482</v>
      </c>
      <c r="C707" s="53">
        <v>0.04</v>
      </c>
      <c r="D707" s="51" t="s">
        <v>5</v>
      </c>
      <c r="E707" s="51" t="s">
        <v>314</v>
      </c>
      <c r="F707" s="31">
        <v>25.470499999999998</v>
      </c>
      <c r="G707" s="31">
        <v>26.664000000000001</v>
      </c>
      <c r="H707" s="31">
        <v>28.149290000000001</v>
      </c>
      <c r="I707" s="31">
        <v>30.148789999999998</v>
      </c>
      <c r="J707" s="31">
        <v>31.854109999999995</v>
      </c>
      <c r="K707" s="31">
        <v>33.676649999999995</v>
      </c>
      <c r="L707" s="31">
        <v>35.899649999999994</v>
      </c>
      <c r="M707" s="31">
        <v>39.434179999999998</v>
      </c>
      <c r="N707" s="31">
        <v>43.035519999999998</v>
      </c>
      <c r="O707" s="31">
        <v>43.768430000000002</v>
      </c>
      <c r="P707" s="31">
        <v>45.561489999999992</v>
      </c>
      <c r="Q707" s="31">
        <v>47.01849</v>
      </c>
      <c r="R707" s="31">
        <v>48.848230000000001</v>
      </c>
      <c r="T707" s="62">
        <f t="shared" si="10"/>
        <v>39.434179999999998</v>
      </c>
    </row>
    <row r="708" spans="1:20" x14ac:dyDescent="0.2">
      <c r="A708" s="51" t="s">
        <v>1483</v>
      </c>
      <c r="B708" s="52" t="s">
        <v>1484</v>
      </c>
      <c r="C708" s="53">
        <v>0.04</v>
      </c>
      <c r="D708" s="51" t="s">
        <v>5</v>
      </c>
      <c r="E708" s="51" t="s">
        <v>149</v>
      </c>
      <c r="F708" s="31">
        <v>21.02</v>
      </c>
      <c r="G708" s="31">
        <v>22.020000000000003</v>
      </c>
      <c r="H708" s="31">
        <v>23.246000000000002</v>
      </c>
      <c r="I708" s="31">
        <v>24.897200000000002</v>
      </c>
      <c r="J708" s="31">
        <v>26.308399999999999</v>
      </c>
      <c r="K708" s="31">
        <v>27.813600000000001</v>
      </c>
      <c r="L708" s="31">
        <v>29.649599999999996</v>
      </c>
      <c r="M708" s="31">
        <v>32.568799999999996</v>
      </c>
      <c r="N708" s="31">
        <v>35.543199999999999</v>
      </c>
      <c r="O708" s="31">
        <v>36.148400000000002</v>
      </c>
      <c r="P708" s="31">
        <v>37.639599999999994</v>
      </c>
      <c r="Q708" s="31">
        <v>38.864400000000003</v>
      </c>
      <c r="R708" s="31">
        <v>40.376800000000003</v>
      </c>
      <c r="T708" s="62">
        <f t="shared" si="10"/>
        <v>32.568799999999996</v>
      </c>
    </row>
    <row r="709" spans="1:20" x14ac:dyDescent="0.2">
      <c r="A709" s="51" t="s">
        <v>1485</v>
      </c>
      <c r="B709" s="52" t="s">
        <v>1486</v>
      </c>
      <c r="C709" s="53">
        <v>0.01</v>
      </c>
      <c r="D709" s="51" t="s">
        <v>5</v>
      </c>
      <c r="E709" s="51" t="s">
        <v>1439</v>
      </c>
      <c r="F709" s="31">
        <v>23.551499999999997</v>
      </c>
      <c r="G709" s="31">
        <v>24.596999999999998</v>
      </c>
      <c r="H709" s="31">
        <v>25.969469999999998</v>
      </c>
      <c r="I709" s="31">
        <v>27.814169999999997</v>
      </c>
      <c r="J709" s="31">
        <v>29.376129999999996</v>
      </c>
      <c r="K709" s="31">
        <v>31.05705</v>
      </c>
      <c r="L709" s="31">
        <v>33.107049999999994</v>
      </c>
      <c r="M709" s="31">
        <v>36.366539999999993</v>
      </c>
      <c r="N709" s="31">
        <v>39.687559999999998</v>
      </c>
      <c r="O709" s="31">
        <v>40.363890000000005</v>
      </c>
      <c r="P709" s="31">
        <v>41.977669999999996</v>
      </c>
      <c r="Q709" s="31">
        <v>43.23847</v>
      </c>
      <c r="R709" s="31">
        <v>44.921189999999996</v>
      </c>
      <c r="T709" s="62">
        <f t="shared" si="10"/>
        <v>36.366539999999993</v>
      </c>
    </row>
    <row r="710" spans="1:20" x14ac:dyDescent="0.2">
      <c r="A710" s="51" t="s">
        <v>1487</v>
      </c>
      <c r="B710" s="52" t="s">
        <v>1488</v>
      </c>
      <c r="C710" s="53">
        <v>0.1</v>
      </c>
      <c r="D710" s="51" t="s">
        <v>5</v>
      </c>
      <c r="E710" s="51" t="s">
        <v>6</v>
      </c>
      <c r="F710" s="31">
        <v>62.094999999999999</v>
      </c>
      <c r="G710" s="31">
        <v>65.010000000000005</v>
      </c>
      <c r="H710" s="31">
        <v>68.631099999999989</v>
      </c>
      <c r="I710" s="31">
        <v>73.506100000000004</v>
      </c>
      <c r="J710" s="31">
        <v>77.664900000000003</v>
      </c>
      <c r="K710" s="31">
        <v>82.108499999999992</v>
      </c>
      <c r="L710" s="31">
        <v>87.528499999999994</v>
      </c>
      <c r="M710" s="31">
        <v>96.146199999999993</v>
      </c>
      <c r="N710" s="31">
        <v>104.9268</v>
      </c>
      <c r="O710" s="31">
        <v>106.71370000000002</v>
      </c>
      <c r="P710" s="31">
        <v>111.08909999999999</v>
      </c>
      <c r="Q710" s="31">
        <v>114.6491</v>
      </c>
      <c r="R710" s="31">
        <v>119.11070000000001</v>
      </c>
      <c r="T710" s="62">
        <f t="shared" si="10"/>
        <v>96.146199999999993</v>
      </c>
    </row>
    <row r="711" spans="1:20" x14ac:dyDescent="0.2">
      <c r="A711" s="51" t="s">
        <v>1489</v>
      </c>
      <c r="B711" s="52" t="s">
        <v>1490</v>
      </c>
      <c r="C711" s="53">
        <v>0.01</v>
      </c>
      <c r="D711" s="51" t="s">
        <v>5</v>
      </c>
      <c r="E711" s="51" t="s">
        <v>181</v>
      </c>
      <c r="F711" s="31">
        <v>13.534999999999998</v>
      </c>
      <c r="G711" s="31">
        <v>14.145</v>
      </c>
      <c r="H711" s="31">
        <v>14.933899999999998</v>
      </c>
      <c r="I711" s="31">
        <v>15.9947</v>
      </c>
      <c r="J711" s="31">
        <v>16.894699999999997</v>
      </c>
      <c r="K711" s="31">
        <v>17.8614</v>
      </c>
      <c r="L711" s="31">
        <v>19.040399999999998</v>
      </c>
      <c r="M711" s="31">
        <v>20.914999999999996</v>
      </c>
      <c r="N711" s="31">
        <v>22.824999999999999</v>
      </c>
      <c r="O711" s="31">
        <v>23.213899999999999</v>
      </c>
      <c r="P711" s="31">
        <v>24.148299999999995</v>
      </c>
      <c r="Q711" s="31">
        <v>24.886499999999998</v>
      </c>
      <c r="R711" s="31">
        <v>25.855</v>
      </c>
      <c r="T711" s="62">
        <f t="shared" si="10"/>
        <v>20.914999999999996</v>
      </c>
    </row>
    <row r="712" spans="1:20" x14ac:dyDescent="0.2">
      <c r="A712" s="51" t="s">
        <v>1491</v>
      </c>
      <c r="B712" s="52" t="s">
        <v>1492</v>
      </c>
      <c r="C712" s="53">
        <v>0.25</v>
      </c>
      <c r="D712" s="51" t="s">
        <v>5</v>
      </c>
      <c r="E712" s="51" t="s">
        <v>532</v>
      </c>
      <c r="F712" s="31">
        <v>57.165499999999994</v>
      </c>
      <c r="G712" s="31">
        <v>60.188999999999993</v>
      </c>
      <c r="H712" s="31">
        <v>63.527989999999996</v>
      </c>
      <c r="I712" s="31">
        <v>68.040289999999985</v>
      </c>
      <c r="J712" s="31">
        <v>71.956010000000006</v>
      </c>
      <c r="K712" s="31">
        <v>76.07204999999999</v>
      </c>
      <c r="L712" s="31">
        <v>81.094049999999996</v>
      </c>
      <c r="M712" s="31">
        <v>89.078779999999995</v>
      </c>
      <c r="N712" s="31">
        <v>97.214919999999992</v>
      </c>
      <c r="O712" s="31">
        <v>98.867930000000001</v>
      </c>
      <c r="P712" s="31">
        <v>103.15458999999998</v>
      </c>
      <c r="Q712" s="31">
        <v>106.93778999999999</v>
      </c>
      <c r="R712" s="31">
        <v>111.09882999999999</v>
      </c>
      <c r="T712" s="62">
        <f t="shared" ref="T712:T775" si="11">M712</f>
        <v>89.078779999999995</v>
      </c>
    </row>
    <row r="713" spans="1:20" x14ac:dyDescent="0.2">
      <c r="A713" s="51" t="s">
        <v>1493</v>
      </c>
      <c r="B713" s="52" t="s">
        <v>1494</v>
      </c>
      <c r="C713" s="53">
        <v>0.01</v>
      </c>
      <c r="D713" s="51" t="s">
        <v>5</v>
      </c>
      <c r="E713" s="51" t="s">
        <v>181</v>
      </c>
      <c r="F713" s="31">
        <v>13.534999999999998</v>
      </c>
      <c r="G713" s="31">
        <v>14.145</v>
      </c>
      <c r="H713" s="31">
        <v>14.933899999999998</v>
      </c>
      <c r="I713" s="31">
        <v>15.9947</v>
      </c>
      <c r="J713" s="31">
        <v>16.894699999999997</v>
      </c>
      <c r="K713" s="31">
        <v>17.8614</v>
      </c>
      <c r="L713" s="31">
        <v>19.040399999999998</v>
      </c>
      <c r="M713" s="31">
        <v>20.914999999999996</v>
      </c>
      <c r="N713" s="31">
        <v>22.824999999999999</v>
      </c>
      <c r="O713" s="31">
        <v>23.213899999999999</v>
      </c>
      <c r="P713" s="31">
        <v>24.148299999999995</v>
      </c>
      <c r="Q713" s="31">
        <v>24.886499999999998</v>
      </c>
      <c r="R713" s="31">
        <v>25.855</v>
      </c>
      <c r="T713" s="62">
        <f t="shared" si="11"/>
        <v>20.914999999999996</v>
      </c>
    </row>
    <row r="714" spans="1:20" x14ac:dyDescent="0.2">
      <c r="A714" s="51" t="s">
        <v>1495</v>
      </c>
      <c r="B714" s="52" t="s">
        <v>1496</v>
      </c>
      <c r="C714" s="53">
        <v>0.1</v>
      </c>
      <c r="D714" s="51" t="s">
        <v>5</v>
      </c>
      <c r="E714" s="51" t="s">
        <v>39</v>
      </c>
      <c r="F714" s="31">
        <v>38.370499999999993</v>
      </c>
      <c r="G714" s="31">
        <v>40.253999999999998</v>
      </c>
      <c r="H714" s="31">
        <v>42.492890000000003</v>
      </c>
      <c r="I714" s="31">
        <v>45.511189999999999</v>
      </c>
      <c r="J714" s="31">
        <v>48.102110000000003</v>
      </c>
      <c r="K714" s="31">
        <v>50.854050000000001</v>
      </c>
      <c r="L714" s="31">
        <v>54.211049999999993</v>
      </c>
      <c r="M714" s="31">
        <v>59.548579999999994</v>
      </c>
      <c r="N714" s="31">
        <v>64.987120000000004</v>
      </c>
      <c r="O714" s="31">
        <v>66.093230000000005</v>
      </c>
      <c r="P714" s="31">
        <v>68.859489999999994</v>
      </c>
      <c r="Q714" s="31">
        <v>71.181690000000003</v>
      </c>
      <c r="R714" s="31">
        <v>73.951629999999994</v>
      </c>
      <c r="T714" s="62">
        <f t="shared" si="11"/>
        <v>59.548579999999994</v>
      </c>
    </row>
    <row r="715" spans="1:20" x14ac:dyDescent="0.2">
      <c r="A715" s="51" t="s">
        <v>1497</v>
      </c>
      <c r="B715" s="52" t="s">
        <v>1498</v>
      </c>
      <c r="C715" s="53">
        <v>0.04</v>
      </c>
      <c r="D715" s="51" t="s">
        <v>5</v>
      </c>
      <c r="E715" s="51" t="s">
        <v>152</v>
      </c>
      <c r="F715" s="31">
        <v>28.885999999999999</v>
      </c>
      <c r="G715" s="31">
        <v>30.228000000000002</v>
      </c>
      <c r="H715" s="31">
        <v>31.912280000000003</v>
      </c>
      <c r="I715" s="31">
        <v>34.179080000000006</v>
      </c>
      <c r="J715" s="31">
        <v>36.110120000000002</v>
      </c>
      <c r="K715" s="31">
        <v>38.176200000000001</v>
      </c>
      <c r="L715" s="31">
        <v>40.696199999999997</v>
      </c>
      <c r="M715" s="31">
        <v>44.702959999999997</v>
      </c>
      <c r="N715" s="31">
        <v>48.785440000000001</v>
      </c>
      <c r="O715" s="31">
        <v>49.616360000000007</v>
      </c>
      <c r="P715" s="31">
        <v>51.641079999999995</v>
      </c>
      <c r="Q715" s="31">
        <v>53.27628</v>
      </c>
      <c r="R715" s="31">
        <v>55.349560000000004</v>
      </c>
      <c r="T715" s="62">
        <f t="shared" si="11"/>
        <v>44.702959999999997</v>
      </c>
    </row>
    <row r="716" spans="1:20" x14ac:dyDescent="0.2">
      <c r="A716" s="51" t="s">
        <v>1499</v>
      </c>
      <c r="B716" s="52" t="s">
        <v>1500</v>
      </c>
      <c r="C716" s="53">
        <v>0.04</v>
      </c>
      <c r="D716" s="51" t="s">
        <v>5</v>
      </c>
      <c r="E716" s="51" t="s">
        <v>314</v>
      </c>
      <c r="F716" s="31">
        <v>25.470499999999998</v>
      </c>
      <c r="G716" s="31">
        <v>26.664000000000001</v>
      </c>
      <c r="H716" s="31">
        <v>28.149290000000001</v>
      </c>
      <c r="I716" s="31">
        <v>30.148789999999998</v>
      </c>
      <c r="J716" s="31">
        <v>31.854109999999995</v>
      </c>
      <c r="K716" s="31">
        <v>33.676649999999995</v>
      </c>
      <c r="L716" s="31">
        <v>35.899649999999994</v>
      </c>
      <c r="M716" s="31">
        <v>39.434179999999998</v>
      </c>
      <c r="N716" s="31">
        <v>43.035519999999998</v>
      </c>
      <c r="O716" s="31">
        <v>43.768430000000002</v>
      </c>
      <c r="P716" s="31">
        <v>45.561489999999992</v>
      </c>
      <c r="Q716" s="31">
        <v>47.01849</v>
      </c>
      <c r="R716" s="31">
        <v>48.848230000000001</v>
      </c>
      <c r="T716" s="62">
        <f t="shared" si="11"/>
        <v>39.434179999999998</v>
      </c>
    </row>
    <row r="717" spans="1:20" x14ac:dyDescent="0.2">
      <c r="A717" s="51" t="s">
        <v>1501</v>
      </c>
      <c r="B717" s="52" t="s">
        <v>1502</v>
      </c>
      <c r="C717" s="53">
        <v>0.5</v>
      </c>
      <c r="D717" s="51" t="s">
        <v>5</v>
      </c>
      <c r="E717" s="51" t="s">
        <v>1503</v>
      </c>
      <c r="F717" s="31">
        <v>143.93199999999999</v>
      </c>
      <c r="G717" s="31">
        <v>151.26599999999999</v>
      </c>
      <c r="H717" s="31">
        <v>159.66855999999999</v>
      </c>
      <c r="I717" s="31">
        <v>171.00975999999997</v>
      </c>
      <c r="J717" s="31">
        <v>180.79743999999999</v>
      </c>
      <c r="K717" s="31">
        <v>191.14019999999999</v>
      </c>
      <c r="L717" s="31">
        <v>203.75819999999999</v>
      </c>
      <c r="M717" s="31">
        <v>223.82031999999998</v>
      </c>
      <c r="N717" s="31">
        <v>244.26247999999998</v>
      </c>
      <c r="O717" s="31">
        <v>248.41792000000001</v>
      </c>
      <c r="P717" s="31">
        <v>258.99895999999995</v>
      </c>
      <c r="Q717" s="31">
        <v>268.10975999999999</v>
      </c>
      <c r="R717" s="31">
        <v>278.54251999999997</v>
      </c>
      <c r="T717" s="62">
        <f t="shared" si="11"/>
        <v>223.82031999999998</v>
      </c>
    </row>
    <row r="718" spans="1:20" x14ac:dyDescent="0.2">
      <c r="A718" s="51" t="s">
        <v>1504</v>
      </c>
      <c r="B718" s="52" t="s">
        <v>1505</v>
      </c>
      <c r="C718" s="53">
        <v>0.5</v>
      </c>
      <c r="D718" s="51" t="s">
        <v>5</v>
      </c>
      <c r="E718" s="51">
        <v>27.582000000000001</v>
      </c>
      <c r="F718" s="31">
        <v>321.19299999999998</v>
      </c>
      <c r="G718" s="31">
        <v>336.23400000000004</v>
      </c>
      <c r="H718" s="31">
        <v>354.96393999999998</v>
      </c>
      <c r="I718" s="31">
        <v>380.17774000000003</v>
      </c>
      <c r="J718" s="31">
        <v>401.68006000000003</v>
      </c>
      <c r="K718" s="31">
        <v>424.66230000000002</v>
      </c>
      <c r="L718" s="31">
        <v>452.6943</v>
      </c>
      <c r="M718" s="31">
        <v>497.26467999999994</v>
      </c>
      <c r="N718" s="31">
        <v>542.67752000000007</v>
      </c>
      <c r="O718" s="31">
        <v>551.91958000000011</v>
      </c>
      <c r="P718" s="31">
        <v>574.52353999999991</v>
      </c>
      <c r="Q718" s="31">
        <v>592.88274000000001</v>
      </c>
      <c r="R718" s="31">
        <v>615.95497999999998</v>
      </c>
      <c r="T718" s="62">
        <f t="shared" si="11"/>
        <v>497.26467999999994</v>
      </c>
    </row>
    <row r="719" spans="1:20" x14ac:dyDescent="0.2">
      <c r="A719" s="51" t="s">
        <v>1506</v>
      </c>
      <c r="B719" s="52" t="s">
        <v>1507</v>
      </c>
      <c r="C719" s="53">
        <v>0.5</v>
      </c>
      <c r="D719" s="51" t="s">
        <v>5</v>
      </c>
      <c r="E719" s="51">
        <v>72.5</v>
      </c>
      <c r="F719" s="31">
        <v>837.75</v>
      </c>
      <c r="G719" s="31">
        <v>875.25</v>
      </c>
      <c r="H719" s="31">
        <v>924.07500000000005</v>
      </c>
      <c r="I719" s="31">
        <v>989.71500000000003</v>
      </c>
      <c r="J719" s="31">
        <v>1045.355</v>
      </c>
      <c r="K719" s="31">
        <v>1105.17</v>
      </c>
      <c r="L719" s="31">
        <v>1178.1199999999999</v>
      </c>
      <c r="M719" s="31">
        <v>1294.1099999999999</v>
      </c>
      <c r="N719" s="31">
        <v>1412.29</v>
      </c>
      <c r="O719" s="31">
        <v>1436.355</v>
      </c>
      <c r="P719" s="31">
        <v>1493.9949999999999</v>
      </c>
      <c r="Q719" s="31">
        <v>1539.3050000000001</v>
      </c>
      <c r="R719" s="31">
        <v>1599.21</v>
      </c>
      <c r="T719" s="62">
        <f t="shared" si="11"/>
        <v>1294.1099999999999</v>
      </c>
    </row>
    <row r="720" spans="1:20" x14ac:dyDescent="0.2">
      <c r="A720" s="51" t="s">
        <v>1508</v>
      </c>
      <c r="B720" s="52" t="s">
        <v>1509</v>
      </c>
      <c r="C720" s="53">
        <v>0.75</v>
      </c>
      <c r="D720" s="51" t="s">
        <v>5</v>
      </c>
      <c r="E720" s="51" t="s">
        <v>1510</v>
      </c>
      <c r="F720" s="31">
        <v>282.75900000000001</v>
      </c>
      <c r="G720" s="31">
        <v>296.66699999999997</v>
      </c>
      <c r="H720" s="31">
        <v>313.16622000000001</v>
      </c>
      <c r="I720" s="31">
        <v>335.41061999999999</v>
      </c>
      <c r="J720" s="31">
        <v>354.51077999999995</v>
      </c>
      <c r="K720" s="31">
        <v>374.79239999999999</v>
      </c>
      <c r="L720" s="31">
        <v>399.53339999999997</v>
      </c>
      <c r="M720" s="31">
        <v>438.87083999999993</v>
      </c>
      <c r="N720" s="31">
        <v>478.95276000000001</v>
      </c>
      <c r="O720" s="31">
        <v>487.10454000000004</v>
      </c>
      <c r="P720" s="31">
        <v>507.51101999999997</v>
      </c>
      <c r="Q720" s="31">
        <v>524.66561999999999</v>
      </c>
      <c r="R720" s="31">
        <v>545.08224000000007</v>
      </c>
      <c r="T720" s="62">
        <f t="shared" si="11"/>
        <v>438.87083999999993</v>
      </c>
    </row>
    <row r="721" spans="1:20" x14ac:dyDescent="0.2">
      <c r="A721" s="51" t="s">
        <v>1511</v>
      </c>
      <c r="B721" s="52" t="s">
        <v>1512</v>
      </c>
      <c r="C721" s="53">
        <v>0.5</v>
      </c>
      <c r="D721" s="51" t="s">
        <v>5</v>
      </c>
      <c r="E721" s="51" t="s">
        <v>1513</v>
      </c>
      <c r="F721" s="31">
        <v>248.67400000000001</v>
      </c>
      <c r="G721" s="31">
        <v>260.56200000000001</v>
      </c>
      <c r="H721" s="31">
        <v>275.06691999999998</v>
      </c>
      <c r="I721" s="31">
        <v>294.60532000000001</v>
      </c>
      <c r="J721" s="31">
        <v>311.31508000000002</v>
      </c>
      <c r="K721" s="31">
        <v>329.12640000000005</v>
      </c>
      <c r="L721" s="31">
        <v>350.85239999999999</v>
      </c>
      <c r="M721" s="31">
        <v>385.39623999999992</v>
      </c>
      <c r="N721" s="31">
        <v>420.59335999999996</v>
      </c>
      <c r="O721" s="31">
        <v>427.75443999999999</v>
      </c>
      <c r="P721" s="31">
        <v>445.43971999999997</v>
      </c>
      <c r="Q721" s="31">
        <v>460.01532000000003</v>
      </c>
      <c r="R721" s="31">
        <v>477.91664000000003</v>
      </c>
      <c r="T721" s="62">
        <f t="shared" si="11"/>
        <v>385.39623999999992</v>
      </c>
    </row>
    <row r="722" spans="1:20" x14ac:dyDescent="0.2">
      <c r="A722" s="51" t="s">
        <v>1514</v>
      </c>
      <c r="B722" s="52" t="s">
        <v>1515</v>
      </c>
      <c r="C722" s="53">
        <v>0.75</v>
      </c>
      <c r="D722" s="51" t="s">
        <v>5</v>
      </c>
      <c r="E722" s="51" t="s">
        <v>1516</v>
      </c>
      <c r="F722" s="31">
        <v>563.65800000000002</v>
      </c>
      <c r="G722" s="31">
        <v>589.779</v>
      </c>
      <c r="H722" s="31">
        <v>622.64364</v>
      </c>
      <c r="I722" s="31">
        <v>666.87144000000001</v>
      </c>
      <c r="J722" s="31">
        <v>704.53535999999997</v>
      </c>
      <c r="K722" s="31">
        <v>744.84629999999993</v>
      </c>
      <c r="L722" s="31">
        <v>794.01329999999984</v>
      </c>
      <c r="M722" s="31">
        <v>872.1880799999999</v>
      </c>
      <c r="N722" s="31">
        <v>951.84011999999984</v>
      </c>
      <c r="O722" s="31">
        <v>968.05248000000006</v>
      </c>
      <c r="P722" s="31">
        <v>1007.5112399999999</v>
      </c>
      <c r="Q722" s="31">
        <v>1039.3214399999999</v>
      </c>
      <c r="R722" s="31">
        <v>1079.7673799999998</v>
      </c>
      <c r="T722" s="62">
        <f t="shared" si="11"/>
        <v>872.1880799999999</v>
      </c>
    </row>
    <row r="723" spans="1:20" x14ac:dyDescent="0.2">
      <c r="A723" s="51" t="s">
        <v>1517</v>
      </c>
      <c r="B723" s="52" t="s">
        <v>1518</v>
      </c>
      <c r="C723" s="53">
        <v>0.5</v>
      </c>
      <c r="D723" s="51" t="s">
        <v>5</v>
      </c>
      <c r="E723" s="51" t="s">
        <v>1519</v>
      </c>
      <c r="F723" s="31">
        <v>180.77799999999999</v>
      </c>
      <c r="G723" s="31">
        <v>189.714</v>
      </c>
      <c r="H723" s="31">
        <v>200.26324</v>
      </c>
      <c r="I723" s="31">
        <v>214.48803999999998</v>
      </c>
      <c r="J723" s="31">
        <v>226.71075999999999</v>
      </c>
      <c r="K723" s="31">
        <v>239.6808</v>
      </c>
      <c r="L723" s="31">
        <v>255.50279999999998</v>
      </c>
      <c r="M723" s="31">
        <v>280.65927999999997</v>
      </c>
      <c r="N723" s="31">
        <v>306.29192</v>
      </c>
      <c r="O723" s="31">
        <v>311.50468000000001</v>
      </c>
      <c r="P723" s="31">
        <v>324.58483999999999</v>
      </c>
      <c r="Q723" s="31">
        <v>335.61804000000001</v>
      </c>
      <c r="R723" s="31">
        <v>348.67808000000002</v>
      </c>
      <c r="T723" s="62">
        <f t="shared" si="11"/>
        <v>280.65927999999997</v>
      </c>
    </row>
    <row r="724" spans="1:20" x14ac:dyDescent="0.2">
      <c r="A724" s="51" t="s">
        <v>1520</v>
      </c>
      <c r="B724" s="52" t="s">
        <v>1521</v>
      </c>
      <c r="C724" s="53">
        <v>0.5</v>
      </c>
      <c r="D724" s="51" t="s">
        <v>5</v>
      </c>
      <c r="E724" s="51" t="s">
        <v>1519</v>
      </c>
      <c r="F724" s="31">
        <v>180.77799999999999</v>
      </c>
      <c r="G724" s="31">
        <v>189.714</v>
      </c>
      <c r="H724" s="31">
        <v>200.26324</v>
      </c>
      <c r="I724" s="31">
        <v>214.48803999999998</v>
      </c>
      <c r="J724" s="31">
        <v>226.71075999999999</v>
      </c>
      <c r="K724" s="31">
        <v>239.6808</v>
      </c>
      <c r="L724" s="31">
        <v>255.50279999999998</v>
      </c>
      <c r="M724" s="31">
        <v>280.65927999999997</v>
      </c>
      <c r="N724" s="31">
        <v>306.29192</v>
      </c>
      <c r="O724" s="31">
        <v>311.50468000000001</v>
      </c>
      <c r="P724" s="31">
        <v>324.58483999999999</v>
      </c>
      <c r="Q724" s="31">
        <v>335.61804000000001</v>
      </c>
      <c r="R724" s="31">
        <v>348.67808000000002</v>
      </c>
      <c r="T724" s="62">
        <f t="shared" si="11"/>
        <v>280.65927999999997</v>
      </c>
    </row>
    <row r="725" spans="1:20" x14ac:dyDescent="0.2">
      <c r="A725" s="51">
        <v>40323480</v>
      </c>
      <c r="B725" s="52" t="s">
        <v>1522</v>
      </c>
      <c r="C725" s="53">
        <v>0.25</v>
      </c>
      <c r="D725" s="51" t="s">
        <v>5</v>
      </c>
      <c r="E725" s="51">
        <v>18.994</v>
      </c>
      <c r="F725" s="31">
        <v>220.43099999999998</v>
      </c>
      <c r="G725" s="31">
        <v>230.553</v>
      </c>
      <c r="H725" s="31">
        <v>243.40397999999999</v>
      </c>
      <c r="I725" s="31">
        <v>260.69358</v>
      </c>
      <c r="J725" s="31">
        <v>275.39901999999995</v>
      </c>
      <c r="K725" s="31">
        <v>291.15659999999997</v>
      </c>
      <c r="L725" s="31">
        <v>310.37559999999996</v>
      </c>
      <c r="M725" s="31">
        <v>340.93356</v>
      </c>
      <c r="N725" s="31">
        <v>372.06884000000002</v>
      </c>
      <c r="O725" s="31">
        <v>378.40686000000005</v>
      </c>
      <c r="P725" s="31">
        <v>393.76717999999994</v>
      </c>
      <c r="Q725" s="31">
        <v>406.06858</v>
      </c>
      <c r="R725" s="31">
        <v>421.87115999999997</v>
      </c>
      <c r="T725" s="62">
        <f t="shared" si="11"/>
        <v>340.93356</v>
      </c>
    </row>
    <row r="726" spans="1:20" x14ac:dyDescent="0.2">
      <c r="A726" s="51" t="s">
        <v>1523</v>
      </c>
      <c r="B726" s="52" t="s">
        <v>1524</v>
      </c>
      <c r="C726" s="53">
        <v>0.1</v>
      </c>
      <c r="D726" s="51" t="s">
        <v>5</v>
      </c>
      <c r="E726" s="51" t="s">
        <v>39</v>
      </c>
      <c r="F726" s="31">
        <v>38.370499999999993</v>
      </c>
      <c r="G726" s="31">
        <v>40.253999999999998</v>
      </c>
      <c r="H726" s="31">
        <v>42.492890000000003</v>
      </c>
      <c r="I726" s="31">
        <v>45.511189999999999</v>
      </c>
      <c r="J726" s="31">
        <v>48.102110000000003</v>
      </c>
      <c r="K726" s="31">
        <v>50.854050000000001</v>
      </c>
      <c r="L726" s="31">
        <v>54.211049999999993</v>
      </c>
      <c r="M726" s="31">
        <v>59.548579999999994</v>
      </c>
      <c r="N726" s="31">
        <v>64.987120000000004</v>
      </c>
      <c r="O726" s="31">
        <v>66.093230000000005</v>
      </c>
      <c r="P726" s="31">
        <v>68.859489999999994</v>
      </c>
      <c r="Q726" s="31">
        <v>71.181690000000003</v>
      </c>
      <c r="R726" s="31">
        <v>73.951629999999994</v>
      </c>
      <c r="T726" s="62">
        <f t="shared" si="11"/>
        <v>59.548579999999994</v>
      </c>
    </row>
    <row r="727" spans="1:20" x14ac:dyDescent="0.2">
      <c r="A727" s="51" t="s">
        <v>1525</v>
      </c>
      <c r="B727" s="52" t="s">
        <v>1526</v>
      </c>
      <c r="C727" s="53">
        <v>0.04</v>
      </c>
      <c r="D727" s="51" t="s">
        <v>5</v>
      </c>
      <c r="E727" s="51" t="s">
        <v>1439</v>
      </c>
      <c r="F727" s="31">
        <v>23.791499999999999</v>
      </c>
      <c r="G727" s="31">
        <v>24.911999999999999</v>
      </c>
      <c r="H727" s="31">
        <v>26.299469999999999</v>
      </c>
      <c r="I727" s="31">
        <v>28.167569999999998</v>
      </c>
      <c r="J727" s="31">
        <v>29.761929999999996</v>
      </c>
      <c r="K727" s="31">
        <v>31.464750000000002</v>
      </c>
      <c r="L727" s="31">
        <v>33.541749999999993</v>
      </c>
      <c r="M727" s="31">
        <v>36.844139999999996</v>
      </c>
      <c r="N727" s="31">
        <v>40.208959999999998</v>
      </c>
      <c r="O727" s="31">
        <v>40.893690000000007</v>
      </c>
      <c r="P727" s="31">
        <v>42.572869999999995</v>
      </c>
      <c r="Q727" s="31">
        <v>43.942270000000001</v>
      </c>
      <c r="R727" s="31">
        <v>45.652290000000001</v>
      </c>
      <c r="T727" s="62">
        <f t="shared" si="11"/>
        <v>36.844139999999996</v>
      </c>
    </row>
    <row r="728" spans="1:20" x14ac:dyDescent="0.2">
      <c r="A728" s="51" t="s">
        <v>1527</v>
      </c>
      <c r="B728" s="52" t="s">
        <v>1528</v>
      </c>
      <c r="C728" s="53">
        <v>0.1</v>
      </c>
      <c r="D728" s="51" t="s">
        <v>5</v>
      </c>
      <c r="E728" s="51" t="s">
        <v>624</v>
      </c>
      <c r="F728" s="31">
        <v>40.750999999999998</v>
      </c>
      <c r="G728" s="31">
        <v>42.738</v>
      </c>
      <c r="H728" s="31">
        <v>45.115580000000001</v>
      </c>
      <c r="I728" s="31">
        <v>48.320180000000001</v>
      </c>
      <c r="J728" s="31">
        <v>51.068420000000003</v>
      </c>
      <c r="K728" s="31">
        <v>53.990100000000005</v>
      </c>
      <c r="L728" s="31">
        <v>57.554099999999998</v>
      </c>
      <c r="M728" s="31">
        <v>63.220759999999999</v>
      </c>
      <c r="N728" s="31">
        <v>68.994640000000004</v>
      </c>
      <c r="O728" s="31">
        <v>70.169060000000016</v>
      </c>
      <c r="P728" s="31">
        <v>73.096779999999995</v>
      </c>
      <c r="Q728" s="31">
        <v>75.543180000000007</v>
      </c>
      <c r="R728" s="31">
        <v>78.482860000000002</v>
      </c>
      <c r="T728" s="62">
        <f t="shared" si="11"/>
        <v>63.220759999999999</v>
      </c>
    </row>
    <row r="729" spans="1:20" x14ac:dyDescent="0.2">
      <c r="A729" s="51">
        <v>40322467</v>
      </c>
      <c r="B729" s="52" t="s">
        <v>1529</v>
      </c>
      <c r="C729" s="53">
        <v>0.01</v>
      </c>
      <c r="D729" s="51" t="s">
        <v>5</v>
      </c>
      <c r="E729" s="51">
        <v>1.18</v>
      </c>
      <c r="F729" s="31">
        <v>13.649999999999999</v>
      </c>
      <c r="G729" s="31">
        <v>14.265000000000001</v>
      </c>
      <c r="H729" s="31">
        <v>15.060599999999999</v>
      </c>
      <c r="I729" s="31">
        <v>16.130399999999998</v>
      </c>
      <c r="J729" s="31">
        <v>17.037999999999997</v>
      </c>
      <c r="K729" s="31">
        <v>18.012899999999998</v>
      </c>
      <c r="L729" s="31">
        <v>19.201899999999998</v>
      </c>
      <c r="M729" s="31">
        <v>21.092399999999994</v>
      </c>
      <c r="N729" s="31">
        <v>23.018599999999999</v>
      </c>
      <c r="O729" s="31">
        <v>23.410800000000002</v>
      </c>
      <c r="P729" s="31">
        <v>24.352999999999998</v>
      </c>
      <c r="Q729" s="31">
        <v>25.097200000000001</v>
      </c>
      <c r="R729" s="31">
        <v>26.073899999999998</v>
      </c>
      <c r="T729" s="62">
        <f t="shared" si="11"/>
        <v>21.092399999999994</v>
      </c>
    </row>
    <row r="730" spans="1:20" x14ac:dyDescent="0.2">
      <c r="A730" s="51">
        <v>40322475</v>
      </c>
      <c r="B730" s="52" t="s">
        <v>1530</v>
      </c>
      <c r="C730" s="53">
        <v>0.01</v>
      </c>
      <c r="D730" s="51" t="s">
        <v>5</v>
      </c>
      <c r="E730" s="51">
        <v>1.2629999999999999</v>
      </c>
      <c r="F730" s="31">
        <v>14.6045</v>
      </c>
      <c r="G730" s="31">
        <v>15.260999999999999</v>
      </c>
      <c r="H730" s="31">
        <v>16.112209999999997</v>
      </c>
      <c r="I730" s="31">
        <v>17.256709999999998</v>
      </c>
      <c r="J730" s="31">
        <v>18.227389999999996</v>
      </c>
      <c r="K730" s="31">
        <v>19.270349999999997</v>
      </c>
      <c r="L730" s="31">
        <v>20.542349999999995</v>
      </c>
      <c r="M730" s="31">
        <v>22.564819999999994</v>
      </c>
      <c r="N730" s="31">
        <v>24.625479999999996</v>
      </c>
      <c r="O730" s="31">
        <v>25.045069999999999</v>
      </c>
      <c r="P730" s="31">
        <v>26.052009999999996</v>
      </c>
      <c r="Q730" s="31">
        <v>26.84601</v>
      </c>
      <c r="R730" s="31">
        <v>27.89077</v>
      </c>
      <c r="T730" s="62">
        <f t="shared" si="11"/>
        <v>22.564819999999994</v>
      </c>
    </row>
    <row r="731" spans="1:20" x14ac:dyDescent="0.2">
      <c r="A731" s="51" t="s">
        <v>1531</v>
      </c>
      <c r="B731" s="52" t="s">
        <v>1532</v>
      </c>
      <c r="C731" s="53">
        <v>0.04</v>
      </c>
      <c r="D731" s="51" t="s">
        <v>5</v>
      </c>
      <c r="E731" s="51" t="s">
        <v>992</v>
      </c>
      <c r="F731" s="31">
        <v>26.195</v>
      </c>
      <c r="G731" s="31">
        <v>27.42</v>
      </c>
      <c r="H731" s="31">
        <v>28.947500000000002</v>
      </c>
      <c r="I731" s="31">
        <v>31.003699999999998</v>
      </c>
      <c r="J731" s="31">
        <v>32.756900000000002</v>
      </c>
      <c r="K731" s="31">
        <v>34.631099999999996</v>
      </c>
      <c r="L731" s="31">
        <v>36.917099999999998</v>
      </c>
      <c r="M731" s="31">
        <v>40.5518</v>
      </c>
      <c r="N731" s="31">
        <v>44.255200000000002</v>
      </c>
      <c r="O731" s="31">
        <v>45.008900000000004</v>
      </c>
      <c r="P731" s="31">
        <v>46.851099999999995</v>
      </c>
      <c r="Q731" s="31">
        <v>48.3459</v>
      </c>
      <c r="R731" s="31">
        <v>50.2273</v>
      </c>
      <c r="T731" s="62">
        <f t="shared" si="11"/>
        <v>40.5518</v>
      </c>
    </row>
    <row r="732" spans="1:20" x14ac:dyDescent="0.2">
      <c r="A732" s="51">
        <v>40322483</v>
      </c>
      <c r="B732" s="52" t="s">
        <v>1533</v>
      </c>
      <c r="C732" s="53">
        <v>0.01</v>
      </c>
      <c r="D732" s="51" t="s">
        <v>5</v>
      </c>
      <c r="E732" s="51">
        <v>1.208</v>
      </c>
      <c r="F732" s="31">
        <v>13.972</v>
      </c>
      <c r="G732" s="31">
        <v>14.600999999999999</v>
      </c>
      <c r="H732" s="31">
        <v>15.41536</v>
      </c>
      <c r="I732" s="31">
        <v>16.510359999999999</v>
      </c>
      <c r="J732" s="31">
        <v>17.439239999999998</v>
      </c>
      <c r="K732" s="31">
        <v>18.437100000000001</v>
      </c>
      <c r="L732" s="31">
        <v>19.654099999999996</v>
      </c>
      <c r="M732" s="31">
        <v>21.589119999999998</v>
      </c>
      <c r="N732" s="31">
        <v>23.560679999999998</v>
      </c>
      <c r="O732" s="31">
        <v>23.962120000000002</v>
      </c>
      <c r="P732" s="31">
        <v>24.926159999999996</v>
      </c>
      <c r="Q732" s="31">
        <v>25.687159999999999</v>
      </c>
      <c r="R732" s="31">
        <v>26.686820000000001</v>
      </c>
      <c r="T732" s="62">
        <f t="shared" si="11"/>
        <v>21.589119999999998</v>
      </c>
    </row>
    <row r="733" spans="1:20" x14ac:dyDescent="0.2">
      <c r="A733" s="51">
        <v>40321231</v>
      </c>
      <c r="B733" s="52" t="s">
        <v>1534</v>
      </c>
      <c r="C733" s="53">
        <v>0.01</v>
      </c>
      <c r="D733" s="51" t="s">
        <v>5</v>
      </c>
      <c r="E733" s="51">
        <v>1.133</v>
      </c>
      <c r="F733" s="31">
        <v>13.109500000000001</v>
      </c>
      <c r="G733" s="31">
        <v>13.701000000000001</v>
      </c>
      <c r="H733" s="31">
        <v>14.465109999999999</v>
      </c>
      <c r="I733" s="31">
        <v>15.492610000000001</v>
      </c>
      <c r="J733" s="31">
        <v>16.36449</v>
      </c>
      <c r="K733" s="31">
        <v>17.300850000000001</v>
      </c>
      <c r="L733" s="31">
        <v>18.44285</v>
      </c>
      <c r="M733" s="31">
        <v>20.258619999999997</v>
      </c>
      <c r="N733" s="31">
        <v>22.10868</v>
      </c>
      <c r="O733" s="31">
        <v>22.485370000000003</v>
      </c>
      <c r="P733" s="31">
        <v>23.390909999999998</v>
      </c>
      <c r="Q733" s="31">
        <v>24.106909999999999</v>
      </c>
      <c r="R733" s="31">
        <v>25.045070000000003</v>
      </c>
      <c r="T733" s="62">
        <f t="shared" si="11"/>
        <v>20.258619999999997</v>
      </c>
    </row>
    <row r="734" spans="1:20" x14ac:dyDescent="0.2">
      <c r="A734" s="51" t="s">
        <v>1535</v>
      </c>
      <c r="B734" s="52" t="s">
        <v>1536</v>
      </c>
      <c r="C734" s="53">
        <v>0.01</v>
      </c>
      <c r="D734" s="51" t="s">
        <v>5</v>
      </c>
      <c r="E734" s="51" t="s">
        <v>1537</v>
      </c>
      <c r="F734" s="31">
        <v>29.439499999999999</v>
      </c>
      <c r="G734" s="31">
        <v>30.741</v>
      </c>
      <c r="H734" s="31">
        <v>32.456510000000002</v>
      </c>
      <c r="I734" s="31">
        <v>34.762010000000004</v>
      </c>
      <c r="J734" s="31">
        <v>36.713090000000001</v>
      </c>
      <c r="K734" s="31">
        <v>38.813850000000002</v>
      </c>
      <c r="L734" s="31">
        <v>41.375849999999993</v>
      </c>
      <c r="M734" s="31">
        <v>45.449419999999996</v>
      </c>
      <c r="N734" s="31">
        <v>49.599879999999999</v>
      </c>
      <c r="O734" s="31">
        <v>50.445170000000005</v>
      </c>
      <c r="P734" s="31">
        <v>52.458309999999997</v>
      </c>
      <c r="Q734" s="31">
        <v>54.026310000000002</v>
      </c>
      <c r="R734" s="31">
        <v>56.128869999999999</v>
      </c>
      <c r="S734" s="29">
        <f>VLOOKUP(B734,[1]TABELA!$B$53:$T$1211,19,FALSE)</f>
        <v>25</v>
      </c>
      <c r="T734" s="62">
        <f>VLOOKUP(B734,[1]TABELA!$B$53:$U$1211,20,FALSE)</f>
        <v>32</v>
      </c>
    </row>
    <row r="735" spans="1:20" x14ac:dyDescent="0.2">
      <c r="A735" s="51" t="s">
        <v>1538</v>
      </c>
      <c r="B735" s="52" t="s">
        <v>1539</v>
      </c>
      <c r="C735" s="53">
        <v>0.04</v>
      </c>
      <c r="D735" s="51" t="s">
        <v>5</v>
      </c>
      <c r="E735" s="51" t="s">
        <v>152</v>
      </c>
      <c r="F735" s="31">
        <v>28.885999999999999</v>
      </c>
      <c r="G735" s="31">
        <v>30.228000000000002</v>
      </c>
      <c r="H735" s="31">
        <v>31.912280000000003</v>
      </c>
      <c r="I735" s="31">
        <v>34.179080000000006</v>
      </c>
      <c r="J735" s="31">
        <v>36.110120000000002</v>
      </c>
      <c r="K735" s="31">
        <v>38.176200000000001</v>
      </c>
      <c r="L735" s="31">
        <v>40.696199999999997</v>
      </c>
      <c r="M735" s="31">
        <v>44.702959999999997</v>
      </c>
      <c r="N735" s="31">
        <v>48.785440000000001</v>
      </c>
      <c r="O735" s="31">
        <v>49.616360000000007</v>
      </c>
      <c r="P735" s="31">
        <v>51.641079999999995</v>
      </c>
      <c r="Q735" s="31">
        <v>53.27628</v>
      </c>
      <c r="R735" s="31">
        <v>55.349560000000004</v>
      </c>
      <c r="T735" s="62">
        <f t="shared" si="11"/>
        <v>44.702959999999997</v>
      </c>
    </row>
    <row r="736" spans="1:20" x14ac:dyDescent="0.2">
      <c r="A736" s="51" t="s">
        <v>1540</v>
      </c>
      <c r="B736" s="52" t="s">
        <v>1541</v>
      </c>
      <c r="C736" s="53">
        <v>0.5</v>
      </c>
      <c r="D736" s="51" t="s">
        <v>5</v>
      </c>
      <c r="E736" s="51" t="s">
        <v>1542</v>
      </c>
      <c r="F736" s="31">
        <v>149.88900000000001</v>
      </c>
      <c r="G736" s="31">
        <v>157.482</v>
      </c>
      <c r="H736" s="31">
        <v>166.23161999999999</v>
      </c>
      <c r="I736" s="31">
        <v>178.03901999999999</v>
      </c>
      <c r="J736" s="31">
        <v>188.22038000000001</v>
      </c>
      <c r="K736" s="31">
        <v>198.9879</v>
      </c>
      <c r="L736" s="31">
        <v>212.12389999999999</v>
      </c>
      <c r="M736" s="31">
        <v>233.00963999999999</v>
      </c>
      <c r="N736" s="31">
        <v>254.29095999999998</v>
      </c>
      <c r="O736" s="31">
        <v>258.61734000000001</v>
      </c>
      <c r="P736" s="31">
        <v>269.60242</v>
      </c>
      <c r="Q736" s="31">
        <v>279.02402000000001</v>
      </c>
      <c r="R736" s="31">
        <v>289.88154000000003</v>
      </c>
      <c r="T736" s="62">
        <f t="shared" si="11"/>
        <v>233.00963999999999</v>
      </c>
    </row>
    <row r="737" spans="1:20" x14ac:dyDescent="0.2">
      <c r="A737" s="51" t="s">
        <v>1543</v>
      </c>
      <c r="B737" s="52" t="s">
        <v>1544</v>
      </c>
      <c r="C737" s="53">
        <v>0.5</v>
      </c>
      <c r="D737" s="51" t="s">
        <v>5</v>
      </c>
      <c r="E737" s="51" t="s">
        <v>1545</v>
      </c>
      <c r="F737" s="31">
        <v>133.375</v>
      </c>
      <c r="G737" s="31">
        <v>140.25</v>
      </c>
      <c r="H737" s="31">
        <v>148.03749999999999</v>
      </c>
      <c r="I737" s="31">
        <v>158.55249999999998</v>
      </c>
      <c r="J737" s="31">
        <v>167.64250000000001</v>
      </c>
      <c r="K737" s="31">
        <v>177.23249999999999</v>
      </c>
      <c r="L737" s="31">
        <v>188.93249999999998</v>
      </c>
      <c r="M737" s="31">
        <v>207.535</v>
      </c>
      <c r="N737" s="31">
        <v>226.48999999999998</v>
      </c>
      <c r="O737" s="31">
        <v>230.34250000000003</v>
      </c>
      <c r="P737" s="31">
        <v>240.20749999999998</v>
      </c>
      <c r="Q737" s="31">
        <v>248.76749999999998</v>
      </c>
      <c r="R737" s="31">
        <v>258.44749999999999</v>
      </c>
      <c r="T737" s="62">
        <f t="shared" si="11"/>
        <v>207.535</v>
      </c>
    </row>
    <row r="738" spans="1:20" x14ac:dyDescent="0.2">
      <c r="A738" s="51">
        <v>40316955</v>
      </c>
      <c r="B738" s="52" t="s">
        <v>1546</v>
      </c>
      <c r="C738" s="53">
        <v>0.5</v>
      </c>
      <c r="D738" s="51" t="s">
        <v>5</v>
      </c>
      <c r="E738" s="51">
        <v>39.691000000000003</v>
      </c>
      <c r="F738" s="31">
        <v>460.44650000000001</v>
      </c>
      <c r="G738" s="31">
        <v>481.54200000000003</v>
      </c>
      <c r="H738" s="31">
        <v>508.38497000000001</v>
      </c>
      <c r="I738" s="31">
        <v>544.49687000000006</v>
      </c>
      <c r="J738" s="31">
        <v>575.20203000000004</v>
      </c>
      <c r="K738" s="31">
        <v>608.11365000000001</v>
      </c>
      <c r="L738" s="31">
        <v>648.25464999999997</v>
      </c>
      <c r="M738" s="31">
        <v>712.07834000000003</v>
      </c>
      <c r="N738" s="31">
        <v>777.1077600000001</v>
      </c>
      <c r="O738" s="31">
        <v>790.34579000000019</v>
      </c>
      <c r="P738" s="31">
        <v>822.39476999999999</v>
      </c>
      <c r="Q738" s="31">
        <v>848.01937000000009</v>
      </c>
      <c r="R738" s="31">
        <v>881.02098999999998</v>
      </c>
      <c r="T738" s="62">
        <f t="shared" si="11"/>
        <v>712.07834000000003</v>
      </c>
    </row>
    <row r="739" spans="1:20" x14ac:dyDescent="0.2">
      <c r="A739" s="51">
        <v>40316963</v>
      </c>
      <c r="B739" s="52" t="s">
        <v>1547</v>
      </c>
      <c r="C739" s="53">
        <v>0.5</v>
      </c>
      <c r="D739" s="51" t="s">
        <v>5</v>
      </c>
      <c r="E739" s="51">
        <v>37.814</v>
      </c>
      <c r="F739" s="31">
        <v>438.86099999999999</v>
      </c>
      <c r="G739" s="31">
        <v>459.01800000000003</v>
      </c>
      <c r="H739" s="31">
        <v>484.60338000000002</v>
      </c>
      <c r="I739" s="31">
        <v>519.02598</v>
      </c>
      <c r="J739" s="31">
        <v>548.30462</v>
      </c>
      <c r="K739" s="31">
        <v>579.6771</v>
      </c>
      <c r="L739" s="31">
        <v>617.94110000000001</v>
      </c>
      <c r="M739" s="31">
        <v>678.78035999999997</v>
      </c>
      <c r="N739" s="31">
        <v>740.76904000000002</v>
      </c>
      <c r="O739" s="31">
        <v>753.3876600000001</v>
      </c>
      <c r="P739" s="31">
        <v>783.97257999999988</v>
      </c>
      <c r="Q739" s="31">
        <v>808.47098000000005</v>
      </c>
      <c r="R739" s="31">
        <v>839.93345999999997</v>
      </c>
      <c r="T739" s="62">
        <f t="shared" si="11"/>
        <v>678.78035999999997</v>
      </c>
    </row>
    <row r="740" spans="1:20" x14ac:dyDescent="0.2">
      <c r="A740" s="51" t="s">
        <v>1548</v>
      </c>
      <c r="B740" s="52" t="s">
        <v>1549</v>
      </c>
      <c r="C740" s="53">
        <v>0.01</v>
      </c>
      <c r="D740" s="51" t="s">
        <v>5</v>
      </c>
      <c r="E740" s="51" t="s">
        <v>1169</v>
      </c>
      <c r="F740" s="31">
        <v>25.034999999999997</v>
      </c>
      <c r="G740" s="31">
        <v>26.145</v>
      </c>
      <c r="H740" s="31">
        <v>27.603899999999999</v>
      </c>
      <c r="I740" s="31">
        <v>29.564699999999998</v>
      </c>
      <c r="J740" s="31">
        <v>31.224699999999999</v>
      </c>
      <c r="K740" s="31">
        <v>33.011400000000002</v>
      </c>
      <c r="L740" s="31">
        <v>35.190399999999997</v>
      </c>
      <c r="M740" s="31">
        <v>38.654999999999994</v>
      </c>
      <c r="N740" s="31">
        <v>42.184999999999995</v>
      </c>
      <c r="O740" s="31">
        <v>42.9039</v>
      </c>
      <c r="P740" s="31">
        <v>44.618299999999998</v>
      </c>
      <c r="Q740" s="31">
        <v>45.956499999999998</v>
      </c>
      <c r="R740" s="31">
        <v>47.744999999999997</v>
      </c>
      <c r="T740" s="62">
        <f t="shared" si="11"/>
        <v>38.654999999999994</v>
      </c>
    </row>
    <row r="741" spans="1:20" x14ac:dyDescent="0.2">
      <c r="A741" s="51" t="s">
        <v>1550</v>
      </c>
      <c r="B741" s="52" t="s">
        <v>1551</v>
      </c>
      <c r="C741" s="53">
        <v>1</v>
      </c>
      <c r="D741" s="51" t="s">
        <v>1552</v>
      </c>
      <c r="E741" s="51" t="s">
        <v>1553</v>
      </c>
      <c r="F741" s="31">
        <v>289.58499999999998</v>
      </c>
      <c r="G741" s="31">
        <v>359.98</v>
      </c>
      <c r="H741" s="31">
        <v>379.69929999999999</v>
      </c>
      <c r="I741" s="31">
        <v>406.58030000000002</v>
      </c>
      <c r="J741" s="31">
        <v>429.28069999999997</v>
      </c>
      <c r="K741" s="31">
        <v>453.73850000000004</v>
      </c>
      <c r="L741" s="31">
        <v>483.64849999999996</v>
      </c>
      <c r="M741" s="31">
        <v>531.46460000000002</v>
      </c>
      <c r="N741" s="31">
        <v>580.06439999999998</v>
      </c>
      <c r="O741" s="31">
        <v>589.63509999999997</v>
      </c>
      <c r="P741" s="31">
        <v>824.07130000000006</v>
      </c>
      <c r="Q741" s="31">
        <v>1282.5052999999998</v>
      </c>
      <c r="R741" s="31">
        <v>1803.8231000000001</v>
      </c>
      <c r="T741" s="62">
        <f t="shared" si="11"/>
        <v>531.46460000000002</v>
      </c>
    </row>
    <row r="742" spans="1:20" x14ac:dyDescent="0.2">
      <c r="A742" s="51">
        <v>40403980</v>
      </c>
      <c r="B742" s="52" t="s">
        <v>1554</v>
      </c>
      <c r="C742" s="53">
        <v>0.1</v>
      </c>
      <c r="D742" s="51" t="s">
        <v>5</v>
      </c>
      <c r="E742" s="51">
        <v>2.17</v>
      </c>
      <c r="F742" s="31">
        <v>25.754999999999999</v>
      </c>
      <c r="G742" s="31">
        <v>27.09</v>
      </c>
      <c r="H742" s="31">
        <v>28.593900000000001</v>
      </c>
      <c r="I742" s="31">
        <v>30.6249</v>
      </c>
      <c r="J742" s="31">
        <v>32.382100000000001</v>
      </c>
      <c r="K742" s="31">
        <v>34.234500000000004</v>
      </c>
      <c r="L742" s="31">
        <v>36.494499999999995</v>
      </c>
      <c r="M742" s="31">
        <v>40.087799999999994</v>
      </c>
      <c r="N742" s="31">
        <v>43.749199999999995</v>
      </c>
      <c r="O742" s="31">
        <v>44.493299999999998</v>
      </c>
      <c r="P742" s="31">
        <v>46.4039</v>
      </c>
      <c r="Q742" s="31">
        <v>48.067899999999995</v>
      </c>
      <c r="R742" s="31">
        <v>49.938299999999998</v>
      </c>
      <c r="T742" s="62">
        <f t="shared" si="11"/>
        <v>40.087799999999994</v>
      </c>
    </row>
    <row r="743" spans="1:20" x14ac:dyDescent="0.2">
      <c r="A743" s="51" t="s">
        <v>1555</v>
      </c>
      <c r="B743" s="52" t="s">
        <v>1556</v>
      </c>
      <c r="C743" s="53">
        <v>0.01</v>
      </c>
      <c r="D743" s="51" t="s">
        <v>5</v>
      </c>
      <c r="E743" s="51" t="s">
        <v>1439</v>
      </c>
      <c r="F743" s="31">
        <v>23.551499999999997</v>
      </c>
      <c r="G743" s="31">
        <v>24.596999999999998</v>
      </c>
      <c r="H743" s="31">
        <v>25.969469999999998</v>
      </c>
      <c r="I743" s="31">
        <v>27.814169999999997</v>
      </c>
      <c r="J743" s="31">
        <v>29.376129999999996</v>
      </c>
      <c r="K743" s="31">
        <v>31.05705</v>
      </c>
      <c r="L743" s="31">
        <v>33.107049999999994</v>
      </c>
      <c r="M743" s="31">
        <v>36.366539999999993</v>
      </c>
      <c r="N743" s="31">
        <v>39.687559999999998</v>
      </c>
      <c r="O743" s="31">
        <v>40.363890000000005</v>
      </c>
      <c r="P743" s="31">
        <v>41.977669999999996</v>
      </c>
      <c r="Q743" s="31">
        <v>43.23847</v>
      </c>
      <c r="R743" s="31">
        <v>44.921189999999996</v>
      </c>
      <c r="T743" s="62">
        <f t="shared" si="11"/>
        <v>36.366539999999993</v>
      </c>
    </row>
    <row r="744" spans="1:20" x14ac:dyDescent="0.2">
      <c r="A744" s="51" t="s">
        <v>1557</v>
      </c>
      <c r="B744" s="52" t="s">
        <v>1558</v>
      </c>
      <c r="C744" s="53">
        <v>0.1</v>
      </c>
      <c r="D744" s="51" t="s">
        <v>5</v>
      </c>
      <c r="E744" s="51" t="s">
        <v>39</v>
      </c>
      <c r="F744" s="31">
        <v>38.370499999999993</v>
      </c>
      <c r="G744" s="31">
        <v>40.253999999999998</v>
      </c>
      <c r="H744" s="31">
        <v>42.492890000000003</v>
      </c>
      <c r="I744" s="31">
        <v>45.511189999999999</v>
      </c>
      <c r="J744" s="31">
        <v>48.102110000000003</v>
      </c>
      <c r="K744" s="31">
        <v>50.854050000000001</v>
      </c>
      <c r="L744" s="31">
        <v>54.211049999999993</v>
      </c>
      <c r="M744" s="31">
        <v>59.548579999999994</v>
      </c>
      <c r="N744" s="31">
        <v>64.987120000000004</v>
      </c>
      <c r="O744" s="31">
        <v>66.093230000000005</v>
      </c>
      <c r="P744" s="31">
        <v>68.859489999999994</v>
      </c>
      <c r="Q744" s="31">
        <v>71.181690000000003</v>
      </c>
      <c r="R744" s="31">
        <v>73.951629999999994</v>
      </c>
      <c r="T744" s="62">
        <f t="shared" si="11"/>
        <v>59.548579999999994</v>
      </c>
    </row>
    <row r="745" spans="1:20" x14ac:dyDescent="0.2">
      <c r="A745" s="51" t="s">
        <v>1559</v>
      </c>
      <c r="B745" s="52" t="s">
        <v>1560</v>
      </c>
      <c r="C745" s="53">
        <v>0.1</v>
      </c>
      <c r="D745" s="51" t="s">
        <v>5</v>
      </c>
      <c r="E745" s="51" t="s">
        <v>1561</v>
      </c>
      <c r="F745" s="31">
        <v>36.22</v>
      </c>
      <c r="G745" s="31">
        <v>38.01</v>
      </c>
      <c r="H745" s="31">
        <v>40.123600000000003</v>
      </c>
      <c r="I745" s="31">
        <v>42.973599999999998</v>
      </c>
      <c r="J745" s="31">
        <v>45.422400000000003</v>
      </c>
      <c r="K745" s="31">
        <v>48.021000000000001</v>
      </c>
      <c r="L745" s="31">
        <v>51.190999999999995</v>
      </c>
      <c r="M745" s="31">
        <v>56.231199999999994</v>
      </c>
      <c r="N745" s="31">
        <v>61.366799999999998</v>
      </c>
      <c r="O745" s="31">
        <v>62.411200000000001</v>
      </c>
      <c r="P745" s="31">
        <v>65.031599999999997</v>
      </c>
      <c r="Q745" s="31">
        <v>67.241600000000005</v>
      </c>
      <c r="R745" s="31">
        <v>69.858199999999997</v>
      </c>
      <c r="T745" s="62">
        <f t="shared" si="11"/>
        <v>56.231199999999994</v>
      </c>
    </row>
    <row r="746" spans="1:20" x14ac:dyDescent="0.2">
      <c r="A746" s="51">
        <v>40312240</v>
      </c>
      <c r="B746" s="52" t="s">
        <v>1562</v>
      </c>
      <c r="C746" s="53">
        <v>0.1</v>
      </c>
      <c r="D746" s="51" t="s">
        <v>5</v>
      </c>
      <c r="E746" s="51">
        <v>11.7</v>
      </c>
      <c r="F746" s="31">
        <v>135.35</v>
      </c>
      <c r="G746" s="31">
        <v>141.44999999999999</v>
      </c>
      <c r="H746" s="31">
        <v>149.339</v>
      </c>
      <c r="I746" s="31">
        <v>159.947</v>
      </c>
      <c r="J746" s="31">
        <v>168.947</v>
      </c>
      <c r="K746" s="31">
        <v>178.614</v>
      </c>
      <c r="L746" s="31">
        <v>190.404</v>
      </c>
      <c r="M746" s="31">
        <v>209.14999999999998</v>
      </c>
      <c r="N746" s="31">
        <v>228.24999999999997</v>
      </c>
      <c r="O746" s="31">
        <v>232.13899999999998</v>
      </c>
      <c r="P746" s="31">
        <v>241.48299999999998</v>
      </c>
      <c r="Q746" s="31">
        <v>248.86499999999998</v>
      </c>
      <c r="R746" s="31">
        <v>258.55</v>
      </c>
      <c r="T746" s="62">
        <f t="shared" si="11"/>
        <v>209.14999999999998</v>
      </c>
    </row>
    <row r="747" spans="1:20" x14ac:dyDescent="0.2">
      <c r="A747" s="51" t="s">
        <v>1563</v>
      </c>
      <c r="B747" s="52" t="s">
        <v>1564</v>
      </c>
      <c r="C747" s="53">
        <v>0.01</v>
      </c>
      <c r="D747" s="51" t="s">
        <v>5</v>
      </c>
      <c r="E747" s="51" t="s">
        <v>99</v>
      </c>
      <c r="F747" s="31">
        <v>8.36</v>
      </c>
      <c r="G747" s="31">
        <v>8.745000000000001</v>
      </c>
      <c r="H747" s="31">
        <v>9.2323999999999984</v>
      </c>
      <c r="I747" s="31">
        <v>9.8882000000000012</v>
      </c>
      <c r="J747" s="31">
        <v>10.446200000000001</v>
      </c>
      <c r="K747" s="31">
        <v>11.043899999999999</v>
      </c>
      <c r="L747" s="31">
        <v>11.772899999999998</v>
      </c>
      <c r="M747" s="31">
        <v>12.931999999999999</v>
      </c>
      <c r="N747" s="31">
        <v>14.113</v>
      </c>
      <c r="O747" s="31">
        <v>14.353400000000001</v>
      </c>
      <c r="P747" s="31">
        <v>14.936799999999998</v>
      </c>
      <c r="Q747" s="31">
        <v>15.404999999999999</v>
      </c>
      <c r="R747" s="31">
        <v>16.0045</v>
      </c>
      <c r="T747" s="62">
        <f t="shared" si="11"/>
        <v>12.931999999999999</v>
      </c>
    </row>
    <row r="748" spans="1:20" x14ac:dyDescent="0.2">
      <c r="A748" s="51" t="s">
        <v>1565</v>
      </c>
      <c r="B748" s="52" t="s">
        <v>1566</v>
      </c>
      <c r="C748" s="53">
        <v>0.1</v>
      </c>
      <c r="D748" s="51" t="s">
        <v>5</v>
      </c>
      <c r="E748" s="51" t="s">
        <v>39</v>
      </c>
      <c r="F748" s="31">
        <v>38.370499999999993</v>
      </c>
      <c r="G748" s="31">
        <v>40.253999999999998</v>
      </c>
      <c r="H748" s="31">
        <v>42.492890000000003</v>
      </c>
      <c r="I748" s="31">
        <v>45.511189999999999</v>
      </c>
      <c r="J748" s="31">
        <v>48.102110000000003</v>
      </c>
      <c r="K748" s="31">
        <v>50.854050000000001</v>
      </c>
      <c r="L748" s="31">
        <v>54.211049999999993</v>
      </c>
      <c r="M748" s="31">
        <v>59.548579999999994</v>
      </c>
      <c r="N748" s="31">
        <v>64.987120000000004</v>
      </c>
      <c r="O748" s="31">
        <v>66.093230000000005</v>
      </c>
      <c r="P748" s="31">
        <v>68.859489999999994</v>
      </c>
      <c r="Q748" s="31">
        <v>71.181690000000003</v>
      </c>
      <c r="R748" s="31">
        <v>73.951629999999994</v>
      </c>
      <c r="T748" s="62">
        <f t="shared" si="11"/>
        <v>59.548579999999994</v>
      </c>
    </row>
    <row r="749" spans="1:20" x14ac:dyDescent="0.2">
      <c r="A749" s="51" t="s">
        <v>1567</v>
      </c>
      <c r="B749" s="52" t="s">
        <v>1568</v>
      </c>
      <c r="C749" s="53">
        <v>0.04</v>
      </c>
      <c r="D749" s="51" t="s">
        <v>5</v>
      </c>
      <c r="E749" s="51" t="s">
        <v>45</v>
      </c>
      <c r="F749" s="31">
        <v>8.2894999999999985</v>
      </c>
      <c r="G749" s="31">
        <v>8.7359999999999989</v>
      </c>
      <c r="H749" s="31">
        <v>9.2203099999999996</v>
      </c>
      <c r="I749" s="31">
        <v>9.8752099999999992</v>
      </c>
      <c r="J749" s="31">
        <v>10.445089999999999</v>
      </c>
      <c r="K749" s="31">
        <v>11.042549999999999</v>
      </c>
      <c r="L749" s="31">
        <v>11.771549999999998</v>
      </c>
      <c r="M749" s="31">
        <v>12.930619999999998</v>
      </c>
      <c r="N749" s="31">
        <v>14.111679999999998</v>
      </c>
      <c r="O749" s="31">
        <v>14.351570000000001</v>
      </c>
      <c r="P749" s="31">
        <v>14.979309999999998</v>
      </c>
      <c r="Q749" s="31">
        <v>15.539909999999999</v>
      </c>
      <c r="R749" s="31">
        <v>16.144570000000002</v>
      </c>
      <c r="T749" s="62">
        <f t="shared" si="11"/>
        <v>12.930619999999998</v>
      </c>
    </row>
    <row r="750" spans="1:20" x14ac:dyDescent="0.2">
      <c r="A750" s="51" t="s">
        <v>1569</v>
      </c>
      <c r="B750" s="52" t="s">
        <v>1570</v>
      </c>
      <c r="C750" s="53">
        <v>0.04</v>
      </c>
      <c r="D750" s="51" t="s">
        <v>5</v>
      </c>
      <c r="E750" s="51" t="s">
        <v>99</v>
      </c>
      <c r="F750" s="31">
        <v>8.6</v>
      </c>
      <c r="G750" s="31">
        <v>9.06</v>
      </c>
      <c r="H750" s="31">
        <v>9.5623999999999985</v>
      </c>
      <c r="I750" s="31">
        <v>10.2416</v>
      </c>
      <c r="J750" s="31">
        <v>10.832000000000001</v>
      </c>
      <c r="K750" s="31">
        <v>11.451599999999999</v>
      </c>
      <c r="L750" s="31">
        <v>12.207599999999998</v>
      </c>
      <c r="M750" s="31">
        <v>13.409599999999998</v>
      </c>
      <c r="N750" s="31">
        <v>14.634399999999999</v>
      </c>
      <c r="O750" s="31">
        <v>14.8832</v>
      </c>
      <c r="P750" s="31">
        <v>15.531999999999998</v>
      </c>
      <c r="Q750" s="31">
        <v>16.108799999999999</v>
      </c>
      <c r="R750" s="31">
        <v>16.735599999999998</v>
      </c>
      <c r="T750" s="62">
        <f t="shared" si="11"/>
        <v>13.409599999999998</v>
      </c>
    </row>
    <row r="751" spans="1:20" x14ac:dyDescent="0.2">
      <c r="A751" s="51">
        <v>40321312</v>
      </c>
      <c r="B751" s="52" t="s">
        <v>1571</v>
      </c>
      <c r="C751" s="53">
        <v>0.5</v>
      </c>
      <c r="D751" s="51" t="s">
        <v>5</v>
      </c>
      <c r="E751" s="51">
        <v>46.292000000000002</v>
      </c>
      <c r="F751" s="31">
        <v>536.35800000000006</v>
      </c>
      <c r="G751" s="31">
        <v>560.75400000000002</v>
      </c>
      <c r="H751" s="31">
        <v>592.01963999999998</v>
      </c>
      <c r="I751" s="31">
        <v>634.07244000000003</v>
      </c>
      <c r="J751" s="31">
        <v>669.79435999999998</v>
      </c>
      <c r="K751" s="31">
        <v>708.11879999999996</v>
      </c>
      <c r="L751" s="31">
        <v>754.86079999999993</v>
      </c>
      <c r="M751" s="31">
        <v>829.18007999999998</v>
      </c>
      <c r="N751" s="31">
        <v>904.90312000000006</v>
      </c>
      <c r="O751" s="31">
        <v>920.31948000000011</v>
      </c>
      <c r="P751" s="31">
        <v>957.5172399999999</v>
      </c>
      <c r="Q751" s="31">
        <v>987.10244000000012</v>
      </c>
      <c r="R751" s="31">
        <v>1025.5168800000001</v>
      </c>
      <c r="T751" s="62">
        <f t="shared" si="11"/>
        <v>829.18007999999998</v>
      </c>
    </row>
    <row r="752" spans="1:20" x14ac:dyDescent="0.2">
      <c r="A752" s="51" t="s">
        <v>1572</v>
      </c>
      <c r="B752" s="52" t="s">
        <v>1573</v>
      </c>
      <c r="C752" s="53">
        <v>0.04</v>
      </c>
      <c r="D752" s="51" t="s">
        <v>5</v>
      </c>
      <c r="E752" s="51" t="s">
        <v>99</v>
      </c>
      <c r="F752" s="31">
        <v>8.6</v>
      </c>
      <c r="G752" s="31">
        <v>9.06</v>
      </c>
      <c r="H752" s="31">
        <v>9.5623999999999985</v>
      </c>
      <c r="I752" s="31">
        <v>10.2416</v>
      </c>
      <c r="J752" s="31">
        <v>10.832000000000001</v>
      </c>
      <c r="K752" s="31">
        <v>11.451599999999999</v>
      </c>
      <c r="L752" s="31">
        <v>12.207599999999998</v>
      </c>
      <c r="M752" s="31">
        <v>13.409599999999998</v>
      </c>
      <c r="N752" s="31">
        <v>14.634399999999999</v>
      </c>
      <c r="O752" s="31">
        <v>14.8832</v>
      </c>
      <c r="P752" s="31">
        <v>15.531999999999998</v>
      </c>
      <c r="Q752" s="31">
        <v>16.108799999999999</v>
      </c>
      <c r="R752" s="31">
        <v>16.735599999999998</v>
      </c>
      <c r="T752" s="62">
        <f t="shared" si="11"/>
        <v>13.409599999999998</v>
      </c>
    </row>
    <row r="753" spans="1:20" x14ac:dyDescent="0.2">
      <c r="A753" s="51" t="s">
        <v>1574</v>
      </c>
      <c r="B753" s="52" t="s">
        <v>1575</v>
      </c>
      <c r="C753" s="53">
        <v>0.1</v>
      </c>
      <c r="D753" s="51" t="s">
        <v>5</v>
      </c>
      <c r="E753" s="51" t="s">
        <v>6</v>
      </c>
      <c r="F753" s="31">
        <v>62.094999999999999</v>
      </c>
      <c r="G753" s="31">
        <v>65.010000000000005</v>
      </c>
      <c r="H753" s="31">
        <v>68.631099999999989</v>
      </c>
      <c r="I753" s="31">
        <v>73.506100000000004</v>
      </c>
      <c r="J753" s="31">
        <v>77.664900000000003</v>
      </c>
      <c r="K753" s="31">
        <v>82.108499999999992</v>
      </c>
      <c r="L753" s="31">
        <v>87.528499999999994</v>
      </c>
      <c r="M753" s="31">
        <v>96.146199999999993</v>
      </c>
      <c r="N753" s="31">
        <v>104.9268</v>
      </c>
      <c r="O753" s="31">
        <v>106.71370000000002</v>
      </c>
      <c r="P753" s="31">
        <v>111.08909999999999</v>
      </c>
      <c r="Q753" s="31">
        <v>114.6491</v>
      </c>
      <c r="R753" s="31">
        <v>119.11070000000001</v>
      </c>
      <c r="T753" s="62">
        <f t="shared" si="11"/>
        <v>96.146199999999993</v>
      </c>
    </row>
    <row r="754" spans="1:20" x14ac:dyDescent="0.2">
      <c r="A754" s="51" t="s">
        <v>1576</v>
      </c>
      <c r="B754" s="52" t="s">
        <v>1577</v>
      </c>
      <c r="C754" s="53">
        <v>0.1</v>
      </c>
      <c r="D754" s="51" t="s">
        <v>5</v>
      </c>
      <c r="E754" s="51" t="s">
        <v>33</v>
      </c>
      <c r="F754" s="31">
        <v>24.915500000000002</v>
      </c>
      <c r="G754" s="31">
        <v>26.214000000000002</v>
      </c>
      <c r="H754" s="31">
        <v>27.668990000000001</v>
      </c>
      <c r="I754" s="31">
        <v>29.63429</v>
      </c>
      <c r="J754" s="31">
        <v>31.336010000000002</v>
      </c>
      <c r="K754" s="31">
        <v>33.128549999999997</v>
      </c>
      <c r="L754" s="31">
        <v>35.315549999999995</v>
      </c>
      <c r="M754" s="31">
        <v>38.792779999999993</v>
      </c>
      <c r="N754" s="31">
        <v>42.335919999999994</v>
      </c>
      <c r="O754" s="31">
        <v>43.055930000000004</v>
      </c>
      <c r="P754" s="31">
        <v>44.909590000000001</v>
      </c>
      <c r="Q754" s="31">
        <v>46.529790000000006</v>
      </c>
      <c r="R754" s="31">
        <v>48.340330000000002</v>
      </c>
      <c r="T754" s="62">
        <f t="shared" si="11"/>
        <v>38.792779999999993</v>
      </c>
    </row>
    <row r="755" spans="1:20" x14ac:dyDescent="0.2">
      <c r="A755" s="51" t="s">
        <v>1578</v>
      </c>
      <c r="B755" s="52" t="s">
        <v>1579</v>
      </c>
      <c r="C755" s="53">
        <v>0.75</v>
      </c>
      <c r="D755" s="51" t="s">
        <v>5</v>
      </c>
      <c r="E755" s="51" t="s">
        <v>1386</v>
      </c>
      <c r="F755" s="31">
        <v>324.36599999999999</v>
      </c>
      <c r="G755" s="31">
        <v>340.08300000000003</v>
      </c>
      <c r="H755" s="31">
        <v>359.00628</v>
      </c>
      <c r="I755" s="31">
        <v>384.50688000000002</v>
      </c>
      <c r="J755" s="31">
        <v>406.35672</v>
      </c>
      <c r="K755" s="31">
        <v>429.60509999999999</v>
      </c>
      <c r="L755" s="31">
        <v>457.96409999999997</v>
      </c>
      <c r="M755" s="31">
        <v>503.05415999999997</v>
      </c>
      <c r="N755" s="31">
        <v>548.99723999999992</v>
      </c>
      <c r="O755" s="31">
        <v>558.34296000000006</v>
      </c>
      <c r="P755" s="31">
        <v>581.57147999999995</v>
      </c>
      <c r="Q755" s="31">
        <v>600.89688000000001</v>
      </c>
      <c r="R755" s="31">
        <v>624.28026000000011</v>
      </c>
      <c r="T755" s="62">
        <f t="shared" si="11"/>
        <v>503.05415999999997</v>
      </c>
    </row>
    <row r="756" spans="1:20" x14ac:dyDescent="0.2">
      <c r="A756" s="51" t="s">
        <v>1580</v>
      </c>
      <c r="B756" s="52" t="s">
        <v>1581</v>
      </c>
      <c r="C756" s="53">
        <v>0.04</v>
      </c>
      <c r="D756" s="51" t="s">
        <v>5</v>
      </c>
      <c r="E756" s="51" t="s">
        <v>1286</v>
      </c>
      <c r="F756" s="31">
        <v>7.8755000000000006</v>
      </c>
      <c r="G756" s="31">
        <v>8.3040000000000003</v>
      </c>
      <c r="H756" s="31">
        <v>8.7641899999999993</v>
      </c>
      <c r="I756" s="31">
        <v>9.3866899999999998</v>
      </c>
      <c r="J756" s="31">
        <v>9.9292100000000012</v>
      </c>
      <c r="K756" s="31">
        <v>10.49715</v>
      </c>
      <c r="L756" s="31">
        <v>11.190149999999999</v>
      </c>
      <c r="M756" s="31">
        <v>12.291979999999999</v>
      </c>
      <c r="N756" s="31">
        <v>13.414720000000001</v>
      </c>
      <c r="O756" s="31">
        <v>13.642730000000002</v>
      </c>
      <c r="P756" s="31">
        <v>14.24239</v>
      </c>
      <c r="Q756" s="31">
        <v>14.78139</v>
      </c>
      <c r="R756" s="31">
        <v>15.356530000000001</v>
      </c>
      <c r="T756" s="62">
        <f t="shared" si="11"/>
        <v>12.291979999999999</v>
      </c>
    </row>
    <row r="757" spans="1:20" x14ac:dyDescent="0.2">
      <c r="A757" s="51" t="s">
        <v>1582</v>
      </c>
      <c r="B757" s="52" t="s">
        <v>1583</v>
      </c>
      <c r="C757" s="53">
        <v>0.25</v>
      </c>
      <c r="D757" s="51" t="s">
        <v>5</v>
      </c>
      <c r="E757" s="51" t="s">
        <v>1584</v>
      </c>
      <c r="F757" s="31">
        <v>101.98100000000001</v>
      </c>
      <c r="G757" s="31">
        <v>106.953</v>
      </c>
      <c r="H757" s="31">
        <v>112.90298000000001</v>
      </c>
      <c r="I757" s="31">
        <v>120.92258000000001</v>
      </c>
      <c r="J757" s="31">
        <v>127.80002000000002</v>
      </c>
      <c r="K757" s="31">
        <v>135.11160000000001</v>
      </c>
      <c r="L757" s="31">
        <v>144.03059999999999</v>
      </c>
      <c r="M757" s="31">
        <v>158.21155999999999</v>
      </c>
      <c r="N757" s="31">
        <v>172.66084000000001</v>
      </c>
      <c r="O757" s="31">
        <v>175.59986000000001</v>
      </c>
      <c r="P757" s="31">
        <v>182.92618000000002</v>
      </c>
      <c r="Q757" s="31">
        <v>189.04758000000004</v>
      </c>
      <c r="R757" s="31">
        <v>196.40416000000002</v>
      </c>
      <c r="T757" s="62">
        <f t="shared" si="11"/>
        <v>158.21155999999999</v>
      </c>
    </row>
    <row r="758" spans="1:20" x14ac:dyDescent="0.2">
      <c r="A758" s="51" t="s">
        <v>1585</v>
      </c>
      <c r="B758" s="52" t="s">
        <v>1586</v>
      </c>
      <c r="C758" s="53">
        <v>0.25</v>
      </c>
      <c r="D758" s="51" t="s">
        <v>5</v>
      </c>
      <c r="E758" s="51" t="s">
        <v>1587</v>
      </c>
      <c r="F758" s="31">
        <v>134.68700000000001</v>
      </c>
      <c r="G758" s="31">
        <v>141.08100000000002</v>
      </c>
      <c r="H758" s="31">
        <v>148.93646000000001</v>
      </c>
      <c r="I758" s="31">
        <v>159.51566</v>
      </c>
      <c r="J758" s="31">
        <v>168.55454</v>
      </c>
      <c r="K758" s="31">
        <v>178.19820000000001</v>
      </c>
      <c r="L758" s="31">
        <v>189.96119999999999</v>
      </c>
      <c r="M758" s="31">
        <v>208.66411999999997</v>
      </c>
      <c r="N758" s="31">
        <v>227.72067999999999</v>
      </c>
      <c r="O758" s="31">
        <v>231.59822</v>
      </c>
      <c r="P758" s="31">
        <v>241.14286000000001</v>
      </c>
      <c r="Q758" s="31">
        <v>248.97066000000001</v>
      </c>
      <c r="R758" s="31">
        <v>258.65931999999998</v>
      </c>
      <c r="T758" s="62">
        <f t="shared" si="11"/>
        <v>208.66411999999997</v>
      </c>
    </row>
    <row r="759" spans="1:20" x14ac:dyDescent="0.2">
      <c r="A759" s="51" t="s">
        <v>1588</v>
      </c>
      <c r="B759" s="52" t="s">
        <v>1589</v>
      </c>
      <c r="C759" s="53">
        <v>0.25</v>
      </c>
      <c r="D759" s="51" t="s">
        <v>5</v>
      </c>
      <c r="E759" s="51" t="s">
        <v>1584</v>
      </c>
      <c r="F759" s="31">
        <v>101.98100000000001</v>
      </c>
      <c r="G759" s="31">
        <v>106.953</v>
      </c>
      <c r="H759" s="31">
        <v>112.90298000000001</v>
      </c>
      <c r="I759" s="31">
        <v>120.92258000000001</v>
      </c>
      <c r="J759" s="31">
        <v>127.80002000000002</v>
      </c>
      <c r="K759" s="31">
        <v>135.11160000000001</v>
      </c>
      <c r="L759" s="31">
        <v>144.03059999999999</v>
      </c>
      <c r="M759" s="31">
        <v>158.21155999999999</v>
      </c>
      <c r="N759" s="31">
        <v>172.66084000000001</v>
      </c>
      <c r="O759" s="31">
        <v>175.59986000000001</v>
      </c>
      <c r="P759" s="31">
        <v>182.92618000000002</v>
      </c>
      <c r="Q759" s="31">
        <v>189.04758000000004</v>
      </c>
      <c r="R759" s="31">
        <v>196.40416000000002</v>
      </c>
      <c r="T759" s="62">
        <f t="shared" si="11"/>
        <v>158.21155999999999</v>
      </c>
    </row>
    <row r="760" spans="1:20" x14ac:dyDescent="0.2">
      <c r="A760" s="51" t="s">
        <v>1590</v>
      </c>
      <c r="B760" s="52" t="s">
        <v>1591</v>
      </c>
      <c r="C760" s="53">
        <v>0.1</v>
      </c>
      <c r="D760" s="51" t="s">
        <v>5</v>
      </c>
      <c r="E760" s="51" t="s">
        <v>278</v>
      </c>
      <c r="F760" s="31">
        <v>59.381</v>
      </c>
      <c r="G760" s="31">
        <v>62.177999999999997</v>
      </c>
      <c r="H760" s="31">
        <v>65.640979999999999</v>
      </c>
      <c r="I760" s="31">
        <v>70.303579999999997</v>
      </c>
      <c r="J760" s="31">
        <v>74.283020000000008</v>
      </c>
      <c r="K760" s="31">
        <v>78.533100000000005</v>
      </c>
      <c r="L760" s="31">
        <v>83.717100000000002</v>
      </c>
      <c r="M760" s="31">
        <v>91.959559999999996</v>
      </c>
      <c r="N760" s="31">
        <v>100.35784</v>
      </c>
      <c r="O760" s="31">
        <v>102.06686000000002</v>
      </c>
      <c r="P760" s="31">
        <v>106.25818</v>
      </c>
      <c r="Q760" s="31">
        <v>109.67658000000002</v>
      </c>
      <c r="R760" s="31">
        <v>113.94466000000001</v>
      </c>
      <c r="T760" s="62">
        <f t="shared" si="11"/>
        <v>91.959559999999996</v>
      </c>
    </row>
    <row r="761" spans="1:20" x14ac:dyDescent="0.2">
      <c r="A761" s="51" t="s">
        <v>1592</v>
      </c>
      <c r="B761" s="52" t="s">
        <v>1593</v>
      </c>
      <c r="C761" s="53">
        <v>0.04</v>
      </c>
      <c r="D761" s="51" t="s">
        <v>5</v>
      </c>
      <c r="E761" s="51" t="s">
        <v>1594</v>
      </c>
      <c r="F761" s="31">
        <v>60.062500000000007</v>
      </c>
      <c r="G761" s="31">
        <v>62.760000000000005</v>
      </c>
      <c r="H761" s="31">
        <v>66.260649999999998</v>
      </c>
      <c r="I761" s="31">
        <v>70.967349999999996</v>
      </c>
      <c r="J761" s="31">
        <v>74.958749999999995</v>
      </c>
      <c r="K761" s="31">
        <v>79.24785</v>
      </c>
      <c r="L761" s="31">
        <v>84.478849999999994</v>
      </c>
      <c r="M761" s="31">
        <v>92.796099999999996</v>
      </c>
      <c r="N761" s="31">
        <v>101.27040000000001</v>
      </c>
      <c r="O761" s="31">
        <v>102.99595000000001</v>
      </c>
      <c r="P761" s="31">
        <v>107.13525</v>
      </c>
      <c r="Q761" s="31">
        <v>110.39705000000001</v>
      </c>
      <c r="R761" s="31">
        <v>114.69335000000001</v>
      </c>
      <c r="T761" s="62">
        <f t="shared" si="11"/>
        <v>92.796099999999996</v>
      </c>
    </row>
    <row r="762" spans="1:20" x14ac:dyDescent="0.2">
      <c r="A762" s="51" t="s">
        <v>1595</v>
      </c>
      <c r="B762" s="52" t="s">
        <v>1596</v>
      </c>
      <c r="C762" s="53">
        <v>0.04</v>
      </c>
      <c r="D762" s="51" t="s">
        <v>5</v>
      </c>
      <c r="E762" s="51" t="s">
        <v>149</v>
      </c>
      <c r="F762" s="31">
        <v>21.02</v>
      </c>
      <c r="G762" s="31">
        <v>22.020000000000003</v>
      </c>
      <c r="H762" s="31">
        <v>23.246000000000002</v>
      </c>
      <c r="I762" s="31">
        <v>24.897200000000002</v>
      </c>
      <c r="J762" s="31">
        <v>26.308399999999999</v>
      </c>
      <c r="K762" s="31">
        <v>27.813600000000001</v>
      </c>
      <c r="L762" s="31">
        <v>29.649599999999996</v>
      </c>
      <c r="M762" s="31">
        <v>32.568799999999996</v>
      </c>
      <c r="N762" s="31">
        <v>35.543199999999999</v>
      </c>
      <c r="O762" s="31">
        <v>36.148400000000002</v>
      </c>
      <c r="P762" s="31">
        <v>37.639599999999994</v>
      </c>
      <c r="Q762" s="31">
        <v>38.864400000000003</v>
      </c>
      <c r="R762" s="31">
        <v>40.376800000000003</v>
      </c>
      <c r="T762" s="62">
        <f t="shared" si="11"/>
        <v>32.568799999999996</v>
      </c>
    </row>
    <row r="763" spans="1:20" x14ac:dyDescent="0.2">
      <c r="A763" s="51" t="s">
        <v>1597</v>
      </c>
      <c r="B763" s="52" t="s">
        <v>1598</v>
      </c>
      <c r="C763" s="53">
        <v>0.1</v>
      </c>
      <c r="D763" s="51" t="s">
        <v>5</v>
      </c>
      <c r="E763" s="51" t="s">
        <v>6</v>
      </c>
      <c r="F763" s="31">
        <v>62.094999999999999</v>
      </c>
      <c r="G763" s="31">
        <v>65.010000000000005</v>
      </c>
      <c r="H763" s="31">
        <v>68.631099999999989</v>
      </c>
      <c r="I763" s="31">
        <v>73.506100000000004</v>
      </c>
      <c r="J763" s="31">
        <v>77.664900000000003</v>
      </c>
      <c r="K763" s="31">
        <v>82.108499999999992</v>
      </c>
      <c r="L763" s="31">
        <v>87.528499999999994</v>
      </c>
      <c r="M763" s="31">
        <v>96.146199999999993</v>
      </c>
      <c r="N763" s="31">
        <v>104.9268</v>
      </c>
      <c r="O763" s="31">
        <v>106.71370000000002</v>
      </c>
      <c r="P763" s="31">
        <v>111.08909999999999</v>
      </c>
      <c r="Q763" s="31">
        <v>114.6491</v>
      </c>
      <c r="R763" s="31">
        <v>119.11070000000001</v>
      </c>
      <c r="T763" s="62">
        <f t="shared" si="11"/>
        <v>96.146199999999993</v>
      </c>
    </row>
    <row r="764" spans="1:20" x14ac:dyDescent="0.2">
      <c r="A764" s="51" t="s">
        <v>1599</v>
      </c>
      <c r="B764" s="52" t="s">
        <v>1600</v>
      </c>
      <c r="C764" s="53">
        <v>0.04</v>
      </c>
      <c r="D764" s="51" t="s">
        <v>5</v>
      </c>
      <c r="E764" s="51" t="s">
        <v>45</v>
      </c>
      <c r="F764" s="31">
        <v>8.2894999999999985</v>
      </c>
      <c r="G764" s="31">
        <v>8.7359999999999989</v>
      </c>
      <c r="H764" s="31">
        <v>9.2203099999999996</v>
      </c>
      <c r="I764" s="31">
        <v>9.8752099999999992</v>
      </c>
      <c r="J764" s="31">
        <v>10.445089999999999</v>
      </c>
      <c r="K764" s="31">
        <v>11.042549999999999</v>
      </c>
      <c r="L764" s="31">
        <v>11.771549999999998</v>
      </c>
      <c r="M764" s="31">
        <v>12.930619999999998</v>
      </c>
      <c r="N764" s="31">
        <v>14.111679999999998</v>
      </c>
      <c r="O764" s="31">
        <v>14.351570000000001</v>
      </c>
      <c r="P764" s="31">
        <v>14.979309999999998</v>
      </c>
      <c r="Q764" s="31">
        <v>15.539909999999999</v>
      </c>
      <c r="R764" s="31">
        <v>16.144570000000002</v>
      </c>
      <c r="T764" s="62">
        <f t="shared" si="11"/>
        <v>12.930619999999998</v>
      </c>
    </row>
    <row r="765" spans="1:20" x14ac:dyDescent="0.2">
      <c r="A765" s="51" t="s">
        <v>1601</v>
      </c>
      <c r="B765" s="52" t="s">
        <v>1602</v>
      </c>
      <c r="C765" s="53">
        <v>0.04</v>
      </c>
      <c r="D765" s="51" t="s">
        <v>5</v>
      </c>
      <c r="E765" s="51" t="s">
        <v>314</v>
      </c>
      <c r="F765" s="31">
        <v>25.470499999999998</v>
      </c>
      <c r="G765" s="31">
        <v>26.664000000000001</v>
      </c>
      <c r="H765" s="31">
        <v>28.149290000000001</v>
      </c>
      <c r="I765" s="31">
        <v>30.148789999999998</v>
      </c>
      <c r="J765" s="31">
        <v>31.854109999999995</v>
      </c>
      <c r="K765" s="31">
        <v>33.676649999999995</v>
      </c>
      <c r="L765" s="31">
        <v>35.899649999999994</v>
      </c>
      <c r="M765" s="31">
        <v>39.434179999999998</v>
      </c>
      <c r="N765" s="31">
        <v>43.035519999999998</v>
      </c>
      <c r="O765" s="31">
        <v>43.768430000000002</v>
      </c>
      <c r="P765" s="31">
        <v>45.561489999999992</v>
      </c>
      <c r="Q765" s="31">
        <v>47.01849</v>
      </c>
      <c r="R765" s="31">
        <v>48.848230000000001</v>
      </c>
      <c r="T765" s="62">
        <f t="shared" si="11"/>
        <v>39.434179999999998</v>
      </c>
    </row>
    <row r="766" spans="1:20" x14ac:dyDescent="0.2">
      <c r="A766" s="51" t="s">
        <v>1603</v>
      </c>
      <c r="B766" s="52" t="s">
        <v>1604</v>
      </c>
      <c r="C766" s="53">
        <v>0.04</v>
      </c>
      <c r="D766" s="51" t="s">
        <v>5</v>
      </c>
      <c r="E766" s="51" t="s">
        <v>152</v>
      </c>
      <c r="F766" s="31">
        <v>28.885999999999999</v>
      </c>
      <c r="G766" s="31">
        <v>30.228000000000002</v>
      </c>
      <c r="H766" s="31">
        <v>31.912280000000003</v>
      </c>
      <c r="I766" s="31">
        <v>34.179080000000006</v>
      </c>
      <c r="J766" s="31">
        <v>36.110120000000002</v>
      </c>
      <c r="K766" s="31">
        <v>38.176200000000001</v>
      </c>
      <c r="L766" s="31">
        <v>40.696199999999997</v>
      </c>
      <c r="M766" s="31">
        <v>44.702959999999997</v>
      </c>
      <c r="N766" s="31">
        <v>48.785440000000001</v>
      </c>
      <c r="O766" s="31">
        <v>49.616360000000007</v>
      </c>
      <c r="P766" s="31">
        <v>51.641079999999995</v>
      </c>
      <c r="Q766" s="31">
        <v>53.27628</v>
      </c>
      <c r="R766" s="31">
        <v>55.349560000000004</v>
      </c>
      <c r="T766" s="62">
        <f t="shared" si="11"/>
        <v>44.702959999999997</v>
      </c>
    </row>
    <row r="767" spans="1:20" x14ac:dyDescent="0.2">
      <c r="A767" s="51" t="s">
        <v>1605</v>
      </c>
      <c r="B767" s="52" t="s">
        <v>1606</v>
      </c>
      <c r="C767" s="53">
        <v>0.04</v>
      </c>
      <c r="D767" s="51" t="s">
        <v>5</v>
      </c>
      <c r="E767" s="51" t="s">
        <v>149</v>
      </c>
      <c r="F767" s="31">
        <v>21.02</v>
      </c>
      <c r="G767" s="31">
        <v>22.020000000000003</v>
      </c>
      <c r="H767" s="31">
        <v>23.246000000000002</v>
      </c>
      <c r="I767" s="31">
        <v>24.897200000000002</v>
      </c>
      <c r="J767" s="31">
        <v>26.308399999999999</v>
      </c>
      <c r="K767" s="31">
        <v>27.813600000000001</v>
      </c>
      <c r="L767" s="31">
        <v>29.649599999999996</v>
      </c>
      <c r="M767" s="31">
        <v>32.568799999999996</v>
      </c>
      <c r="N767" s="31">
        <v>35.543199999999999</v>
      </c>
      <c r="O767" s="31">
        <v>36.148400000000002</v>
      </c>
      <c r="P767" s="31">
        <v>37.639599999999994</v>
      </c>
      <c r="Q767" s="31">
        <v>38.864400000000003</v>
      </c>
      <c r="R767" s="31">
        <v>40.376800000000003</v>
      </c>
      <c r="T767" s="62">
        <f t="shared" si="11"/>
        <v>32.568799999999996</v>
      </c>
    </row>
    <row r="768" spans="1:20" x14ac:dyDescent="0.2">
      <c r="A768" s="51" t="s">
        <v>1607</v>
      </c>
      <c r="B768" s="52" t="s">
        <v>1608</v>
      </c>
      <c r="C768" s="53">
        <v>0.01</v>
      </c>
      <c r="D768" s="51" t="s">
        <v>5</v>
      </c>
      <c r="E768" s="51" t="s">
        <v>99</v>
      </c>
      <c r="F768" s="31">
        <v>8.36</v>
      </c>
      <c r="G768" s="31">
        <v>8.745000000000001</v>
      </c>
      <c r="H768" s="31">
        <v>9.2323999999999984</v>
      </c>
      <c r="I768" s="31">
        <v>9.8882000000000012</v>
      </c>
      <c r="J768" s="31">
        <v>10.446200000000001</v>
      </c>
      <c r="K768" s="31">
        <v>11.043899999999999</v>
      </c>
      <c r="L768" s="31">
        <v>11.772899999999998</v>
      </c>
      <c r="M768" s="31">
        <v>12.931999999999999</v>
      </c>
      <c r="N768" s="31">
        <v>14.113</v>
      </c>
      <c r="O768" s="31">
        <v>14.353400000000001</v>
      </c>
      <c r="P768" s="31">
        <v>14.936799999999998</v>
      </c>
      <c r="Q768" s="31">
        <v>15.404999999999999</v>
      </c>
      <c r="R768" s="31">
        <v>16.0045</v>
      </c>
      <c r="T768" s="62">
        <f t="shared" si="11"/>
        <v>12.931999999999999</v>
      </c>
    </row>
    <row r="769" spans="1:20" x14ac:dyDescent="0.2">
      <c r="A769" s="51" t="s">
        <v>1609</v>
      </c>
      <c r="B769" s="52" t="s">
        <v>1610</v>
      </c>
      <c r="C769" s="53">
        <v>0.04</v>
      </c>
      <c r="D769" s="51" t="s">
        <v>5</v>
      </c>
      <c r="E769" s="51" t="s">
        <v>228</v>
      </c>
      <c r="F769" s="31">
        <v>5.1844999999999999</v>
      </c>
      <c r="G769" s="31">
        <v>5.4959999999999996</v>
      </c>
      <c r="H769" s="31">
        <v>5.79941</v>
      </c>
      <c r="I769" s="31">
        <v>6.2113099999999992</v>
      </c>
      <c r="J769" s="31">
        <v>6.57599</v>
      </c>
      <c r="K769" s="31">
        <v>6.9520499999999998</v>
      </c>
      <c r="L769" s="31">
        <v>7.4110499999999995</v>
      </c>
      <c r="M769" s="31">
        <v>8.1408199999999979</v>
      </c>
      <c r="N769" s="31">
        <v>8.8844799999999999</v>
      </c>
      <c r="O769" s="31">
        <v>9.0352700000000006</v>
      </c>
      <c r="P769" s="31">
        <v>9.4524099999999986</v>
      </c>
      <c r="Q769" s="31">
        <v>9.8510099999999987</v>
      </c>
      <c r="R769" s="31">
        <v>10.23427</v>
      </c>
      <c r="T769" s="62">
        <f t="shared" si="11"/>
        <v>8.1408199999999979</v>
      </c>
    </row>
    <row r="770" spans="1:20" x14ac:dyDescent="0.2">
      <c r="A770" s="51" t="s">
        <v>1611</v>
      </c>
      <c r="B770" s="52" t="s">
        <v>1612</v>
      </c>
      <c r="C770" s="53">
        <v>0.01</v>
      </c>
      <c r="D770" s="51" t="s">
        <v>5</v>
      </c>
      <c r="E770" s="51" t="s">
        <v>760</v>
      </c>
      <c r="F770" s="31">
        <v>7.3250000000000002</v>
      </c>
      <c r="G770" s="31">
        <v>7.6650000000000009</v>
      </c>
      <c r="H770" s="31">
        <v>8.0921000000000003</v>
      </c>
      <c r="I770" s="31">
        <v>8.6669000000000018</v>
      </c>
      <c r="J770" s="31">
        <v>9.1565000000000012</v>
      </c>
      <c r="K770" s="31">
        <v>9.6804000000000006</v>
      </c>
      <c r="L770" s="31">
        <v>10.319399999999998</v>
      </c>
      <c r="M770" s="31">
        <v>11.3354</v>
      </c>
      <c r="N770" s="31">
        <v>12.3706</v>
      </c>
      <c r="O770" s="31">
        <v>12.581300000000001</v>
      </c>
      <c r="P770" s="31">
        <v>13.094499999999998</v>
      </c>
      <c r="Q770" s="31">
        <v>13.508700000000001</v>
      </c>
      <c r="R770" s="31">
        <v>14.034400000000002</v>
      </c>
      <c r="T770" s="62">
        <f t="shared" si="11"/>
        <v>11.3354</v>
      </c>
    </row>
    <row r="771" spans="1:20" x14ac:dyDescent="0.2">
      <c r="A771" s="51" t="s">
        <v>1613</v>
      </c>
      <c r="B771" s="52" t="s">
        <v>1614</v>
      </c>
      <c r="C771" s="53">
        <v>0.04</v>
      </c>
      <c r="D771" s="51" t="s">
        <v>5</v>
      </c>
      <c r="E771" s="51" t="s">
        <v>228</v>
      </c>
      <c r="F771" s="31">
        <v>5.1844999999999999</v>
      </c>
      <c r="G771" s="31">
        <v>5.4959999999999996</v>
      </c>
      <c r="H771" s="31">
        <v>5.79941</v>
      </c>
      <c r="I771" s="31">
        <v>6.2113099999999992</v>
      </c>
      <c r="J771" s="31">
        <v>6.57599</v>
      </c>
      <c r="K771" s="31">
        <v>6.9520499999999998</v>
      </c>
      <c r="L771" s="31">
        <v>7.4110499999999995</v>
      </c>
      <c r="M771" s="31">
        <v>8.1408199999999979</v>
      </c>
      <c r="N771" s="31">
        <v>8.8844799999999999</v>
      </c>
      <c r="O771" s="31">
        <v>9.0352700000000006</v>
      </c>
      <c r="P771" s="31">
        <v>9.4524099999999986</v>
      </c>
      <c r="Q771" s="31">
        <v>9.8510099999999987</v>
      </c>
      <c r="R771" s="31">
        <v>10.23427</v>
      </c>
      <c r="T771" s="62">
        <f t="shared" si="11"/>
        <v>8.1408199999999979</v>
      </c>
    </row>
    <row r="772" spans="1:20" x14ac:dyDescent="0.2">
      <c r="A772" s="51">
        <v>40321347</v>
      </c>
      <c r="B772" s="52" t="s">
        <v>1615</v>
      </c>
      <c r="C772" s="53">
        <v>0.25</v>
      </c>
      <c r="D772" s="51" t="s">
        <v>5</v>
      </c>
      <c r="E772" s="51">
        <v>22.79</v>
      </c>
      <c r="F772" s="31">
        <v>264.08499999999998</v>
      </c>
      <c r="G772" s="31">
        <v>276.10500000000002</v>
      </c>
      <c r="H772" s="31">
        <v>291.49930000000001</v>
      </c>
      <c r="I772" s="31">
        <v>312.20529999999997</v>
      </c>
      <c r="J772" s="31">
        <v>329.79569999999995</v>
      </c>
      <c r="K772" s="31">
        <v>348.666</v>
      </c>
      <c r="L772" s="31">
        <v>371.68099999999998</v>
      </c>
      <c r="M772" s="31">
        <v>408.27459999999996</v>
      </c>
      <c r="N772" s="31">
        <v>445.55939999999998</v>
      </c>
      <c r="O772" s="31">
        <v>453.15010000000001</v>
      </c>
      <c r="P772" s="31">
        <v>471.47129999999993</v>
      </c>
      <c r="Q772" s="31">
        <v>486.05029999999999</v>
      </c>
      <c r="R772" s="31">
        <v>504.96559999999999</v>
      </c>
      <c r="T772" s="62">
        <f t="shared" si="11"/>
        <v>408.27459999999996</v>
      </c>
    </row>
    <row r="773" spans="1:20" x14ac:dyDescent="0.2">
      <c r="A773" s="51" t="s">
        <v>1616</v>
      </c>
      <c r="B773" s="52" t="s">
        <v>1617</v>
      </c>
      <c r="C773" s="53">
        <v>0.1</v>
      </c>
      <c r="D773" s="51" t="s">
        <v>5</v>
      </c>
      <c r="E773" s="51" t="s">
        <v>39</v>
      </c>
      <c r="F773" s="31">
        <v>38.370499999999993</v>
      </c>
      <c r="G773" s="31">
        <v>40.253999999999998</v>
      </c>
      <c r="H773" s="31">
        <v>42.492890000000003</v>
      </c>
      <c r="I773" s="31">
        <v>45.511189999999999</v>
      </c>
      <c r="J773" s="31">
        <v>48.102110000000003</v>
      </c>
      <c r="K773" s="31">
        <v>50.854050000000001</v>
      </c>
      <c r="L773" s="31">
        <v>54.211049999999993</v>
      </c>
      <c r="M773" s="31">
        <v>59.548579999999994</v>
      </c>
      <c r="N773" s="31">
        <v>64.987120000000004</v>
      </c>
      <c r="O773" s="31">
        <v>66.093230000000005</v>
      </c>
      <c r="P773" s="31">
        <v>68.859489999999994</v>
      </c>
      <c r="Q773" s="31">
        <v>71.181690000000003</v>
      </c>
      <c r="R773" s="31">
        <v>73.951629999999994</v>
      </c>
      <c r="T773" s="62">
        <f t="shared" si="11"/>
        <v>59.548579999999994</v>
      </c>
    </row>
    <row r="774" spans="1:20" x14ac:dyDescent="0.2">
      <c r="A774" s="51" t="s">
        <v>1618</v>
      </c>
      <c r="B774" s="52" t="s">
        <v>1619</v>
      </c>
      <c r="C774" s="53">
        <v>0.1</v>
      </c>
      <c r="D774" s="51" t="s">
        <v>5</v>
      </c>
      <c r="E774" s="51" t="s">
        <v>1620</v>
      </c>
      <c r="F774" s="31">
        <v>42.199999999999996</v>
      </c>
      <c r="G774" s="31">
        <v>44.25</v>
      </c>
      <c r="H774" s="31">
        <v>46.712000000000003</v>
      </c>
      <c r="I774" s="31">
        <v>50.03</v>
      </c>
      <c r="J774" s="31">
        <v>52.874000000000002</v>
      </c>
      <c r="K774" s="31">
        <v>55.899000000000001</v>
      </c>
      <c r="L774" s="31">
        <v>59.588999999999992</v>
      </c>
      <c r="M774" s="31">
        <v>65.456000000000003</v>
      </c>
      <c r="N774" s="31">
        <v>71.433999999999997</v>
      </c>
      <c r="O774" s="31">
        <v>72.650000000000006</v>
      </c>
      <c r="P774" s="31">
        <v>75.675999999999988</v>
      </c>
      <c r="Q774" s="31">
        <v>78.198000000000008</v>
      </c>
      <c r="R774" s="31">
        <v>81.241</v>
      </c>
      <c r="T774" s="62">
        <f t="shared" si="11"/>
        <v>65.456000000000003</v>
      </c>
    </row>
    <row r="775" spans="1:20" x14ac:dyDescent="0.2">
      <c r="A775" s="51" t="s">
        <v>1621</v>
      </c>
      <c r="B775" s="52" t="s">
        <v>1622</v>
      </c>
      <c r="C775" s="53">
        <v>0.1</v>
      </c>
      <c r="D775" s="51" t="s">
        <v>5</v>
      </c>
      <c r="E775" s="51" t="s">
        <v>1620</v>
      </c>
      <c r="F775" s="31">
        <v>42.199999999999996</v>
      </c>
      <c r="G775" s="31">
        <v>44.25</v>
      </c>
      <c r="H775" s="31">
        <v>46.712000000000003</v>
      </c>
      <c r="I775" s="31">
        <v>50.03</v>
      </c>
      <c r="J775" s="31">
        <v>52.874000000000002</v>
      </c>
      <c r="K775" s="31">
        <v>55.899000000000001</v>
      </c>
      <c r="L775" s="31">
        <v>59.588999999999992</v>
      </c>
      <c r="M775" s="31">
        <v>65.456000000000003</v>
      </c>
      <c r="N775" s="31">
        <v>71.433999999999997</v>
      </c>
      <c r="O775" s="31">
        <v>72.650000000000006</v>
      </c>
      <c r="P775" s="31">
        <v>75.675999999999988</v>
      </c>
      <c r="Q775" s="31">
        <v>78.198000000000008</v>
      </c>
      <c r="R775" s="31">
        <v>81.241</v>
      </c>
      <c r="T775" s="62">
        <f t="shared" si="11"/>
        <v>65.456000000000003</v>
      </c>
    </row>
    <row r="776" spans="1:20" x14ac:dyDescent="0.2">
      <c r="A776" s="51" t="s">
        <v>1623</v>
      </c>
      <c r="B776" s="52" t="s">
        <v>1624</v>
      </c>
      <c r="C776" s="53">
        <v>1</v>
      </c>
      <c r="D776" s="51" t="s">
        <v>5</v>
      </c>
      <c r="E776" s="51" t="s">
        <v>493</v>
      </c>
      <c r="F776" s="31">
        <v>103.10499999999999</v>
      </c>
      <c r="G776" s="31">
        <v>109.74</v>
      </c>
      <c r="H776" s="31">
        <v>115.78089999999999</v>
      </c>
      <c r="I776" s="31">
        <v>124.0039</v>
      </c>
      <c r="J776" s="31">
        <v>131.3691</v>
      </c>
      <c r="K776" s="31">
        <v>138.88049999999998</v>
      </c>
      <c r="L776" s="31">
        <v>148.0505</v>
      </c>
      <c r="M776" s="31">
        <v>162.62979999999996</v>
      </c>
      <c r="N776" s="31">
        <v>177.48719999999997</v>
      </c>
      <c r="O776" s="31">
        <v>180.49629999999999</v>
      </c>
      <c r="P776" s="31">
        <v>189.12689999999998</v>
      </c>
      <c r="Q776" s="31">
        <v>197.7089</v>
      </c>
      <c r="R776" s="31">
        <v>205.40029999999999</v>
      </c>
      <c r="T776" s="62">
        <f t="shared" ref="T776:T839" si="12">M776</f>
        <v>162.62979999999996</v>
      </c>
    </row>
    <row r="777" spans="1:20" x14ac:dyDescent="0.2">
      <c r="A777" s="51" t="s">
        <v>1625</v>
      </c>
      <c r="B777" s="52" t="s">
        <v>1626</v>
      </c>
      <c r="C777" s="53">
        <v>0.1</v>
      </c>
      <c r="D777" s="51" t="s">
        <v>5</v>
      </c>
      <c r="E777" s="51" t="s">
        <v>42</v>
      </c>
      <c r="F777" s="31">
        <v>21.086000000000002</v>
      </c>
      <c r="G777" s="31">
        <v>22.218</v>
      </c>
      <c r="H777" s="31">
        <v>23.44988</v>
      </c>
      <c r="I777" s="31">
        <v>25.115480000000002</v>
      </c>
      <c r="J777" s="31">
        <v>26.564120000000003</v>
      </c>
      <c r="K777" s="31">
        <v>28.083600000000004</v>
      </c>
      <c r="L777" s="31">
        <v>29.9376</v>
      </c>
      <c r="M777" s="31">
        <v>32.885359999999999</v>
      </c>
      <c r="N777" s="31">
        <v>35.889040000000001</v>
      </c>
      <c r="O777" s="31">
        <v>36.499160000000003</v>
      </c>
      <c r="P777" s="31">
        <v>38.09308</v>
      </c>
      <c r="Q777" s="31">
        <v>39.513480000000001</v>
      </c>
      <c r="R777" s="31">
        <v>41.050959999999996</v>
      </c>
      <c r="T777" s="62">
        <f t="shared" si="12"/>
        <v>32.885359999999999</v>
      </c>
    </row>
    <row r="778" spans="1:20" x14ac:dyDescent="0.2">
      <c r="A778" s="51" t="s">
        <v>1627</v>
      </c>
      <c r="B778" s="52" t="s">
        <v>1628</v>
      </c>
      <c r="C778" s="53">
        <v>0.01</v>
      </c>
      <c r="D778" s="51" t="s">
        <v>5</v>
      </c>
      <c r="E778" s="51" t="s">
        <v>99</v>
      </c>
      <c r="F778" s="31">
        <v>8.36</v>
      </c>
      <c r="G778" s="31">
        <v>8.745000000000001</v>
      </c>
      <c r="H778" s="31">
        <v>9.2323999999999984</v>
      </c>
      <c r="I778" s="31">
        <v>9.8882000000000012</v>
      </c>
      <c r="J778" s="31">
        <v>10.446200000000001</v>
      </c>
      <c r="K778" s="31">
        <v>11.043899999999999</v>
      </c>
      <c r="L778" s="31">
        <v>11.772899999999998</v>
      </c>
      <c r="M778" s="31">
        <v>12.931999999999999</v>
      </c>
      <c r="N778" s="31">
        <v>14.113</v>
      </c>
      <c r="O778" s="31">
        <v>14.353400000000001</v>
      </c>
      <c r="P778" s="31">
        <v>14.936799999999998</v>
      </c>
      <c r="Q778" s="31">
        <v>15.404999999999999</v>
      </c>
      <c r="R778" s="31">
        <v>16.0045</v>
      </c>
      <c r="T778" s="62">
        <f t="shared" si="12"/>
        <v>12.931999999999999</v>
      </c>
    </row>
    <row r="779" spans="1:20" x14ac:dyDescent="0.2">
      <c r="A779" s="51" t="s">
        <v>1629</v>
      </c>
      <c r="B779" s="52" t="s">
        <v>1630</v>
      </c>
      <c r="C779" s="53">
        <v>0.01</v>
      </c>
      <c r="D779" s="51" t="s">
        <v>5</v>
      </c>
      <c r="E779" s="51" t="s">
        <v>1631</v>
      </c>
      <c r="F779" s="31">
        <v>8.1530000000000005</v>
      </c>
      <c r="G779" s="31">
        <v>8.5289999999999999</v>
      </c>
      <c r="H779" s="31">
        <v>9.0043399999999991</v>
      </c>
      <c r="I779" s="31">
        <v>9.6439400000000006</v>
      </c>
      <c r="J779" s="31">
        <v>10.18826</v>
      </c>
      <c r="K779" s="31">
        <v>10.771199999999999</v>
      </c>
      <c r="L779" s="31">
        <v>11.482199999999999</v>
      </c>
      <c r="M779" s="31">
        <v>12.612679999999999</v>
      </c>
      <c r="N779" s="31">
        <v>13.764519999999999</v>
      </c>
      <c r="O779" s="31">
        <v>13.998980000000001</v>
      </c>
      <c r="P779" s="31">
        <v>14.568339999999997</v>
      </c>
      <c r="Q779" s="31">
        <v>15.025739999999999</v>
      </c>
      <c r="R779" s="31">
        <v>15.610480000000001</v>
      </c>
      <c r="T779" s="62">
        <f t="shared" si="12"/>
        <v>12.612679999999999</v>
      </c>
    </row>
    <row r="780" spans="1:20" x14ac:dyDescent="0.2">
      <c r="A780" s="51" t="s">
        <v>1632</v>
      </c>
      <c r="B780" s="52" t="s">
        <v>1633</v>
      </c>
      <c r="C780" s="53">
        <v>0.04</v>
      </c>
      <c r="D780" s="51" t="s">
        <v>5</v>
      </c>
      <c r="E780" s="51" t="s">
        <v>772</v>
      </c>
      <c r="F780" s="31">
        <v>5.4950000000000001</v>
      </c>
      <c r="G780" s="31">
        <v>5.82</v>
      </c>
      <c r="H780" s="31">
        <v>6.1415000000000006</v>
      </c>
      <c r="I780" s="31">
        <v>6.5777000000000001</v>
      </c>
      <c r="J780" s="31">
        <v>6.9629000000000003</v>
      </c>
      <c r="K780" s="31">
        <v>7.3610999999999995</v>
      </c>
      <c r="L780" s="31">
        <v>7.8470999999999993</v>
      </c>
      <c r="M780" s="31">
        <v>8.6197999999999997</v>
      </c>
      <c r="N780" s="31">
        <v>9.4071999999999996</v>
      </c>
      <c r="O780" s="31">
        <v>9.5669000000000004</v>
      </c>
      <c r="P780" s="31">
        <v>10.005099999999999</v>
      </c>
      <c r="Q780" s="31">
        <v>10.4199</v>
      </c>
      <c r="R780" s="31">
        <v>10.8253</v>
      </c>
      <c r="T780" s="62">
        <f t="shared" si="12"/>
        <v>8.6197999999999997</v>
      </c>
    </row>
    <row r="781" spans="1:20" x14ac:dyDescent="0.2">
      <c r="A781" s="51" t="s">
        <v>1634</v>
      </c>
      <c r="B781" s="52" t="s">
        <v>1635</v>
      </c>
      <c r="C781" s="53">
        <v>0.01</v>
      </c>
      <c r="D781" s="51" t="s">
        <v>5</v>
      </c>
      <c r="E781" s="51" t="s">
        <v>42</v>
      </c>
      <c r="F781" s="31">
        <v>20.366</v>
      </c>
      <c r="G781" s="31">
        <v>21.273</v>
      </c>
      <c r="H781" s="31">
        <v>22.459879999999998</v>
      </c>
      <c r="I781" s="31">
        <v>24.05528</v>
      </c>
      <c r="J781" s="31">
        <v>25.40672</v>
      </c>
      <c r="K781" s="31">
        <v>26.860500000000002</v>
      </c>
      <c r="L781" s="31">
        <v>28.633499999999998</v>
      </c>
      <c r="M781" s="31">
        <v>31.452559999999995</v>
      </c>
      <c r="N781" s="31">
        <v>34.324840000000002</v>
      </c>
      <c r="O781" s="31">
        <v>34.909760000000006</v>
      </c>
      <c r="P781" s="31">
        <v>36.307479999999998</v>
      </c>
      <c r="Q781" s="31">
        <v>37.402079999999998</v>
      </c>
      <c r="R781" s="31">
        <v>38.857659999999996</v>
      </c>
      <c r="T781" s="62">
        <f t="shared" si="12"/>
        <v>31.452559999999995</v>
      </c>
    </row>
    <row r="782" spans="1:20" x14ac:dyDescent="0.2">
      <c r="A782" s="51" t="s">
        <v>1636</v>
      </c>
      <c r="B782" s="52" t="s">
        <v>1637</v>
      </c>
      <c r="C782" s="53">
        <v>1</v>
      </c>
      <c r="D782" s="51" t="s">
        <v>250</v>
      </c>
      <c r="E782" s="51" t="s">
        <v>593</v>
      </c>
      <c r="F782" s="31">
        <v>735.91000000000008</v>
      </c>
      <c r="G782" s="31">
        <v>793.08</v>
      </c>
      <c r="H782" s="31">
        <v>837.82780000000002</v>
      </c>
      <c r="I782" s="31">
        <v>897.30380000000002</v>
      </c>
      <c r="J782" s="31">
        <v>947.49220000000003</v>
      </c>
      <c r="K782" s="31">
        <v>1001.6610000000001</v>
      </c>
      <c r="L782" s="31">
        <v>1067.761</v>
      </c>
      <c r="M782" s="31">
        <v>1172.9715999999999</v>
      </c>
      <c r="N782" s="31">
        <v>1280.1124</v>
      </c>
      <c r="O782" s="31">
        <v>1301.8446000000001</v>
      </c>
      <c r="P782" s="31">
        <v>1415.3798000000002</v>
      </c>
      <c r="Q782" s="31">
        <v>1584.5638000000001</v>
      </c>
      <c r="R782" s="31">
        <v>1805.2326</v>
      </c>
      <c r="T782" s="62">
        <f t="shared" si="12"/>
        <v>1172.9715999999999</v>
      </c>
    </row>
    <row r="783" spans="1:20" x14ac:dyDescent="0.2">
      <c r="A783" s="51" t="s">
        <v>1638</v>
      </c>
      <c r="B783" s="52" t="s">
        <v>1639</v>
      </c>
      <c r="C783" s="53">
        <v>1</v>
      </c>
      <c r="D783" s="51" t="s">
        <v>231</v>
      </c>
      <c r="E783" s="51" t="s">
        <v>1640</v>
      </c>
      <c r="F783" s="31">
        <v>512.75</v>
      </c>
      <c r="G783" s="31">
        <v>541.5</v>
      </c>
      <c r="H783" s="31">
        <v>571.47500000000002</v>
      </c>
      <c r="I783" s="31">
        <v>612.05500000000006</v>
      </c>
      <c r="J783" s="31">
        <v>647.60500000000002</v>
      </c>
      <c r="K783" s="31">
        <v>684.65499999999997</v>
      </c>
      <c r="L783" s="31">
        <v>729.84499999999991</v>
      </c>
      <c r="M783" s="31">
        <v>801.71999999999991</v>
      </c>
      <c r="N783" s="31">
        <v>874.93999999999994</v>
      </c>
      <c r="O783" s="31">
        <v>889.81500000000005</v>
      </c>
      <c r="P783" s="31">
        <v>929.50499999999988</v>
      </c>
      <c r="Q783" s="31">
        <v>977.68500000000006</v>
      </c>
      <c r="R783" s="31">
        <v>1026.7550000000001</v>
      </c>
      <c r="T783" s="62">
        <f t="shared" si="12"/>
        <v>801.71999999999991</v>
      </c>
    </row>
    <row r="784" spans="1:20" x14ac:dyDescent="0.2">
      <c r="A784" s="51">
        <v>40312267</v>
      </c>
      <c r="B784" s="52" t="s">
        <v>1641</v>
      </c>
      <c r="C784" s="53">
        <v>0.04</v>
      </c>
      <c r="D784" s="51" t="s">
        <v>231</v>
      </c>
      <c r="E784" s="51">
        <v>6.4130000000000003</v>
      </c>
      <c r="F784" s="31">
        <v>74.709499999999991</v>
      </c>
      <c r="G784" s="31">
        <v>78.216000000000008</v>
      </c>
      <c r="H784" s="31">
        <v>82.572710000000001</v>
      </c>
      <c r="I784" s="31">
        <v>88.437610000000006</v>
      </c>
      <c r="J784" s="31">
        <v>93.441490000000002</v>
      </c>
      <c r="K784" s="31">
        <v>98.788150000000016</v>
      </c>
      <c r="L784" s="31">
        <v>105.30874999999999</v>
      </c>
      <c r="M784" s="31">
        <v>115.67741999999998</v>
      </c>
      <c r="N784" s="31">
        <v>126.24128</v>
      </c>
      <c r="O784" s="31">
        <v>128.39157</v>
      </c>
      <c r="P784" s="31">
        <v>133.65531000000001</v>
      </c>
      <c r="Q784" s="31">
        <v>138.41031000000001</v>
      </c>
      <c r="R784" s="31">
        <v>144.23777000000001</v>
      </c>
      <c r="T784" s="62">
        <f t="shared" si="12"/>
        <v>115.67741999999998</v>
      </c>
    </row>
    <row r="785" spans="1:20" x14ac:dyDescent="0.2">
      <c r="A785" s="51" t="s">
        <v>1642</v>
      </c>
      <c r="B785" s="52" t="s">
        <v>1643</v>
      </c>
      <c r="C785" s="53">
        <v>0.04</v>
      </c>
      <c r="D785" s="51" t="s">
        <v>5</v>
      </c>
      <c r="E785" s="51" t="s">
        <v>149</v>
      </c>
      <c r="F785" s="31">
        <v>21.02</v>
      </c>
      <c r="G785" s="31">
        <v>22.020000000000003</v>
      </c>
      <c r="H785" s="31">
        <v>23.246000000000002</v>
      </c>
      <c r="I785" s="31">
        <v>24.897200000000002</v>
      </c>
      <c r="J785" s="31">
        <v>26.308399999999999</v>
      </c>
      <c r="K785" s="31">
        <v>27.813600000000001</v>
      </c>
      <c r="L785" s="31">
        <v>29.649599999999996</v>
      </c>
      <c r="M785" s="31">
        <v>32.568799999999996</v>
      </c>
      <c r="N785" s="31">
        <v>35.543199999999999</v>
      </c>
      <c r="O785" s="31">
        <v>36.148400000000002</v>
      </c>
      <c r="P785" s="31">
        <v>37.639599999999994</v>
      </c>
      <c r="Q785" s="31">
        <v>38.864400000000003</v>
      </c>
      <c r="R785" s="31">
        <v>40.376800000000003</v>
      </c>
      <c r="T785" s="62">
        <f t="shared" si="12"/>
        <v>32.568799999999996</v>
      </c>
    </row>
    <row r="786" spans="1:20" x14ac:dyDescent="0.2">
      <c r="A786" s="51" t="s">
        <v>1644</v>
      </c>
      <c r="B786" s="52" t="s">
        <v>1645</v>
      </c>
      <c r="C786" s="53">
        <v>0.01</v>
      </c>
      <c r="D786" s="51" t="s">
        <v>5</v>
      </c>
      <c r="E786" s="51" t="s">
        <v>551</v>
      </c>
      <c r="F786" s="31">
        <v>6.2900000000000009</v>
      </c>
      <c r="G786" s="31">
        <v>6.5850000000000009</v>
      </c>
      <c r="H786" s="31">
        <v>6.9518000000000004</v>
      </c>
      <c r="I786" s="31">
        <v>7.4456000000000007</v>
      </c>
      <c r="J786" s="31">
        <v>7.8668000000000005</v>
      </c>
      <c r="K786" s="31">
        <v>8.3169000000000004</v>
      </c>
      <c r="L786" s="31">
        <v>8.8658999999999999</v>
      </c>
      <c r="M786" s="31">
        <v>9.7387999999999995</v>
      </c>
      <c r="N786" s="31">
        <v>10.6282</v>
      </c>
      <c r="O786" s="31">
        <v>10.809200000000002</v>
      </c>
      <c r="P786" s="31">
        <v>11.2522</v>
      </c>
      <c r="Q786" s="31">
        <v>11.612400000000001</v>
      </c>
      <c r="R786" s="31">
        <v>12.064300000000001</v>
      </c>
      <c r="T786" s="62">
        <f t="shared" si="12"/>
        <v>9.7387999999999995</v>
      </c>
    </row>
    <row r="787" spans="1:20" x14ac:dyDescent="0.2">
      <c r="A787" s="51">
        <v>40321916</v>
      </c>
      <c r="B787" s="52" t="s">
        <v>1646</v>
      </c>
      <c r="C787" s="53">
        <v>0.25</v>
      </c>
      <c r="D787" s="51" t="s">
        <v>5</v>
      </c>
      <c r="E787" s="51">
        <v>19.140999999999998</v>
      </c>
      <c r="F787" s="31">
        <v>222.12149999999997</v>
      </c>
      <c r="G787" s="31">
        <v>232.31699999999998</v>
      </c>
      <c r="H787" s="31">
        <v>245.26646999999997</v>
      </c>
      <c r="I787" s="31">
        <v>262.68836999999996</v>
      </c>
      <c r="J787" s="31">
        <v>277.50552999999996</v>
      </c>
      <c r="K787" s="31">
        <v>293.38364999999993</v>
      </c>
      <c r="L787" s="31">
        <v>312.74964999999997</v>
      </c>
      <c r="M787" s="31">
        <v>343.54133999999993</v>
      </c>
      <c r="N787" s="31">
        <v>374.91476</v>
      </c>
      <c r="O787" s="31">
        <v>381.30128999999999</v>
      </c>
      <c r="P787" s="31">
        <v>396.7762699999999</v>
      </c>
      <c r="Q787" s="31">
        <v>409.16586999999998</v>
      </c>
      <c r="R787" s="31">
        <v>425.08898999999997</v>
      </c>
      <c r="T787" s="62">
        <f t="shared" si="12"/>
        <v>343.54133999999993</v>
      </c>
    </row>
    <row r="788" spans="1:20" x14ac:dyDescent="0.2">
      <c r="A788" s="51" t="s">
        <v>1647</v>
      </c>
      <c r="B788" s="52" t="s">
        <v>1648</v>
      </c>
      <c r="C788" s="53">
        <v>0.1</v>
      </c>
      <c r="D788" s="51" t="s">
        <v>5</v>
      </c>
      <c r="E788" s="51" t="s">
        <v>330</v>
      </c>
      <c r="F788" s="31">
        <v>38.680999999999997</v>
      </c>
      <c r="G788" s="31">
        <v>40.577999999999996</v>
      </c>
      <c r="H788" s="31">
        <v>42.834980000000002</v>
      </c>
      <c r="I788" s="31">
        <v>45.877580000000002</v>
      </c>
      <c r="J788" s="31">
        <v>48.489020000000004</v>
      </c>
      <c r="K788" s="31">
        <v>51.263100000000001</v>
      </c>
      <c r="L788" s="31">
        <v>54.647099999999995</v>
      </c>
      <c r="M788" s="31">
        <v>60.027559999999994</v>
      </c>
      <c r="N788" s="31">
        <v>65.509839999999997</v>
      </c>
      <c r="O788" s="31">
        <v>66.624860000000012</v>
      </c>
      <c r="P788" s="31">
        <v>69.412179999999992</v>
      </c>
      <c r="Q788" s="31">
        <v>71.750579999999999</v>
      </c>
      <c r="R788" s="31">
        <v>74.542659999999998</v>
      </c>
      <c r="T788" s="62">
        <f t="shared" si="12"/>
        <v>60.027559999999994</v>
      </c>
    </row>
    <row r="789" spans="1:20" x14ac:dyDescent="0.2">
      <c r="A789" s="51" t="s">
        <v>1649</v>
      </c>
      <c r="B789" s="52" t="s">
        <v>1650</v>
      </c>
      <c r="C789" s="53">
        <v>0.1</v>
      </c>
      <c r="D789" s="51" t="s">
        <v>5</v>
      </c>
      <c r="E789" s="51" t="s">
        <v>330</v>
      </c>
      <c r="F789" s="31">
        <v>38.680999999999997</v>
      </c>
      <c r="G789" s="31">
        <v>40.577999999999996</v>
      </c>
      <c r="H789" s="31">
        <v>42.834980000000002</v>
      </c>
      <c r="I789" s="31">
        <v>45.877580000000002</v>
      </c>
      <c r="J789" s="31">
        <v>48.489020000000004</v>
      </c>
      <c r="K789" s="31">
        <v>51.263100000000001</v>
      </c>
      <c r="L789" s="31">
        <v>54.647099999999995</v>
      </c>
      <c r="M789" s="31">
        <v>60.027559999999994</v>
      </c>
      <c r="N789" s="31">
        <v>65.509839999999997</v>
      </c>
      <c r="O789" s="31">
        <v>66.624860000000012</v>
      </c>
      <c r="P789" s="31">
        <v>69.412179999999992</v>
      </c>
      <c r="Q789" s="31">
        <v>71.750579999999999</v>
      </c>
      <c r="R789" s="31">
        <v>74.542659999999998</v>
      </c>
      <c r="T789" s="62">
        <f t="shared" si="12"/>
        <v>60.027559999999994</v>
      </c>
    </row>
    <row r="790" spans="1:20" x14ac:dyDescent="0.2">
      <c r="A790" s="51">
        <v>40323510</v>
      </c>
      <c r="B790" s="52" t="s">
        <v>1651</v>
      </c>
      <c r="C790" s="53">
        <v>0.5</v>
      </c>
      <c r="D790" s="51" t="s">
        <v>5</v>
      </c>
      <c r="E790" s="51">
        <v>58.838999999999999</v>
      </c>
      <c r="F790" s="31">
        <v>680.64850000000001</v>
      </c>
      <c r="G790" s="31">
        <v>711.31799999999998</v>
      </c>
      <c r="H790" s="31">
        <v>750.99013000000002</v>
      </c>
      <c r="I790" s="31">
        <v>804.33523000000002</v>
      </c>
      <c r="J790" s="31">
        <v>849.59286999999995</v>
      </c>
      <c r="K790" s="31">
        <v>898.20584999999994</v>
      </c>
      <c r="L790" s="31">
        <v>957.49484999999993</v>
      </c>
      <c r="M790" s="31">
        <v>1051.76386</v>
      </c>
      <c r="N790" s="31">
        <v>1147.81304</v>
      </c>
      <c r="O790" s="31">
        <v>1167.3699099999999</v>
      </c>
      <c r="P790" s="31">
        <v>1214.3543299999999</v>
      </c>
      <c r="Q790" s="31">
        <v>1251.4677300000001</v>
      </c>
      <c r="R790" s="31">
        <v>1300.1707099999999</v>
      </c>
      <c r="T790" s="62">
        <f t="shared" si="12"/>
        <v>1051.76386</v>
      </c>
    </row>
    <row r="791" spans="1:20" x14ac:dyDescent="0.2">
      <c r="A791" s="51" t="s">
        <v>1652</v>
      </c>
      <c r="B791" s="52" t="s">
        <v>1653</v>
      </c>
      <c r="C791" s="53">
        <v>0.1</v>
      </c>
      <c r="D791" s="51" t="s">
        <v>5</v>
      </c>
      <c r="E791" s="51" t="s">
        <v>546</v>
      </c>
      <c r="F791" s="31">
        <v>80.49499999999999</v>
      </c>
      <c r="G791" s="31">
        <v>84.21</v>
      </c>
      <c r="H791" s="31">
        <v>88.903099999999995</v>
      </c>
      <c r="I791" s="31">
        <v>95.218099999999993</v>
      </c>
      <c r="J791" s="31">
        <v>100.5929</v>
      </c>
      <c r="K791" s="31">
        <v>106.34849999999999</v>
      </c>
      <c r="L791" s="31">
        <v>113.36849999999998</v>
      </c>
      <c r="M791" s="31">
        <v>124.53019999999998</v>
      </c>
      <c r="N791" s="31">
        <v>135.90279999999998</v>
      </c>
      <c r="O791" s="31">
        <v>138.21770000000001</v>
      </c>
      <c r="P791" s="31">
        <v>143.84109999999998</v>
      </c>
      <c r="Q791" s="31">
        <v>148.36109999999999</v>
      </c>
      <c r="R791" s="31">
        <v>154.13470000000001</v>
      </c>
      <c r="T791" s="62">
        <f t="shared" si="12"/>
        <v>124.53019999999998</v>
      </c>
    </row>
    <row r="792" spans="1:20" x14ac:dyDescent="0.2">
      <c r="A792" s="51" t="s">
        <v>1654</v>
      </c>
      <c r="B792" s="52" t="s">
        <v>1655</v>
      </c>
      <c r="C792" s="53">
        <v>0.01</v>
      </c>
      <c r="D792" s="51" t="s">
        <v>5</v>
      </c>
      <c r="E792" s="51" t="s">
        <v>122</v>
      </c>
      <c r="F792" s="31">
        <v>4.5305</v>
      </c>
      <c r="G792" s="31">
        <v>4.7490000000000006</v>
      </c>
      <c r="H792" s="31">
        <v>5.0132900000000005</v>
      </c>
      <c r="I792" s="31">
        <v>5.3693900000000001</v>
      </c>
      <c r="J792" s="31">
        <v>5.6743100000000002</v>
      </c>
      <c r="K792" s="31">
        <v>5.9989500000000007</v>
      </c>
      <c r="L792" s="31">
        <v>6.3949499999999997</v>
      </c>
      <c r="M792" s="31">
        <v>7.0245799999999994</v>
      </c>
      <c r="N792" s="31">
        <v>7.6661200000000003</v>
      </c>
      <c r="O792" s="31">
        <v>7.7966300000000004</v>
      </c>
      <c r="P792" s="31">
        <v>8.1202899999999989</v>
      </c>
      <c r="Q792" s="31">
        <v>8.3886900000000004</v>
      </c>
      <c r="R792" s="31">
        <v>8.7151300000000003</v>
      </c>
      <c r="T792" s="62">
        <f t="shared" si="12"/>
        <v>7.0245799999999994</v>
      </c>
    </row>
    <row r="793" spans="1:20" x14ac:dyDescent="0.2">
      <c r="A793" s="51" t="s">
        <v>1656</v>
      </c>
      <c r="B793" s="52" t="s">
        <v>1657</v>
      </c>
      <c r="C793" s="53">
        <v>0.04</v>
      </c>
      <c r="D793" s="51" t="s">
        <v>5</v>
      </c>
      <c r="E793" s="51" t="s">
        <v>149</v>
      </c>
      <c r="F793" s="31">
        <v>21.02</v>
      </c>
      <c r="G793" s="31">
        <v>22.020000000000003</v>
      </c>
      <c r="H793" s="31">
        <v>23.246000000000002</v>
      </c>
      <c r="I793" s="31">
        <v>24.897200000000002</v>
      </c>
      <c r="J793" s="31">
        <v>26.308399999999999</v>
      </c>
      <c r="K793" s="31">
        <v>27.813600000000001</v>
      </c>
      <c r="L793" s="31">
        <v>29.649599999999996</v>
      </c>
      <c r="M793" s="31">
        <v>32.568799999999996</v>
      </c>
      <c r="N793" s="31">
        <v>35.543199999999999</v>
      </c>
      <c r="O793" s="31">
        <v>36.148400000000002</v>
      </c>
      <c r="P793" s="31">
        <v>37.639599999999994</v>
      </c>
      <c r="Q793" s="31">
        <v>38.864400000000003</v>
      </c>
      <c r="R793" s="31">
        <v>40.376800000000003</v>
      </c>
      <c r="T793" s="62">
        <f t="shared" si="12"/>
        <v>32.568799999999996</v>
      </c>
    </row>
    <row r="794" spans="1:20" x14ac:dyDescent="0.2">
      <c r="A794" s="51" t="s">
        <v>1658</v>
      </c>
      <c r="B794" s="52" t="s">
        <v>1659</v>
      </c>
      <c r="C794" s="53">
        <v>0.04</v>
      </c>
      <c r="D794" s="51" t="s">
        <v>5</v>
      </c>
      <c r="E794" s="51" t="s">
        <v>314</v>
      </c>
      <c r="F794" s="31">
        <v>25.470499999999998</v>
      </c>
      <c r="G794" s="31">
        <v>26.664000000000001</v>
      </c>
      <c r="H794" s="31">
        <v>28.149290000000001</v>
      </c>
      <c r="I794" s="31">
        <v>30.148789999999998</v>
      </c>
      <c r="J794" s="31">
        <v>31.854109999999995</v>
      </c>
      <c r="K794" s="31">
        <v>33.676649999999995</v>
      </c>
      <c r="L794" s="31">
        <v>35.899649999999994</v>
      </c>
      <c r="M794" s="31">
        <v>39.434179999999998</v>
      </c>
      <c r="N794" s="31">
        <v>43.035519999999998</v>
      </c>
      <c r="O794" s="31">
        <v>43.768430000000002</v>
      </c>
      <c r="P794" s="31">
        <v>45.561489999999992</v>
      </c>
      <c r="Q794" s="31">
        <v>47.01849</v>
      </c>
      <c r="R794" s="31">
        <v>48.848230000000001</v>
      </c>
      <c r="T794" s="62">
        <f t="shared" si="12"/>
        <v>39.434179999999998</v>
      </c>
    </row>
    <row r="795" spans="1:20" x14ac:dyDescent="0.2">
      <c r="A795" s="51" t="s">
        <v>1660</v>
      </c>
      <c r="B795" s="52" t="s">
        <v>1661</v>
      </c>
      <c r="C795" s="53">
        <v>0.1</v>
      </c>
      <c r="D795" s="51" t="s">
        <v>5</v>
      </c>
      <c r="E795" s="51" t="s">
        <v>33</v>
      </c>
      <c r="F795" s="31">
        <v>24.915500000000002</v>
      </c>
      <c r="G795" s="31">
        <v>26.214000000000002</v>
      </c>
      <c r="H795" s="31">
        <v>27.668990000000001</v>
      </c>
      <c r="I795" s="31">
        <v>29.63429</v>
      </c>
      <c r="J795" s="31">
        <v>31.336010000000002</v>
      </c>
      <c r="K795" s="31">
        <v>33.128549999999997</v>
      </c>
      <c r="L795" s="31">
        <v>35.315549999999995</v>
      </c>
      <c r="M795" s="31">
        <v>38.792779999999993</v>
      </c>
      <c r="N795" s="31">
        <v>42.335919999999994</v>
      </c>
      <c r="O795" s="31">
        <v>43.055930000000004</v>
      </c>
      <c r="P795" s="31">
        <v>44.909590000000001</v>
      </c>
      <c r="Q795" s="31">
        <v>46.529790000000006</v>
      </c>
      <c r="R795" s="31">
        <v>48.340330000000002</v>
      </c>
      <c r="T795" s="62">
        <f t="shared" si="12"/>
        <v>38.792779999999993</v>
      </c>
    </row>
    <row r="796" spans="1:20" x14ac:dyDescent="0.2">
      <c r="A796" s="51">
        <v>40321967</v>
      </c>
      <c r="B796" s="52" t="s">
        <v>1662</v>
      </c>
      <c r="C796" s="53">
        <v>0.04</v>
      </c>
      <c r="D796" s="51" t="s">
        <v>5</v>
      </c>
      <c r="E796" s="51">
        <v>2.86</v>
      </c>
      <c r="F796" s="31">
        <v>33.21</v>
      </c>
      <c r="G796" s="31">
        <v>34.74</v>
      </c>
      <c r="H796" s="31">
        <v>36.676199999999994</v>
      </c>
      <c r="I796" s="31">
        <v>39.281400000000005</v>
      </c>
      <c r="J796" s="31">
        <v>41.498199999999997</v>
      </c>
      <c r="K796" s="31">
        <v>43.872599999999998</v>
      </c>
      <c r="L796" s="31">
        <v>46.768599999999992</v>
      </c>
      <c r="M796" s="31">
        <v>51.373199999999997</v>
      </c>
      <c r="N796" s="31">
        <v>56.064799999999998</v>
      </c>
      <c r="O796" s="31">
        <v>57.019800000000004</v>
      </c>
      <c r="P796" s="31">
        <v>59.337799999999994</v>
      </c>
      <c r="Q796" s="31">
        <v>61.198599999999999</v>
      </c>
      <c r="R796" s="31">
        <v>63.580199999999998</v>
      </c>
      <c r="T796" s="62">
        <f t="shared" si="12"/>
        <v>51.373199999999997</v>
      </c>
    </row>
    <row r="797" spans="1:20" x14ac:dyDescent="0.2">
      <c r="A797" s="51" t="s">
        <v>1663</v>
      </c>
      <c r="B797" s="52" t="s">
        <v>1664</v>
      </c>
      <c r="C797" s="53">
        <v>0.04</v>
      </c>
      <c r="D797" s="51" t="s">
        <v>5</v>
      </c>
      <c r="E797" s="51" t="s">
        <v>99</v>
      </c>
      <c r="F797" s="31">
        <v>8.6</v>
      </c>
      <c r="G797" s="31">
        <v>9.06</v>
      </c>
      <c r="H797" s="31">
        <v>9.5623999999999985</v>
      </c>
      <c r="I797" s="31">
        <v>10.2416</v>
      </c>
      <c r="J797" s="31">
        <v>10.832000000000001</v>
      </c>
      <c r="K797" s="31">
        <v>11.451599999999999</v>
      </c>
      <c r="L797" s="31">
        <v>12.207599999999998</v>
      </c>
      <c r="M797" s="31">
        <v>13.409599999999998</v>
      </c>
      <c r="N797" s="31">
        <v>14.634399999999999</v>
      </c>
      <c r="O797" s="31">
        <v>14.8832</v>
      </c>
      <c r="P797" s="31">
        <v>15.531999999999998</v>
      </c>
      <c r="Q797" s="31">
        <v>16.108799999999999</v>
      </c>
      <c r="R797" s="31">
        <v>16.735599999999998</v>
      </c>
      <c r="T797" s="62">
        <f t="shared" si="12"/>
        <v>13.409599999999998</v>
      </c>
    </row>
    <row r="798" spans="1:20" x14ac:dyDescent="0.2">
      <c r="A798" s="51">
        <v>40321975</v>
      </c>
      <c r="B798" s="52" t="s">
        <v>1665</v>
      </c>
      <c r="C798" s="53">
        <v>0.25</v>
      </c>
      <c r="D798" s="51" t="s">
        <v>5</v>
      </c>
      <c r="E798" s="51">
        <v>21.971</v>
      </c>
      <c r="F798" s="31">
        <v>254.66650000000001</v>
      </c>
      <c r="G798" s="31">
        <v>266.27699999999999</v>
      </c>
      <c r="H798" s="31">
        <v>281.12257</v>
      </c>
      <c r="I798" s="31">
        <v>301.09147000000002</v>
      </c>
      <c r="J798" s="31">
        <v>318.05942999999996</v>
      </c>
      <c r="K798" s="31">
        <v>336.25815</v>
      </c>
      <c r="L798" s="31">
        <v>358.45414999999997</v>
      </c>
      <c r="M798" s="31">
        <v>393.74554000000001</v>
      </c>
      <c r="N798" s="31">
        <v>429.70356000000004</v>
      </c>
      <c r="O798" s="31">
        <v>437.02399000000003</v>
      </c>
      <c r="P798" s="31">
        <v>454.70636999999994</v>
      </c>
      <c r="Q798" s="31">
        <v>468.79397</v>
      </c>
      <c r="R798" s="31">
        <v>487.03769</v>
      </c>
      <c r="T798" s="62">
        <f t="shared" si="12"/>
        <v>393.74554000000001</v>
      </c>
    </row>
    <row r="799" spans="1:20" x14ac:dyDescent="0.2">
      <c r="A799" s="51" t="s">
        <v>1666</v>
      </c>
      <c r="B799" s="52" t="s">
        <v>1667</v>
      </c>
      <c r="C799" s="53">
        <v>1</v>
      </c>
      <c r="D799" s="51" t="s">
        <v>5</v>
      </c>
      <c r="E799" s="51" t="s">
        <v>1668</v>
      </c>
      <c r="F799" s="31">
        <v>111.5</v>
      </c>
      <c r="G799" s="31">
        <v>118.5</v>
      </c>
      <c r="H799" s="31">
        <v>125.03</v>
      </c>
      <c r="I799" s="31">
        <v>133.91</v>
      </c>
      <c r="J799" s="31">
        <v>141.82999999999998</v>
      </c>
      <c r="K799" s="31">
        <v>149.94</v>
      </c>
      <c r="L799" s="31">
        <v>159.84</v>
      </c>
      <c r="M799" s="31">
        <v>175.57999999999998</v>
      </c>
      <c r="N799" s="31">
        <v>191.62</v>
      </c>
      <c r="O799" s="31">
        <v>194.87</v>
      </c>
      <c r="P799" s="31">
        <v>204.07</v>
      </c>
      <c r="Q799" s="31">
        <v>213.09</v>
      </c>
      <c r="R799" s="31">
        <v>221.38</v>
      </c>
      <c r="T799" s="62">
        <f t="shared" si="12"/>
        <v>175.57999999999998</v>
      </c>
    </row>
    <row r="800" spans="1:20" x14ac:dyDescent="0.2">
      <c r="A800" s="51">
        <v>40321380</v>
      </c>
      <c r="B800" s="52" t="s">
        <v>1669</v>
      </c>
      <c r="C800" s="53">
        <v>0.25</v>
      </c>
      <c r="D800" s="51" t="s">
        <v>5</v>
      </c>
      <c r="E800" s="51">
        <v>21.111000000000001</v>
      </c>
      <c r="F800" s="31">
        <v>244.7765</v>
      </c>
      <c r="G800" s="31">
        <v>255.95699999999999</v>
      </c>
      <c r="H800" s="31">
        <v>270.22637000000003</v>
      </c>
      <c r="I800" s="31">
        <v>289.42126999999999</v>
      </c>
      <c r="J800" s="31">
        <v>305.73562999999996</v>
      </c>
      <c r="K800" s="31">
        <v>323.22915</v>
      </c>
      <c r="L800" s="31">
        <v>344.56514999999996</v>
      </c>
      <c r="M800" s="31">
        <v>378.48914000000002</v>
      </c>
      <c r="N800" s="31">
        <v>413.05396000000002</v>
      </c>
      <c r="O800" s="31">
        <v>420.09059000000008</v>
      </c>
      <c r="P800" s="31">
        <v>437.10216999999994</v>
      </c>
      <c r="Q800" s="31">
        <v>450.67377000000005</v>
      </c>
      <c r="R800" s="31">
        <v>468.21229</v>
      </c>
      <c r="T800" s="62">
        <f t="shared" si="12"/>
        <v>378.48914000000002</v>
      </c>
    </row>
    <row r="801" spans="1:20" x14ac:dyDescent="0.2">
      <c r="A801" s="51" t="s">
        <v>1670</v>
      </c>
      <c r="B801" s="52" t="s">
        <v>1671</v>
      </c>
      <c r="C801" s="53">
        <v>0.1</v>
      </c>
      <c r="D801" s="51" t="s">
        <v>5</v>
      </c>
      <c r="E801" s="51" t="s">
        <v>330</v>
      </c>
      <c r="F801" s="31">
        <v>38.680999999999997</v>
      </c>
      <c r="G801" s="31">
        <v>40.577999999999996</v>
      </c>
      <c r="H801" s="31">
        <v>42.834980000000002</v>
      </c>
      <c r="I801" s="31">
        <v>45.877580000000002</v>
      </c>
      <c r="J801" s="31">
        <v>48.489020000000004</v>
      </c>
      <c r="K801" s="31">
        <v>51.263100000000001</v>
      </c>
      <c r="L801" s="31">
        <v>54.647099999999995</v>
      </c>
      <c r="M801" s="31">
        <v>60.027559999999994</v>
      </c>
      <c r="N801" s="31">
        <v>65.509839999999997</v>
      </c>
      <c r="O801" s="31">
        <v>66.624860000000012</v>
      </c>
      <c r="P801" s="31">
        <v>69.412179999999992</v>
      </c>
      <c r="Q801" s="31">
        <v>71.750579999999999</v>
      </c>
      <c r="R801" s="31">
        <v>74.542659999999998</v>
      </c>
      <c r="T801" s="62">
        <f t="shared" si="12"/>
        <v>60.027559999999994</v>
      </c>
    </row>
    <row r="802" spans="1:20" x14ac:dyDescent="0.2">
      <c r="A802" s="51" t="s">
        <v>1672</v>
      </c>
      <c r="B802" s="52" t="s">
        <v>1673</v>
      </c>
      <c r="C802" s="53">
        <v>0.1</v>
      </c>
      <c r="D802" s="51" t="s">
        <v>5</v>
      </c>
      <c r="E802" s="51" t="s">
        <v>1674</v>
      </c>
      <c r="F802" s="31">
        <v>1196.8</v>
      </c>
      <c r="G802" s="31">
        <v>1249.05</v>
      </c>
      <c r="H802" s="31">
        <v>1318.78</v>
      </c>
      <c r="I802" s="31">
        <v>1412.4580000000001</v>
      </c>
      <c r="J802" s="31">
        <v>1491.606</v>
      </c>
      <c r="K802" s="31">
        <v>1576.9590000000001</v>
      </c>
      <c r="L802" s="31">
        <v>1681.049</v>
      </c>
      <c r="M802" s="31">
        <v>1846.5519999999999</v>
      </c>
      <c r="N802" s="31">
        <v>2015.1780000000001</v>
      </c>
      <c r="O802" s="31">
        <v>2049.5260000000003</v>
      </c>
      <c r="P802" s="31">
        <v>2130.864</v>
      </c>
      <c r="Q802" s="31">
        <v>2193.6260000000002</v>
      </c>
      <c r="R802" s="31">
        <v>2278.9969999999998</v>
      </c>
      <c r="T802" s="62">
        <f t="shared" si="12"/>
        <v>1846.5519999999999</v>
      </c>
    </row>
    <row r="803" spans="1:20" x14ac:dyDescent="0.2">
      <c r="A803" s="51" t="s">
        <v>1675</v>
      </c>
      <c r="B803" s="52" t="s">
        <v>1676</v>
      </c>
      <c r="C803" s="53">
        <v>0.1</v>
      </c>
      <c r="D803" s="51" t="s">
        <v>5</v>
      </c>
      <c r="E803" s="51" t="s">
        <v>1677</v>
      </c>
      <c r="F803" s="31">
        <v>1150.8</v>
      </c>
      <c r="G803" s="31">
        <v>1201.05</v>
      </c>
      <c r="H803" s="31">
        <v>1268.0999999999999</v>
      </c>
      <c r="I803" s="31">
        <v>1358.1780000000001</v>
      </c>
      <c r="J803" s="31">
        <v>1434.2860000000001</v>
      </c>
      <c r="K803" s="31">
        <v>1516.3589999999999</v>
      </c>
      <c r="L803" s="31">
        <v>1616.4489999999998</v>
      </c>
      <c r="M803" s="31">
        <v>1775.5919999999999</v>
      </c>
      <c r="N803" s="31">
        <v>1937.7380000000001</v>
      </c>
      <c r="O803" s="31">
        <v>1970.7660000000003</v>
      </c>
      <c r="P803" s="31">
        <v>2048.9839999999999</v>
      </c>
      <c r="Q803" s="31">
        <v>2109.346</v>
      </c>
      <c r="R803" s="31">
        <v>2191.4369999999999</v>
      </c>
      <c r="T803" s="62">
        <f t="shared" si="12"/>
        <v>1775.5919999999999</v>
      </c>
    </row>
    <row r="804" spans="1:20" x14ac:dyDescent="0.2">
      <c r="A804" s="51">
        <v>40402231</v>
      </c>
      <c r="B804" s="52" t="s">
        <v>1678</v>
      </c>
      <c r="C804" s="53">
        <v>0.1</v>
      </c>
      <c r="D804" s="51" t="s">
        <v>5</v>
      </c>
      <c r="E804" s="51">
        <v>759</v>
      </c>
      <c r="F804" s="31">
        <v>8729.2999999999993</v>
      </c>
      <c r="G804" s="31">
        <v>9109.0499999999993</v>
      </c>
      <c r="H804" s="31">
        <v>9617.630000000001</v>
      </c>
      <c r="I804" s="31">
        <v>10300.808000000001</v>
      </c>
      <c r="J804" s="31">
        <v>10877.755999999999</v>
      </c>
      <c r="K804" s="31">
        <v>11500.209000000001</v>
      </c>
      <c r="L804" s="31">
        <v>12259.298999999999</v>
      </c>
      <c r="M804" s="31">
        <v>13466.251999999999</v>
      </c>
      <c r="N804" s="31">
        <v>14695.977999999999</v>
      </c>
      <c r="O804" s="31">
        <v>14946.476000000001</v>
      </c>
      <c r="P804" s="31">
        <v>15538.714</v>
      </c>
      <c r="Q804" s="31">
        <v>15994.476000000001</v>
      </c>
      <c r="R804" s="31">
        <v>16616.947000000004</v>
      </c>
      <c r="T804" s="62">
        <f t="shared" si="12"/>
        <v>13466.251999999999</v>
      </c>
    </row>
    <row r="805" spans="1:20" x14ac:dyDescent="0.2">
      <c r="A805" s="51" t="s">
        <v>1679</v>
      </c>
      <c r="B805" s="52" t="s">
        <v>1680</v>
      </c>
      <c r="C805" s="53">
        <v>0.1</v>
      </c>
      <c r="D805" s="51" t="s">
        <v>5</v>
      </c>
      <c r="E805" s="51" t="s">
        <v>39</v>
      </c>
      <c r="F805" s="31">
        <v>38.370499999999993</v>
      </c>
      <c r="G805" s="31">
        <v>40.253999999999998</v>
      </c>
      <c r="H805" s="31">
        <v>42.492890000000003</v>
      </c>
      <c r="I805" s="31">
        <v>45.511189999999999</v>
      </c>
      <c r="J805" s="31">
        <v>48.102110000000003</v>
      </c>
      <c r="K805" s="31">
        <v>50.854050000000001</v>
      </c>
      <c r="L805" s="31">
        <v>54.211049999999993</v>
      </c>
      <c r="M805" s="31">
        <v>59.548579999999994</v>
      </c>
      <c r="N805" s="31">
        <v>64.987120000000004</v>
      </c>
      <c r="O805" s="31">
        <v>66.093230000000005</v>
      </c>
      <c r="P805" s="31">
        <v>68.859489999999994</v>
      </c>
      <c r="Q805" s="31">
        <v>71.181690000000003</v>
      </c>
      <c r="R805" s="31">
        <v>73.951629999999994</v>
      </c>
      <c r="T805" s="62">
        <f t="shared" si="12"/>
        <v>59.548579999999994</v>
      </c>
    </row>
    <row r="806" spans="1:20" x14ac:dyDescent="0.2">
      <c r="A806" s="51" t="s">
        <v>1681</v>
      </c>
      <c r="B806" s="52" t="s">
        <v>1682</v>
      </c>
      <c r="C806" s="53">
        <v>0.1</v>
      </c>
      <c r="D806" s="51" t="s">
        <v>5</v>
      </c>
      <c r="E806" s="51" t="s">
        <v>330</v>
      </c>
      <c r="F806" s="31">
        <v>38.680999999999997</v>
      </c>
      <c r="G806" s="31">
        <v>40.577999999999996</v>
      </c>
      <c r="H806" s="31">
        <v>42.834980000000002</v>
      </c>
      <c r="I806" s="31">
        <v>45.877580000000002</v>
      </c>
      <c r="J806" s="31">
        <v>48.489020000000004</v>
      </c>
      <c r="K806" s="31">
        <v>51.263100000000001</v>
      </c>
      <c r="L806" s="31">
        <v>54.647099999999995</v>
      </c>
      <c r="M806" s="31">
        <v>60.027559999999994</v>
      </c>
      <c r="N806" s="31">
        <v>65.509839999999997</v>
      </c>
      <c r="O806" s="31">
        <v>66.624860000000012</v>
      </c>
      <c r="P806" s="31">
        <v>69.412179999999992</v>
      </c>
      <c r="Q806" s="31">
        <v>71.750579999999999</v>
      </c>
      <c r="R806" s="31">
        <v>74.542659999999998</v>
      </c>
      <c r="T806" s="62">
        <f t="shared" si="12"/>
        <v>60.027559999999994</v>
      </c>
    </row>
    <row r="807" spans="1:20" x14ac:dyDescent="0.2">
      <c r="A807" s="51" t="s">
        <v>1683</v>
      </c>
      <c r="B807" s="52" t="s">
        <v>1684</v>
      </c>
      <c r="C807" s="53">
        <v>1</v>
      </c>
      <c r="D807" s="51" t="s">
        <v>5</v>
      </c>
      <c r="E807" s="51" t="s">
        <v>493</v>
      </c>
      <c r="F807" s="31">
        <v>103.10499999999999</v>
      </c>
      <c r="G807" s="31">
        <v>109.74</v>
      </c>
      <c r="H807" s="31">
        <v>115.78089999999999</v>
      </c>
      <c r="I807" s="31">
        <v>124.0039</v>
      </c>
      <c r="J807" s="31">
        <v>131.3691</v>
      </c>
      <c r="K807" s="31">
        <v>138.88049999999998</v>
      </c>
      <c r="L807" s="31">
        <v>148.0505</v>
      </c>
      <c r="M807" s="31">
        <v>162.62979999999996</v>
      </c>
      <c r="N807" s="31">
        <v>177.48719999999997</v>
      </c>
      <c r="O807" s="31">
        <v>180.49629999999999</v>
      </c>
      <c r="P807" s="31">
        <v>189.12689999999998</v>
      </c>
      <c r="Q807" s="31">
        <v>197.7089</v>
      </c>
      <c r="R807" s="31">
        <v>205.40029999999999</v>
      </c>
      <c r="T807" s="62">
        <f t="shared" si="12"/>
        <v>162.62979999999996</v>
      </c>
    </row>
    <row r="808" spans="1:20" x14ac:dyDescent="0.2">
      <c r="A808" s="51" t="s">
        <v>1685</v>
      </c>
      <c r="B808" s="52" t="s">
        <v>1686</v>
      </c>
      <c r="C808" s="53">
        <v>0.01</v>
      </c>
      <c r="D808" s="51" t="s">
        <v>5</v>
      </c>
      <c r="E808" s="51" t="s">
        <v>164</v>
      </c>
      <c r="F808" s="31">
        <v>7.0145</v>
      </c>
      <c r="G808" s="31">
        <v>7.3410000000000002</v>
      </c>
      <c r="H808" s="31">
        <v>7.7500099999999996</v>
      </c>
      <c r="I808" s="31">
        <v>8.3005100000000009</v>
      </c>
      <c r="J808" s="31">
        <v>8.7695900000000009</v>
      </c>
      <c r="K808" s="31">
        <v>9.27135</v>
      </c>
      <c r="L808" s="31">
        <v>9.8833499999999983</v>
      </c>
      <c r="M808" s="31">
        <v>10.856419999999998</v>
      </c>
      <c r="N808" s="31">
        <v>11.84788</v>
      </c>
      <c r="O808" s="31">
        <v>12.049670000000001</v>
      </c>
      <c r="P808" s="31">
        <v>12.541809999999998</v>
      </c>
      <c r="Q808" s="31">
        <v>12.93981</v>
      </c>
      <c r="R808" s="31">
        <v>13.44337</v>
      </c>
      <c r="T808" s="62">
        <f t="shared" si="12"/>
        <v>10.856419999999998</v>
      </c>
    </row>
    <row r="809" spans="1:20" x14ac:dyDescent="0.2">
      <c r="A809" s="51" t="s">
        <v>1687</v>
      </c>
      <c r="B809" s="52" t="s">
        <v>1688</v>
      </c>
      <c r="C809" s="53">
        <v>0.04</v>
      </c>
      <c r="D809" s="51" t="s">
        <v>5</v>
      </c>
      <c r="E809" s="51" t="s">
        <v>561</v>
      </c>
      <c r="F809" s="31">
        <v>10.67</v>
      </c>
      <c r="G809" s="31">
        <v>11.22</v>
      </c>
      <c r="H809" s="31">
        <v>11.843</v>
      </c>
      <c r="I809" s="31">
        <v>12.684200000000001</v>
      </c>
      <c r="J809" s="31">
        <v>13.4114</v>
      </c>
      <c r="K809" s="31">
        <v>14.178599999999999</v>
      </c>
      <c r="L809" s="31">
        <v>15.114599999999998</v>
      </c>
      <c r="M809" s="31">
        <v>16.602799999999998</v>
      </c>
      <c r="N809" s="31">
        <v>18.119199999999999</v>
      </c>
      <c r="O809" s="31">
        <v>18.427399999999999</v>
      </c>
      <c r="P809" s="31">
        <v>19.2166</v>
      </c>
      <c r="Q809" s="31">
        <v>19.901400000000002</v>
      </c>
      <c r="R809" s="31">
        <v>20.675800000000002</v>
      </c>
      <c r="T809" s="62">
        <f t="shared" si="12"/>
        <v>16.602799999999998</v>
      </c>
    </row>
    <row r="810" spans="1:20" x14ac:dyDescent="0.2">
      <c r="A810" s="51" t="s">
        <v>1689</v>
      </c>
      <c r="B810" s="52" t="s">
        <v>1690</v>
      </c>
      <c r="C810" s="53">
        <v>0.01</v>
      </c>
      <c r="D810" s="51" t="s">
        <v>5</v>
      </c>
      <c r="E810" s="51" t="s">
        <v>371</v>
      </c>
      <c r="F810" s="31">
        <v>9.7054999999999989</v>
      </c>
      <c r="G810" s="31">
        <v>10.149000000000001</v>
      </c>
      <c r="H810" s="31">
        <v>10.714789999999999</v>
      </c>
      <c r="I810" s="31">
        <v>11.47589</v>
      </c>
      <c r="J810" s="31">
        <v>12.122809999999999</v>
      </c>
      <c r="K810" s="31">
        <v>12.81645</v>
      </c>
      <c r="L810" s="31">
        <v>13.662449999999998</v>
      </c>
      <c r="M810" s="31">
        <v>15.007579999999999</v>
      </c>
      <c r="N810" s="31">
        <v>16.378119999999999</v>
      </c>
      <c r="O810" s="31">
        <v>16.657130000000002</v>
      </c>
      <c r="P810" s="31">
        <v>17.331789999999998</v>
      </c>
      <c r="Q810" s="31">
        <v>17.870190000000001</v>
      </c>
      <c r="R810" s="31">
        <v>18.565629999999999</v>
      </c>
      <c r="T810" s="62">
        <f t="shared" si="12"/>
        <v>15.007579999999999</v>
      </c>
    </row>
    <row r="811" spans="1:20" x14ac:dyDescent="0.2">
      <c r="A811" s="51" t="s">
        <v>1691</v>
      </c>
      <c r="B811" s="52" t="s">
        <v>1692</v>
      </c>
      <c r="C811" s="53">
        <v>0.1</v>
      </c>
      <c r="D811" s="51" t="s">
        <v>5</v>
      </c>
      <c r="E811" s="51" t="s">
        <v>643</v>
      </c>
      <c r="F811" s="31">
        <v>32.160499999999999</v>
      </c>
      <c r="G811" s="31">
        <v>33.773999999999994</v>
      </c>
      <c r="H811" s="31">
        <v>35.651089999999996</v>
      </c>
      <c r="I811" s="31">
        <v>38.183389999999996</v>
      </c>
      <c r="J811" s="31">
        <v>40.363909999999997</v>
      </c>
      <c r="K811" s="31">
        <v>42.673050000000003</v>
      </c>
      <c r="L811" s="31">
        <v>45.490049999999989</v>
      </c>
      <c r="M811" s="31">
        <v>49.968979999999995</v>
      </c>
      <c r="N811" s="31">
        <v>54.532719999999998</v>
      </c>
      <c r="O811" s="31">
        <v>55.460630000000002</v>
      </c>
      <c r="P811" s="31">
        <v>57.805689999999998</v>
      </c>
      <c r="Q811" s="31">
        <v>59.803889999999996</v>
      </c>
      <c r="R811" s="31">
        <v>62.131029999999996</v>
      </c>
      <c r="T811" s="62">
        <f t="shared" si="12"/>
        <v>49.968979999999995</v>
      </c>
    </row>
    <row r="812" spans="1:20" x14ac:dyDescent="0.2">
      <c r="A812" s="51">
        <v>40317404</v>
      </c>
      <c r="B812" s="52" t="s">
        <v>1693</v>
      </c>
      <c r="C812" s="53">
        <v>0.04</v>
      </c>
      <c r="D812" s="51" t="s">
        <v>5</v>
      </c>
      <c r="E812" s="51">
        <v>6.0259999999999998</v>
      </c>
      <c r="F812" s="31">
        <v>69.618999999999986</v>
      </c>
      <c r="G812" s="31">
        <v>72.731999999999999</v>
      </c>
      <c r="H812" s="31">
        <v>76.789419999999993</v>
      </c>
      <c r="I812" s="31">
        <v>82.244019999999992</v>
      </c>
      <c r="J812" s="31">
        <v>86.866979999999998</v>
      </c>
      <c r="K812" s="31">
        <v>91.837499999999991</v>
      </c>
      <c r="L812" s="31">
        <v>97.899499999999989</v>
      </c>
      <c r="M812" s="31">
        <v>107.53803999999998</v>
      </c>
      <c r="N812" s="31">
        <v>117.35856</v>
      </c>
      <c r="O812" s="31">
        <v>119.35834000000001</v>
      </c>
      <c r="P812" s="31">
        <v>124.14581999999999</v>
      </c>
      <c r="Q812" s="31">
        <v>127.90622</v>
      </c>
      <c r="R812" s="31">
        <v>132.88394</v>
      </c>
      <c r="T812" s="62">
        <f t="shared" si="12"/>
        <v>107.53803999999998</v>
      </c>
    </row>
    <row r="813" spans="1:20" x14ac:dyDescent="0.2">
      <c r="A813" s="51" t="s">
        <v>1694</v>
      </c>
      <c r="B813" s="52" t="s">
        <v>1695</v>
      </c>
      <c r="C813" s="53">
        <v>0.1</v>
      </c>
      <c r="D813" s="51" t="s">
        <v>5</v>
      </c>
      <c r="E813" s="51" t="s">
        <v>39</v>
      </c>
      <c r="F813" s="31">
        <v>38.370499999999993</v>
      </c>
      <c r="G813" s="31">
        <v>40.253999999999998</v>
      </c>
      <c r="H813" s="31">
        <v>42.492890000000003</v>
      </c>
      <c r="I813" s="31">
        <v>45.511189999999999</v>
      </c>
      <c r="J813" s="31">
        <v>48.102110000000003</v>
      </c>
      <c r="K813" s="31">
        <v>50.854050000000001</v>
      </c>
      <c r="L813" s="31">
        <v>54.211049999999993</v>
      </c>
      <c r="M813" s="31">
        <v>59.548579999999994</v>
      </c>
      <c r="N813" s="31">
        <v>64.987120000000004</v>
      </c>
      <c r="O813" s="31">
        <v>66.093230000000005</v>
      </c>
      <c r="P813" s="31">
        <v>68.859489999999994</v>
      </c>
      <c r="Q813" s="31">
        <v>71.181690000000003</v>
      </c>
      <c r="R813" s="31">
        <v>73.951629999999994</v>
      </c>
      <c r="T813" s="62">
        <f t="shared" si="12"/>
        <v>59.548579999999994</v>
      </c>
    </row>
    <row r="814" spans="1:20" x14ac:dyDescent="0.2">
      <c r="A814" s="51" t="s">
        <v>1696</v>
      </c>
      <c r="B814" s="52" t="s">
        <v>1697</v>
      </c>
      <c r="C814" s="53">
        <v>0.1</v>
      </c>
      <c r="D814" s="51" t="s">
        <v>5</v>
      </c>
      <c r="E814" s="51" t="s">
        <v>80</v>
      </c>
      <c r="F814" s="31">
        <v>19.740500000000001</v>
      </c>
      <c r="G814" s="31">
        <v>20.814</v>
      </c>
      <c r="H814" s="31">
        <v>21.967490000000002</v>
      </c>
      <c r="I814" s="31">
        <v>23.527790000000003</v>
      </c>
      <c r="J814" s="31">
        <v>24.887510000000002</v>
      </c>
      <c r="K814" s="31">
        <v>26.311050000000002</v>
      </c>
      <c r="L814" s="31">
        <v>28.04805</v>
      </c>
      <c r="M814" s="31">
        <v>30.809779999999996</v>
      </c>
      <c r="N814" s="31">
        <v>33.623919999999998</v>
      </c>
      <c r="O814" s="31">
        <v>34.195430000000002</v>
      </c>
      <c r="P814" s="31">
        <v>35.698090000000001</v>
      </c>
      <c r="Q814" s="31">
        <v>37.048289999999994</v>
      </c>
      <c r="R814" s="31">
        <v>38.489829999999998</v>
      </c>
      <c r="T814" s="62">
        <f t="shared" si="12"/>
        <v>30.809779999999996</v>
      </c>
    </row>
    <row r="815" spans="1:20" x14ac:dyDescent="0.2">
      <c r="A815" s="51" t="s">
        <v>1698</v>
      </c>
      <c r="B815" s="52" t="s">
        <v>1699</v>
      </c>
      <c r="C815" s="53">
        <v>0.1</v>
      </c>
      <c r="D815" s="51" t="s">
        <v>5</v>
      </c>
      <c r="E815" s="51" t="s">
        <v>643</v>
      </c>
      <c r="F815" s="31">
        <v>32.160499999999999</v>
      </c>
      <c r="G815" s="31">
        <v>33.773999999999994</v>
      </c>
      <c r="H815" s="31">
        <v>35.651089999999996</v>
      </c>
      <c r="I815" s="31">
        <v>38.183389999999996</v>
      </c>
      <c r="J815" s="31">
        <v>40.363909999999997</v>
      </c>
      <c r="K815" s="31">
        <v>42.673050000000003</v>
      </c>
      <c r="L815" s="31">
        <v>45.490049999999989</v>
      </c>
      <c r="M815" s="31">
        <v>49.968979999999995</v>
      </c>
      <c r="N815" s="31">
        <v>54.532719999999998</v>
      </c>
      <c r="O815" s="31">
        <v>55.460630000000002</v>
      </c>
      <c r="P815" s="31">
        <v>57.805689999999998</v>
      </c>
      <c r="Q815" s="31">
        <v>59.803889999999996</v>
      </c>
      <c r="R815" s="31">
        <v>62.131029999999996</v>
      </c>
      <c r="T815" s="62">
        <f t="shared" si="12"/>
        <v>49.968979999999995</v>
      </c>
    </row>
    <row r="816" spans="1:20" x14ac:dyDescent="0.2">
      <c r="A816" s="51" t="s">
        <v>1700</v>
      </c>
      <c r="B816" s="52" t="s">
        <v>1701</v>
      </c>
      <c r="C816" s="53">
        <v>0.1</v>
      </c>
      <c r="D816" s="51" t="s">
        <v>5</v>
      </c>
      <c r="E816" s="51" t="s">
        <v>381</v>
      </c>
      <c r="F816" s="31">
        <v>47.374999999999993</v>
      </c>
      <c r="G816" s="31">
        <v>49.649999999999991</v>
      </c>
      <c r="H816" s="31">
        <v>52.413499999999999</v>
      </c>
      <c r="I816" s="31">
        <v>56.136499999999998</v>
      </c>
      <c r="J816" s="31">
        <v>59.322499999999998</v>
      </c>
      <c r="K816" s="31">
        <v>62.716500000000003</v>
      </c>
      <c r="L816" s="31">
        <v>66.856499999999983</v>
      </c>
      <c r="M816" s="31">
        <v>73.438999999999993</v>
      </c>
      <c r="N816" s="31">
        <v>80.146000000000001</v>
      </c>
      <c r="O816" s="31">
        <v>81.510500000000008</v>
      </c>
      <c r="P816" s="31">
        <v>84.887499999999989</v>
      </c>
      <c r="Q816" s="31">
        <v>87.679500000000004</v>
      </c>
      <c r="R816" s="31">
        <v>91.091499999999996</v>
      </c>
      <c r="T816" s="62">
        <f t="shared" si="12"/>
        <v>73.438999999999993</v>
      </c>
    </row>
    <row r="817" spans="1:20" x14ac:dyDescent="0.2">
      <c r="A817" s="51" t="s">
        <v>1702</v>
      </c>
      <c r="B817" s="52" t="s">
        <v>1703</v>
      </c>
      <c r="C817" s="53">
        <v>0.25</v>
      </c>
      <c r="D817" s="51" t="s">
        <v>5</v>
      </c>
      <c r="E817" s="51" t="s">
        <v>532</v>
      </c>
      <c r="F817" s="31">
        <v>57.165499999999994</v>
      </c>
      <c r="G817" s="31">
        <v>60.188999999999993</v>
      </c>
      <c r="H817" s="31">
        <v>63.527989999999996</v>
      </c>
      <c r="I817" s="31">
        <v>68.040289999999985</v>
      </c>
      <c r="J817" s="31">
        <v>71.956010000000006</v>
      </c>
      <c r="K817" s="31">
        <v>76.07204999999999</v>
      </c>
      <c r="L817" s="31">
        <v>81.094049999999996</v>
      </c>
      <c r="M817" s="31">
        <v>89.078779999999995</v>
      </c>
      <c r="N817" s="31">
        <v>97.214919999999992</v>
      </c>
      <c r="O817" s="31">
        <v>98.867930000000001</v>
      </c>
      <c r="P817" s="31">
        <v>103.15458999999998</v>
      </c>
      <c r="Q817" s="31">
        <v>106.93778999999999</v>
      </c>
      <c r="R817" s="31">
        <v>111.09882999999999</v>
      </c>
      <c r="T817" s="62">
        <f t="shared" si="12"/>
        <v>89.078779999999995</v>
      </c>
    </row>
    <row r="818" spans="1:20" x14ac:dyDescent="0.2">
      <c r="A818" s="51" t="s">
        <v>1704</v>
      </c>
      <c r="B818" s="52" t="s">
        <v>1705</v>
      </c>
      <c r="C818" s="53">
        <v>0.1</v>
      </c>
      <c r="D818" s="51" t="s">
        <v>5</v>
      </c>
      <c r="E818" s="51" t="s">
        <v>42</v>
      </c>
      <c r="F818" s="31">
        <v>21.086000000000002</v>
      </c>
      <c r="G818" s="31">
        <v>22.218</v>
      </c>
      <c r="H818" s="31">
        <v>23.44988</v>
      </c>
      <c r="I818" s="31">
        <v>25.115480000000002</v>
      </c>
      <c r="J818" s="31">
        <v>26.564120000000003</v>
      </c>
      <c r="K818" s="31">
        <v>28.083600000000004</v>
      </c>
      <c r="L818" s="31">
        <v>29.9376</v>
      </c>
      <c r="M818" s="31">
        <v>32.885359999999999</v>
      </c>
      <c r="N818" s="31">
        <v>35.889040000000001</v>
      </c>
      <c r="O818" s="31">
        <v>36.499160000000003</v>
      </c>
      <c r="P818" s="31">
        <v>38.09308</v>
      </c>
      <c r="Q818" s="31">
        <v>39.513480000000001</v>
      </c>
      <c r="R818" s="31">
        <v>41.050959999999996</v>
      </c>
      <c r="T818" s="62">
        <f t="shared" si="12"/>
        <v>32.885359999999999</v>
      </c>
    </row>
    <row r="819" spans="1:20" x14ac:dyDescent="0.2">
      <c r="A819" s="51">
        <v>40319172</v>
      </c>
      <c r="B819" s="52" t="s">
        <v>1706</v>
      </c>
      <c r="C819" s="53">
        <v>0.04</v>
      </c>
      <c r="D819" s="51" t="s">
        <v>5</v>
      </c>
      <c r="E819" s="51">
        <v>5.9640000000000004</v>
      </c>
      <c r="F819" s="31">
        <v>68.905999999999992</v>
      </c>
      <c r="G819" s="31">
        <v>71.988000000000014</v>
      </c>
      <c r="H819" s="31">
        <v>76.003880000000009</v>
      </c>
      <c r="I819" s="31">
        <v>81.402680000000004</v>
      </c>
      <c r="J819" s="31">
        <v>85.978520000000003</v>
      </c>
      <c r="K819" s="31">
        <v>90.898200000000003</v>
      </c>
      <c r="L819" s="31">
        <v>96.898200000000003</v>
      </c>
      <c r="M819" s="31">
        <v>106.43816</v>
      </c>
      <c r="N819" s="31">
        <v>116.15824000000001</v>
      </c>
      <c r="O819" s="31">
        <v>118.13756000000002</v>
      </c>
      <c r="P819" s="31">
        <v>122.87667999999999</v>
      </c>
      <c r="Q819" s="31">
        <v>126.59988000000001</v>
      </c>
      <c r="R819" s="31">
        <v>131.52676</v>
      </c>
      <c r="T819" s="62">
        <f t="shared" si="12"/>
        <v>106.43816</v>
      </c>
    </row>
    <row r="820" spans="1:20" x14ac:dyDescent="0.2">
      <c r="A820" s="51" t="s">
        <v>1707</v>
      </c>
      <c r="B820" s="52" t="s">
        <v>1708</v>
      </c>
      <c r="C820" s="53">
        <v>0.25</v>
      </c>
      <c r="D820" s="51" t="s">
        <v>5</v>
      </c>
      <c r="E820" s="51" t="s">
        <v>861</v>
      </c>
      <c r="F820" s="31">
        <v>67.515500000000003</v>
      </c>
      <c r="G820" s="31">
        <v>70.989000000000004</v>
      </c>
      <c r="H820" s="31">
        <v>74.930989999999994</v>
      </c>
      <c r="I820" s="31">
        <v>80.253289999999993</v>
      </c>
      <c r="J820" s="31">
        <v>84.853010000000012</v>
      </c>
      <c r="K820" s="31">
        <v>89.707049999999995</v>
      </c>
      <c r="L820" s="31">
        <v>95.629049999999992</v>
      </c>
      <c r="M820" s="31">
        <v>105.04478</v>
      </c>
      <c r="N820" s="31">
        <v>114.63892</v>
      </c>
      <c r="O820" s="31">
        <v>116.58893000000002</v>
      </c>
      <c r="P820" s="31">
        <v>121.57758999999999</v>
      </c>
      <c r="Q820" s="31">
        <v>125.90079</v>
      </c>
      <c r="R820" s="31">
        <v>130.79982999999999</v>
      </c>
      <c r="T820" s="62">
        <f t="shared" si="12"/>
        <v>105.04478</v>
      </c>
    </row>
    <row r="821" spans="1:20" x14ac:dyDescent="0.2">
      <c r="A821" s="51" t="s">
        <v>1709</v>
      </c>
      <c r="B821" s="52" t="s">
        <v>1710</v>
      </c>
      <c r="C821" s="53">
        <v>0.04</v>
      </c>
      <c r="D821" s="51" t="s">
        <v>5</v>
      </c>
      <c r="E821" s="51" t="s">
        <v>45</v>
      </c>
      <c r="F821" s="31">
        <v>8.2894999999999985</v>
      </c>
      <c r="G821" s="31">
        <v>8.7359999999999989</v>
      </c>
      <c r="H821" s="31">
        <v>9.2203099999999996</v>
      </c>
      <c r="I821" s="31">
        <v>9.8752099999999992</v>
      </c>
      <c r="J821" s="31">
        <v>10.445089999999999</v>
      </c>
      <c r="K821" s="31">
        <v>11.042549999999999</v>
      </c>
      <c r="L821" s="31">
        <v>11.771549999999998</v>
      </c>
      <c r="M821" s="31">
        <v>12.930619999999998</v>
      </c>
      <c r="N821" s="31">
        <v>14.111679999999998</v>
      </c>
      <c r="O821" s="31">
        <v>14.351570000000001</v>
      </c>
      <c r="P821" s="31">
        <v>14.979309999999998</v>
      </c>
      <c r="Q821" s="31">
        <v>15.539909999999999</v>
      </c>
      <c r="R821" s="31">
        <v>16.144570000000002</v>
      </c>
      <c r="T821" s="62">
        <f t="shared" si="12"/>
        <v>12.930619999999998</v>
      </c>
    </row>
    <row r="822" spans="1:20" x14ac:dyDescent="0.2">
      <c r="A822" s="51">
        <v>40321983</v>
      </c>
      <c r="B822" s="52" t="s">
        <v>1711</v>
      </c>
      <c r="C822" s="53">
        <v>0.5</v>
      </c>
      <c r="D822" s="51" t="s">
        <v>5</v>
      </c>
      <c r="E822" s="51">
        <v>59.322000000000003</v>
      </c>
      <c r="F822" s="31">
        <v>686.20299999999997</v>
      </c>
      <c r="G822" s="31">
        <v>717.11400000000003</v>
      </c>
      <c r="H822" s="31">
        <v>757.10973999999999</v>
      </c>
      <c r="I822" s="31">
        <v>810.88954000000001</v>
      </c>
      <c r="J822" s="31">
        <v>856.51426000000004</v>
      </c>
      <c r="K822" s="31">
        <v>905.52330000000006</v>
      </c>
      <c r="L822" s="31">
        <v>965.2953</v>
      </c>
      <c r="M822" s="31">
        <v>1060.3322800000001</v>
      </c>
      <c r="N822" s="31">
        <v>1157.16392</v>
      </c>
      <c r="O822" s="31">
        <v>1176.8801800000001</v>
      </c>
      <c r="P822" s="31">
        <v>1224.24134</v>
      </c>
      <c r="Q822" s="31">
        <v>1261.64454</v>
      </c>
      <c r="R822" s="31">
        <v>1310.7435800000001</v>
      </c>
      <c r="T822" s="62">
        <f t="shared" si="12"/>
        <v>1060.3322800000001</v>
      </c>
    </row>
    <row r="823" spans="1:20" x14ac:dyDescent="0.2">
      <c r="A823" s="51" t="s">
        <v>1712</v>
      </c>
      <c r="B823" s="52" t="s">
        <v>1713</v>
      </c>
      <c r="C823" s="53">
        <v>0.1</v>
      </c>
      <c r="D823" s="51" t="s">
        <v>5</v>
      </c>
      <c r="E823" s="51" t="s">
        <v>1079</v>
      </c>
      <c r="F823" s="31">
        <v>58.345999999999989</v>
      </c>
      <c r="G823" s="31">
        <v>61.097999999999992</v>
      </c>
      <c r="H823" s="31">
        <v>64.500679999999988</v>
      </c>
      <c r="I823" s="31">
        <v>69.082279999999997</v>
      </c>
      <c r="J823" s="31">
        <v>72.993319999999997</v>
      </c>
      <c r="K823" s="31">
        <v>77.169599999999988</v>
      </c>
      <c r="L823" s="31">
        <v>82.263599999999983</v>
      </c>
      <c r="M823" s="31">
        <v>90.362959999999987</v>
      </c>
      <c r="N823" s="31">
        <v>98.615439999999992</v>
      </c>
      <c r="O823" s="31">
        <v>100.29476</v>
      </c>
      <c r="P823" s="31">
        <v>104.41587999999997</v>
      </c>
      <c r="Q823" s="31">
        <v>107.78027999999999</v>
      </c>
      <c r="R823" s="31">
        <v>111.97456</v>
      </c>
      <c r="T823" s="62">
        <f t="shared" si="12"/>
        <v>90.362959999999987</v>
      </c>
    </row>
    <row r="824" spans="1:20" x14ac:dyDescent="0.2">
      <c r="A824" s="51" t="s">
        <v>1714</v>
      </c>
      <c r="B824" s="52" t="s">
        <v>1715</v>
      </c>
      <c r="C824" s="53">
        <v>0.1</v>
      </c>
      <c r="D824" s="51" t="s">
        <v>5</v>
      </c>
      <c r="E824" s="51" t="s">
        <v>39</v>
      </c>
      <c r="F824" s="31">
        <v>38.370499999999993</v>
      </c>
      <c r="G824" s="31">
        <v>40.253999999999998</v>
      </c>
      <c r="H824" s="31">
        <v>42.492890000000003</v>
      </c>
      <c r="I824" s="31">
        <v>45.511189999999999</v>
      </c>
      <c r="J824" s="31">
        <v>48.102110000000003</v>
      </c>
      <c r="K824" s="31">
        <v>50.854050000000001</v>
      </c>
      <c r="L824" s="31">
        <v>54.211049999999993</v>
      </c>
      <c r="M824" s="31">
        <v>59.548579999999994</v>
      </c>
      <c r="N824" s="31">
        <v>64.987120000000004</v>
      </c>
      <c r="O824" s="31">
        <v>66.093230000000005</v>
      </c>
      <c r="P824" s="31">
        <v>68.859489999999994</v>
      </c>
      <c r="Q824" s="31">
        <v>71.181690000000003</v>
      </c>
      <c r="R824" s="31">
        <v>73.951629999999994</v>
      </c>
      <c r="T824" s="62">
        <f t="shared" si="12"/>
        <v>59.548579999999994</v>
      </c>
    </row>
    <row r="825" spans="1:20" x14ac:dyDescent="0.2">
      <c r="A825" s="51" t="s">
        <v>1716</v>
      </c>
      <c r="B825" s="52" t="s">
        <v>1717</v>
      </c>
      <c r="C825" s="53">
        <v>0.1</v>
      </c>
      <c r="D825" s="51" t="s">
        <v>5</v>
      </c>
      <c r="E825" s="51" t="s">
        <v>39</v>
      </c>
      <c r="F825" s="31">
        <v>38.370499999999993</v>
      </c>
      <c r="G825" s="31">
        <v>40.253999999999998</v>
      </c>
      <c r="H825" s="31">
        <v>42.492890000000003</v>
      </c>
      <c r="I825" s="31">
        <v>45.511189999999999</v>
      </c>
      <c r="J825" s="31">
        <v>48.102110000000003</v>
      </c>
      <c r="K825" s="31">
        <v>50.854050000000001</v>
      </c>
      <c r="L825" s="31">
        <v>54.211049999999993</v>
      </c>
      <c r="M825" s="31">
        <v>59.548579999999994</v>
      </c>
      <c r="N825" s="31">
        <v>64.987120000000004</v>
      </c>
      <c r="O825" s="31">
        <v>66.093230000000005</v>
      </c>
      <c r="P825" s="31">
        <v>68.859489999999994</v>
      </c>
      <c r="Q825" s="31">
        <v>71.181690000000003</v>
      </c>
      <c r="R825" s="31">
        <v>73.951629999999994</v>
      </c>
      <c r="T825" s="62">
        <f t="shared" si="12"/>
        <v>59.548579999999994</v>
      </c>
    </row>
    <row r="826" spans="1:20" x14ac:dyDescent="0.2">
      <c r="A826" s="51" t="s">
        <v>1718</v>
      </c>
      <c r="B826" s="52" t="s">
        <v>1719</v>
      </c>
      <c r="C826" s="53">
        <v>0.04</v>
      </c>
      <c r="D826" s="51" t="s">
        <v>5</v>
      </c>
      <c r="E826" s="51" t="s">
        <v>149</v>
      </c>
      <c r="F826" s="31">
        <v>21.02</v>
      </c>
      <c r="G826" s="31">
        <v>22.020000000000003</v>
      </c>
      <c r="H826" s="31">
        <v>23.246000000000002</v>
      </c>
      <c r="I826" s="31">
        <v>24.897200000000002</v>
      </c>
      <c r="J826" s="31">
        <v>26.308399999999999</v>
      </c>
      <c r="K826" s="31">
        <v>27.813600000000001</v>
      </c>
      <c r="L826" s="31">
        <v>29.649599999999996</v>
      </c>
      <c r="M826" s="31">
        <v>32.568799999999996</v>
      </c>
      <c r="N826" s="31">
        <v>35.543199999999999</v>
      </c>
      <c r="O826" s="31">
        <v>36.148400000000002</v>
      </c>
      <c r="P826" s="31">
        <v>37.639599999999994</v>
      </c>
      <c r="Q826" s="31">
        <v>38.864400000000003</v>
      </c>
      <c r="R826" s="31">
        <v>40.376800000000003</v>
      </c>
      <c r="T826" s="62">
        <f t="shared" si="12"/>
        <v>32.568799999999996</v>
      </c>
    </row>
    <row r="827" spans="1:20" x14ac:dyDescent="0.2">
      <c r="A827" s="51" t="s">
        <v>1720</v>
      </c>
      <c r="B827" s="52" t="s">
        <v>1721</v>
      </c>
      <c r="C827" s="53">
        <v>0.04</v>
      </c>
      <c r="D827" s="51" t="s">
        <v>5</v>
      </c>
      <c r="E827" s="51" t="s">
        <v>314</v>
      </c>
      <c r="F827" s="31">
        <v>25.470499999999998</v>
      </c>
      <c r="G827" s="31">
        <v>26.664000000000001</v>
      </c>
      <c r="H827" s="31">
        <v>28.149290000000001</v>
      </c>
      <c r="I827" s="31">
        <v>30.148789999999998</v>
      </c>
      <c r="J827" s="31">
        <v>31.854109999999995</v>
      </c>
      <c r="K827" s="31">
        <v>33.676649999999995</v>
      </c>
      <c r="L827" s="31">
        <v>35.899649999999994</v>
      </c>
      <c r="M827" s="31">
        <v>39.434179999999998</v>
      </c>
      <c r="N827" s="31">
        <v>43.035519999999998</v>
      </c>
      <c r="O827" s="31">
        <v>43.768430000000002</v>
      </c>
      <c r="P827" s="31">
        <v>45.561489999999992</v>
      </c>
      <c r="Q827" s="31">
        <v>47.01849</v>
      </c>
      <c r="R827" s="31">
        <v>48.848230000000001</v>
      </c>
      <c r="T827" s="62">
        <f t="shared" si="12"/>
        <v>39.434179999999998</v>
      </c>
    </row>
    <row r="828" spans="1:20" x14ac:dyDescent="0.2">
      <c r="A828" s="51" t="s">
        <v>1722</v>
      </c>
      <c r="B828" s="52" t="s">
        <v>1723</v>
      </c>
      <c r="C828" s="53">
        <v>0.04</v>
      </c>
      <c r="D828" s="51" t="s">
        <v>5</v>
      </c>
      <c r="E828" s="51" t="s">
        <v>152</v>
      </c>
      <c r="F828" s="31">
        <v>28.885999999999999</v>
      </c>
      <c r="G828" s="31">
        <v>30.228000000000002</v>
      </c>
      <c r="H828" s="31">
        <v>31.912280000000003</v>
      </c>
      <c r="I828" s="31">
        <v>34.179080000000006</v>
      </c>
      <c r="J828" s="31">
        <v>36.110120000000002</v>
      </c>
      <c r="K828" s="31">
        <v>38.176200000000001</v>
      </c>
      <c r="L828" s="31">
        <v>40.696199999999997</v>
      </c>
      <c r="M828" s="31">
        <v>44.702959999999997</v>
      </c>
      <c r="N828" s="31">
        <v>48.785440000000001</v>
      </c>
      <c r="O828" s="31">
        <v>49.616360000000007</v>
      </c>
      <c r="P828" s="31">
        <v>51.641079999999995</v>
      </c>
      <c r="Q828" s="31">
        <v>53.27628</v>
      </c>
      <c r="R828" s="31">
        <v>55.349560000000004</v>
      </c>
      <c r="T828" s="62">
        <f t="shared" si="12"/>
        <v>44.702959999999997</v>
      </c>
    </row>
    <row r="829" spans="1:20" x14ac:dyDescent="0.2">
      <c r="A829" s="51" t="s">
        <v>1724</v>
      </c>
      <c r="B829" s="52" t="s">
        <v>1725</v>
      </c>
      <c r="C829" s="53">
        <v>0.04</v>
      </c>
      <c r="D829" s="51" t="s">
        <v>5</v>
      </c>
      <c r="E829" s="51" t="s">
        <v>149</v>
      </c>
      <c r="F829" s="31">
        <v>21.02</v>
      </c>
      <c r="G829" s="31">
        <v>22.020000000000003</v>
      </c>
      <c r="H829" s="31">
        <v>23.246000000000002</v>
      </c>
      <c r="I829" s="31">
        <v>24.897200000000002</v>
      </c>
      <c r="J829" s="31">
        <v>26.308399999999999</v>
      </c>
      <c r="K829" s="31">
        <v>27.813600000000001</v>
      </c>
      <c r="L829" s="31">
        <v>29.649599999999996</v>
      </c>
      <c r="M829" s="31">
        <v>32.568799999999996</v>
      </c>
      <c r="N829" s="31">
        <v>35.543199999999999</v>
      </c>
      <c r="O829" s="31">
        <v>36.148400000000002</v>
      </c>
      <c r="P829" s="31">
        <v>37.639599999999994</v>
      </c>
      <c r="Q829" s="31">
        <v>38.864400000000003</v>
      </c>
      <c r="R829" s="31">
        <v>40.376800000000003</v>
      </c>
      <c r="T829" s="62">
        <f t="shared" si="12"/>
        <v>32.568799999999996</v>
      </c>
    </row>
    <row r="830" spans="1:20" x14ac:dyDescent="0.2">
      <c r="A830" s="51" t="s">
        <v>1726</v>
      </c>
      <c r="B830" s="52" t="s">
        <v>1727</v>
      </c>
      <c r="C830" s="53">
        <v>0.04</v>
      </c>
      <c r="D830" s="51" t="s">
        <v>5</v>
      </c>
      <c r="E830" s="51" t="s">
        <v>99</v>
      </c>
      <c r="F830" s="31">
        <v>8.6</v>
      </c>
      <c r="G830" s="31">
        <v>9.06</v>
      </c>
      <c r="H830" s="31">
        <v>9.5623999999999985</v>
      </c>
      <c r="I830" s="31">
        <v>10.2416</v>
      </c>
      <c r="J830" s="31">
        <v>10.832000000000001</v>
      </c>
      <c r="K830" s="31">
        <v>11.451599999999999</v>
      </c>
      <c r="L830" s="31">
        <v>12.207599999999998</v>
      </c>
      <c r="M830" s="31">
        <v>13.409599999999998</v>
      </c>
      <c r="N830" s="31">
        <v>14.634399999999999</v>
      </c>
      <c r="O830" s="31">
        <v>14.8832</v>
      </c>
      <c r="P830" s="31">
        <v>15.531999999999998</v>
      </c>
      <c r="Q830" s="31">
        <v>16.108799999999999</v>
      </c>
      <c r="R830" s="31">
        <v>16.735599999999998</v>
      </c>
      <c r="T830" s="62">
        <f t="shared" si="12"/>
        <v>13.409599999999998</v>
      </c>
    </row>
    <row r="831" spans="1:20" x14ac:dyDescent="0.2">
      <c r="A831" s="51" t="s">
        <v>1728</v>
      </c>
      <c r="B831" s="52" t="s">
        <v>1729</v>
      </c>
      <c r="C831" s="53">
        <v>0.04</v>
      </c>
      <c r="D831" s="51" t="s">
        <v>231</v>
      </c>
      <c r="E831" s="51" t="s">
        <v>621</v>
      </c>
      <c r="F831" s="31">
        <v>9.964500000000001</v>
      </c>
      <c r="G831" s="31">
        <v>10.656000000000001</v>
      </c>
      <c r="H831" s="31">
        <v>11.24061</v>
      </c>
      <c r="I831" s="31">
        <v>12.03851</v>
      </c>
      <c r="J831" s="31">
        <v>12.763590000000001</v>
      </c>
      <c r="K831" s="31">
        <v>13.493650000000001</v>
      </c>
      <c r="L831" s="31">
        <v>14.384249999999998</v>
      </c>
      <c r="M831" s="31">
        <v>15.801219999999999</v>
      </c>
      <c r="N831" s="31">
        <v>17.244479999999999</v>
      </c>
      <c r="O831" s="31">
        <v>17.53687</v>
      </c>
      <c r="P831" s="31">
        <v>18.409209999999998</v>
      </c>
      <c r="Q831" s="31">
        <v>19.786210000000001</v>
      </c>
      <c r="R831" s="31">
        <v>20.997070000000001</v>
      </c>
      <c r="T831" s="62">
        <f t="shared" si="12"/>
        <v>15.801219999999999</v>
      </c>
    </row>
    <row r="832" spans="1:20" x14ac:dyDescent="0.2">
      <c r="A832" s="51" t="s">
        <v>1730</v>
      </c>
      <c r="B832" s="52" t="s">
        <v>1731</v>
      </c>
      <c r="C832" s="53">
        <v>0.1</v>
      </c>
      <c r="D832" s="51" t="s">
        <v>5</v>
      </c>
      <c r="E832" s="51" t="s">
        <v>42</v>
      </c>
      <c r="F832" s="31">
        <v>21.086000000000002</v>
      </c>
      <c r="G832" s="31">
        <v>22.218</v>
      </c>
      <c r="H832" s="31">
        <v>23.44988</v>
      </c>
      <c r="I832" s="31">
        <v>25.115480000000002</v>
      </c>
      <c r="J832" s="31">
        <v>26.564120000000003</v>
      </c>
      <c r="K832" s="31">
        <v>28.083600000000004</v>
      </c>
      <c r="L832" s="31">
        <v>29.9376</v>
      </c>
      <c r="M832" s="31">
        <v>32.885359999999999</v>
      </c>
      <c r="N832" s="31">
        <v>35.889040000000001</v>
      </c>
      <c r="O832" s="31">
        <v>36.499160000000003</v>
      </c>
      <c r="P832" s="31">
        <v>38.09308</v>
      </c>
      <c r="Q832" s="31">
        <v>39.513480000000001</v>
      </c>
      <c r="R832" s="31">
        <v>41.050959999999996</v>
      </c>
      <c r="T832" s="62">
        <f t="shared" si="12"/>
        <v>32.885359999999999</v>
      </c>
    </row>
    <row r="833" spans="1:20" x14ac:dyDescent="0.2">
      <c r="A833" s="51" t="s">
        <v>1732</v>
      </c>
      <c r="B833" s="52" t="s">
        <v>1733</v>
      </c>
      <c r="C833" s="53">
        <v>0.25</v>
      </c>
      <c r="D833" s="51" t="s">
        <v>5</v>
      </c>
      <c r="E833" s="51" t="s">
        <v>222</v>
      </c>
      <c r="F833" s="31">
        <v>125.06150000000001</v>
      </c>
      <c r="G833" s="31">
        <v>131.03700000000001</v>
      </c>
      <c r="H833" s="31">
        <v>138.33167</v>
      </c>
      <c r="I833" s="31">
        <v>148.15756999999999</v>
      </c>
      <c r="J833" s="31">
        <v>156.56033000000002</v>
      </c>
      <c r="K833" s="31">
        <v>165.51765000000003</v>
      </c>
      <c r="L833" s="31">
        <v>176.44364999999999</v>
      </c>
      <c r="M833" s="31">
        <v>193.81573999999998</v>
      </c>
      <c r="N833" s="31">
        <v>211.51635999999999</v>
      </c>
      <c r="O833" s="31">
        <v>215.11769000000001</v>
      </c>
      <c r="P833" s="31">
        <v>224.00946999999999</v>
      </c>
      <c r="Q833" s="31">
        <v>231.33507000000003</v>
      </c>
      <c r="R833" s="31">
        <v>240.33739000000003</v>
      </c>
      <c r="T833" s="62">
        <f t="shared" si="12"/>
        <v>193.81573999999998</v>
      </c>
    </row>
    <row r="834" spans="1:20" x14ac:dyDescent="0.2">
      <c r="A834" s="51">
        <v>40314545</v>
      </c>
      <c r="B834" s="52" t="s">
        <v>1734</v>
      </c>
      <c r="C834" s="53">
        <v>0.25</v>
      </c>
      <c r="D834" s="51" t="s">
        <v>5</v>
      </c>
      <c r="E834" s="51">
        <v>27.689</v>
      </c>
      <c r="F834" s="31">
        <v>320.42349999999999</v>
      </c>
      <c r="G834" s="31">
        <v>334.89300000000003</v>
      </c>
      <c r="H834" s="31">
        <v>353.56963000000002</v>
      </c>
      <c r="I834" s="31">
        <v>378.68473</v>
      </c>
      <c r="J834" s="31">
        <v>399.99836999999997</v>
      </c>
      <c r="K834" s="31">
        <v>422.88585</v>
      </c>
      <c r="L834" s="31">
        <v>450.79984999999999</v>
      </c>
      <c r="M834" s="31">
        <v>495.18285999999995</v>
      </c>
      <c r="N834" s="31">
        <v>540.40404000000001</v>
      </c>
      <c r="O834" s="31">
        <v>549.61140999999998</v>
      </c>
      <c r="P834" s="31">
        <v>571.75382999999999</v>
      </c>
      <c r="Q834" s="31">
        <v>589.27223000000004</v>
      </c>
      <c r="R834" s="31">
        <v>612.20470999999998</v>
      </c>
      <c r="T834" s="62">
        <f t="shared" si="12"/>
        <v>495.18285999999995</v>
      </c>
    </row>
    <row r="835" spans="1:20" x14ac:dyDescent="0.2">
      <c r="A835" s="51">
        <v>40322181</v>
      </c>
      <c r="B835" s="52" t="s">
        <v>1735</v>
      </c>
      <c r="C835" s="53">
        <v>0.1</v>
      </c>
      <c r="D835" s="51" t="s">
        <v>5</v>
      </c>
      <c r="E835" s="51">
        <v>11.718999999999999</v>
      </c>
      <c r="F835" s="31">
        <v>135.5685</v>
      </c>
      <c r="G835" s="31">
        <v>141.678</v>
      </c>
      <c r="H835" s="31">
        <v>149.57972999999998</v>
      </c>
      <c r="I835" s="31">
        <v>160.20482999999999</v>
      </c>
      <c r="J835" s="31">
        <v>169.21926999999999</v>
      </c>
      <c r="K835" s="31">
        <v>178.90185</v>
      </c>
      <c r="L835" s="31">
        <v>190.71084999999999</v>
      </c>
      <c r="M835" s="31">
        <v>209.48705999999999</v>
      </c>
      <c r="N835" s="31">
        <v>228.61783999999997</v>
      </c>
      <c r="O835" s="31">
        <v>232.51310999999998</v>
      </c>
      <c r="P835" s="31">
        <v>241.87192999999999</v>
      </c>
      <c r="Q835" s="31">
        <v>249.26533000000001</v>
      </c>
      <c r="R835" s="31">
        <v>258.96591000000001</v>
      </c>
      <c r="T835" s="62">
        <f t="shared" si="12"/>
        <v>209.48705999999999</v>
      </c>
    </row>
    <row r="836" spans="1:20" x14ac:dyDescent="0.2">
      <c r="A836" s="51">
        <v>40322190</v>
      </c>
      <c r="B836" s="52" t="s">
        <v>1736</v>
      </c>
      <c r="C836" s="53">
        <v>0.1</v>
      </c>
      <c r="D836" s="51" t="s">
        <v>5</v>
      </c>
      <c r="E836" s="51">
        <v>12.545</v>
      </c>
      <c r="F836" s="31">
        <v>145.06750000000002</v>
      </c>
      <c r="G836" s="31">
        <v>151.59</v>
      </c>
      <c r="H836" s="31">
        <v>160.04515000000001</v>
      </c>
      <c r="I836" s="31">
        <v>171.41364999999999</v>
      </c>
      <c r="J836" s="31">
        <v>181.05584999999999</v>
      </c>
      <c r="K836" s="31">
        <v>191.41575</v>
      </c>
      <c r="L836" s="31">
        <v>204.05074999999999</v>
      </c>
      <c r="M836" s="31">
        <v>224.1403</v>
      </c>
      <c r="N836" s="31">
        <v>244.60919999999999</v>
      </c>
      <c r="O836" s="31">
        <v>248.77705</v>
      </c>
      <c r="P836" s="31">
        <v>258.78014999999999</v>
      </c>
      <c r="Q836" s="31">
        <v>266.66915</v>
      </c>
      <c r="R836" s="31">
        <v>277.04705000000001</v>
      </c>
      <c r="T836" s="62">
        <f t="shared" si="12"/>
        <v>224.1403</v>
      </c>
    </row>
    <row r="837" spans="1:20" x14ac:dyDescent="0.2">
      <c r="A837" s="51" t="s">
        <v>1737</v>
      </c>
      <c r="B837" s="52" t="s">
        <v>1738</v>
      </c>
      <c r="C837" s="53">
        <v>0.1</v>
      </c>
      <c r="D837" s="51" t="s">
        <v>5</v>
      </c>
      <c r="E837" s="51" t="s">
        <v>1739</v>
      </c>
      <c r="F837" s="31">
        <v>137.30500000000001</v>
      </c>
      <c r="G837" s="31">
        <v>143.49</v>
      </c>
      <c r="H837" s="31">
        <v>151.49289999999999</v>
      </c>
      <c r="I837" s="31">
        <v>162.25389999999999</v>
      </c>
      <c r="J837" s="31">
        <v>171.38309999999998</v>
      </c>
      <c r="K837" s="31">
        <v>181.18950000000001</v>
      </c>
      <c r="L837" s="31">
        <v>193.14949999999999</v>
      </c>
      <c r="M837" s="31">
        <v>212.16579999999999</v>
      </c>
      <c r="N837" s="31">
        <v>231.54119999999998</v>
      </c>
      <c r="O837" s="31">
        <v>235.4863</v>
      </c>
      <c r="P837" s="31">
        <v>244.96289999999999</v>
      </c>
      <c r="Q837" s="31">
        <v>252.4469</v>
      </c>
      <c r="R837" s="31">
        <v>262.2713</v>
      </c>
      <c r="T837" s="62">
        <f t="shared" si="12"/>
        <v>212.16579999999999</v>
      </c>
    </row>
    <row r="838" spans="1:20" x14ac:dyDescent="0.2">
      <c r="A838" s="51" t="s">
        <v>1740</v>
      </c>
      <c r="B838" s="52" t="s">
        <v>1741</v>
      </c>
      <c r="C838" s="53">
        <v>0.1</v>
      </c>
      <c r="D838" s="51" t="s">
        <v>5</v>
      </c>
      <c r="E838" s="51" t="s">
        <v>1739</v>
      </c>
      <c r="F838" s="31">
        <v>137.30500000000001</v>
      </c>
      <c r="G838" s="31">
        <v>143.49</v>
      </c>
      <c r="H838" s="31">
        <v>151.49289999999999</v>
      </c>
      <c r="I838" s="31">
        <v>162.25389999999999</v>
      </c>
      <c r="J838" s="31">
        <v>171.38309999999998</v>
      </c>
      <c r="K838" s="31">
        <v>181.18950000000001</v>
      </c>
      <c r="L838" s="31">
        <v>193.14949999999999</v>
      </c>
      <c r="M838" s="31">
        <v>212.16579999999999</v>
      </c>
      <c r="N838" s="31">
        <v>231.54119999999998</v>
      </c>
      <c r="O838" s="31">
        <v>235.4863</v>
      </c>
      <c r="P838" s="31">
        <v>244.96289999999999</v>
      </c>
      <c r="Q838" s="31">
        <v>252.4469</v>
      </c>
      <c r="R838" s="31">
        <v>262.2713</v>
      </c>
      <c r="T838" s="62">
        <f t="shared" si="12"/>
        <v>212.16579999999999</v>
      </c>
    </row>
    <row r="839" spans="1:20" x14ac:dyDescent="0.2">
      <c r="A839" s="51" t="s">
        <v>1742</v>
      </c>
      <c r="B839" s="52" t="s">
        <v>1743</v>
      </c>
      <c r="C839" s="53">
        <v>0.1</v>
      </c>
      <c r="D839" s="51" t="s">
        <v>5</v>
      </c>
      <c r="E839" s="51" t="s">
        <v>1739</v>
      </c>
      <c r="F839" s="31">
        <v>137.30500000000001</v>
      </c>
      <c r="G839" s="31">
        <v>143.49</v>
      </c>
      <c r="H839" s="31">
        <v>151.49289999999999</v>
      </c>
      <c r="I839" s="31">
        <v>162.25389999999999</v>
      </c>
      <c r="J839" s="31">
        <v>171.38309999999998</v>
      </c>
      <c r="K839" s="31">
        <v>181.18950000000001</v>
      </c>
      <c r="L839" s="31">
        <v>193.14949999999999</v>
      </c>
      <c r="M839" s="31">
        <v>212.16579999999999</v>
      </c>
      <c r="N839" s="31">
        <v>231.54119999999998</v>
      </c>
      <c r="O839" s="31">
        <v>235.4863</v>
      </c>
      <c r="P839" s="31">
        <v>244.96289999999999</v>
      </c>
      <c r="Q839" s="31">
        <v>252.4469</v>
      </c>
      <c r="R839" s="31">
        <v>262.2713</v>
      </c>
      <c r="T839" s="62">
        <f t="shared" si="12"/>
        <v>212.16579999999999</v>
      </c>
    </row>
    <row r="840" spans="1:20" x14ac:dyDescent="0.2">
      <c r="A840" s="51" t="s">
        <v>1744</v>
      </c>
      <c r="B840" s="52" t="s">
        <v>1745</v>
      </c>
      <c r="C840" s="53">
        <v>0.04</v>
      </c>
      <c r="D840" s="51" t="s">
        <v>5</v>
      </c>
      <c r="E840" s="51" t="s">
        <v>39</v>
      </c>
      <c r="F840" s="31">
        <v>37.890499999999996</v>
      </c>
      <c r="G840" s="31">
        <v>39.624000000000002</v>
      </c>
      <c r="H840" s="31">
        <v>41.832889999999999</v>
      </c>
      <c r="I840" s="31">
        <v>44.804390000000005</v>
      </c>
      <c r="J840" s="31">
        <v>47.330510000000004</v>
      </c>
      <c r="K840" s="31">
        <v>50.038649999999997</v>
      </c>
      <c r="L840" s="31">
        <v>53.341649999999994</v>
      </c>
      <c r="M840" s="31">
        <v>58.593379999999996</v>
      </c>
      <c r="N840" s="31">
        <v>63.944319999999998</v>
      </c>
      <c r="O840" s="31">
        <v>65.033630000000002</v>
      </c>
      <c r="P840" s="31">
        <v>67.669089999999997</v>
      </c>
      <c r="Q840" s="31">
        <v>69.774090000000001</v>
      </c>
      <c r="R840" s="31">
        <v>72.489429999999999</v>
      </c>
      <c r="T840" s="62">
        <f t="shared" ref="T840:T903" si="13">M840</f>
        <v>58.593379999999996</v>
      </c>
    </row>
    <row r="841" spans="1:20" x14ac:dyDescent="0.2">
      <c r="A841" s="51">
        <v>40321410</v>
      </c>
      <c r="B841" s="52" t="s">
        <v>1746</v>
      </c>
      <c r="C841" s="53">
        <v>0.25</v>
      </c>
      <c r="D841" s="51" t="s">
        <v>5</v>
      </c>
      <c r="E841" s="51">
        <v>23.010999999999999</v>
      </c>
      <c r="F841" s="31">
        <v>266.62649999999996</v>
      </c>
      <c r="G841" s="31">
        <v>278.75700000000001</v>
      </c>
      <c r="H841" s="31">
        <v>294.29937000000001</v>
      </c>
      <c r="I841" s="31">
        <v>315.20427000000001</v>
      </c>
      <c r="J841" s="31">
        <v>332.96262999999999</v>
      </c>
      <c r="K841" s="31">
        <v>352.01414999999997</v>
      </c>
      <c r="L841" s="31">
        <v>375.25014999999996</v>
      </c>
      <c r="M841" s="31">
        <v>412.19513999999998</v>
      </c>
      <c r="N841" s="31">
        <v>449.83796000000001</v>
      </c>
      <c r="O841" s="31">
        <v>457.50159000000002</v>
      </c>
      <c r="P841" s="31">
        <v>475.99516999999992</v>
      </c>
      <c r="Q841" s="31">
        <v>490.70677000000001</v>
      </c>
      <c r="R841" s="31">
        <v>509.80328999999995</v>
      </c>
      <c r="T841" s="62">
        <f t="shared" si="13"/>
        <v>412.19513999999998</v>
      </c>
    </row>
    <row r="842" spans="1:20" x14ac:dyDescent="0.2">
      <c r="A842" s="51">
        <v>40323552</v>
      </c>
      <c r="B842" s="52" t="s">
        <v>1747</v>
      </c>
      <c r="C842" s="53">
        <v>0.5</v>
      </c>
      <c r="D842" s="51" t="s">
        <v>5</v>
      </c>
      <c r="E842" s="51">
        <v>40.908999999999999</v>
      </c>
      <c r="F842" s="31">
        <v>474.45349999999996</v>
      </c>
      <c r="G842" s="31">
        <v>496.15800000000002</v>
      </c>
      <c r="H842" s="31">
        <v>523.81702999999993</v>
      </c>
      <c r="I842" s="31">
        <v>561.02512999999999</v>
      </c>
      <c r="J842" s="31">
        <v>592.65596999999991</v>
      </c>
      <c r="K842" s="31">
        <v>626.56634999999994</v>
      </c>
      <c r="L842" s="31">
        <v>667.92534999999998</v>
      </c>
      <c r="M842" s="31">
        <v>733.68565999999998</v>
      </c>
      <c r="N842" s="31">
        <v>800.68824000000006</v>
      </c>
      <c r="O842" s="31">
        <v>814.32821000000013</v>
      </c>
      <c r="P842" s="31">
        <v>847.32722999999987</v>
      </c>
      <c r="Q842" s="31">
        <v>873.68263000000002</v>
      </c>
      <c r="R842" s="31">
        <v>907.68300999999997</v>
      </c>
      <c r="T842" s="62">
        <f t="shared" si="13"/>
        <v>733.68565999999998</v>
      </c>
    </row>
    <row r="843" spans="1:20" x14ac:dyDescent="0.2">
      <c r="A843" s="51">
        <v>40319199</v>
      </c>
      <c r="B843" s="52" t="s">
        <v>1748</v>
      </c>
      <c r="C843" s="53">
        <v>0.01</v>
      </c>
      <c r="D843" s="51" t="s">
        <v>5</v>
      </c>
      <c r="E843" s="51">
        <v>1.335</v>
      </c>
      <c r="F843" s="31">
        <v>15.432499999999999</v>
      </c>
      <c r="G843" s="31">
        <v>16.125</v>
      </c>
      <c r="H843" s="31">
        <v>17.024449999999998</v>
      </c>
      <c r="I843" s="31">
        <v>18.233750000000001</v>
      </c>
      <c r="J843" s="31">
        <v>19.259149999999998</v>
      </c>
      <c r="K843" s="31">
        <v>20.361149999999999</v>
      </c>
      <c r="L843" s="31">
        <v>21.705149999999996</v>
      </c>
      <c r="M843" s="31">
        <v>23.842099999999995</v>
      </c>
      <c r="N843" s="31">
        <v>26.019399999999997</v>
      </c>
      <c r="O843" s="31">
        <v>26.46275</v>
      </c>
      <c r="P843" s="31">
        <v>27.525849999999998</v>
      </c>
      <c r="Q843" s="31">
        <v>28.363050000000001</v>
      </c>
      <c r="R843" s="31">
        <v>29.466850000000001</v>
      </c>
      <c r="T843" s="62">
        <f t="shared" si="13"/>
        <v>23.842099999999995</v>
      </c>
    </row>
    <row r="844" spans="1:20" x14ac:dyDescent="0.2">
      <c r="A844" s="51" t="s">
        <v>1749</v>
      </c>
      <c r="B844" s="52" t="s">
        <v>1750</v>
      </c>
      <c r="C844" s="53">
        <v>0.1</v>
      </c>
      <c r="D844" s="51" t="s">
        <v>5</v>
      </c>
      <c r="E844" s="51" t="s">
        <v>33</v>
      </c>
      <c r="F844" s="31">
        <v>24.915500000000002</v>
      </c>
      <c r="G844" s="31">
        <v>26.214000000000002</v>
      </c>
      <c r="H844" s="31">
        <v>27.668990000000001</v>
      </c>
      <c r="I844" s="31">
        <v>29.63429</v>
      </c>
      <c r="J844" s="31">
        <v>31.336010000000002</v>
      </c>
      <c r="K844" s="31">
        <v>33.128549999999997</v>
      </c>
      <c r="L844" s="31">
        <v>35.315549999999995</v>
      </c>
      <c r="M844" s="31">
        <v>38.792779999999993</v>
      </c>
      <c r="N844" s="31">
        <v>42.335919999999994</v>
      </c>
      <c r="O844" s="31">
        <v>43.055930000000004</v>
      </c>
      <c r="P844" s="31">
        <v>44.909590000000001</v>
      </c>
      <c r="Q844" s="31">
        <v>46.529790000000006</v>
      </c>
      <c r="R844" s="31">
        <v>48.340330000000002</v>
      </c>
      <c r="T844" s="62">
        <f t="shared" si="13"/>
        <v>38.792779999999993</v>
      </c>
    </row>
    <row r="845" spans="1:20" x14ac:dyDescent="0.2">
      <c r="A845" s="51" t="s">
        <v>1751</v>
      </c>
      <c r="B845" s="52" t="s">
        <v>1752</v>
      </c>
      <c r="C845" s="53">
        <v>0.1</v>
      </c>
      <c r="D845" s="51" t="s">
        <v>5</v>
      </c>
      <c r="E845" s="51" t="s">
        <v>33</v>
      </c>
      <c r="F845" s="31">
        <v>24.915500000000002</v>
      </c>
      <c r="G845" s="31">
        <v>26.214000000000002</v>
      </c>
      <c r="H845" s="31">
        <v>27.668990000000001</v>
      </c>
      <c r="I845" s="31">
        <v>29.63429</v>
      </c>
      <c r="J845" s="31">
        <v>31.336010000000002</v>
      </c>
      <c r="K845" s="31">
        <v>33.128549999999997</v>
      </c>
      <c r="L845" s="31">
        <v>35.315549999999995</v>
      </c>
      <c r="M845" s="31">
        <v>38.792779999999993</v>
      </c>
      <c r="N845" s="31">
        <v>42.335919999999994</v>
      </c>
      <c r="O845" s="31">
        <v>43.055930000000004</v>
      </c>
      <c r="P845" s="31">
        <v>44.909590000000001</v>
      </c>
      <c r="Q845" s="31">
        <v>46.529790000000006</v>
      </c>
      <c r="R845" s="31">
        <v>48.340330000000002</v>
      </c>
      <c r="T845" s="62">
        <f t="shared" si="13"/>
        <v>38.792779999999993</v>
      </c>
    </row>
    <row r="846" spans="1:20" x14ac:dyDescent="0.2">
      <c r="A846" s="51" t="s">
        <v>1753</v>
      </c>
      <c r="B846" s="52" t="s">
        <v>1754</v>
      </c>
      <c r="C846" s="53">
        <v>0.01</v>
      </c>
      <c r="D846" s="51" t="s">
        <v>5</v>
      </c>
      <c r="E846" s="51" t="s">
        <v>1303</v>
      </c>
      <c r="F846" s="31">
        <v>5.9910000000000005</v>
      </c>
      <c r="G846" s="31">
        <v>6.2730000000000006</v>
      </c>
      <c r="H846" s="31">
        <v>6.6223800000000006</v>
      </c>
      <c r="I846" s="31">
        <v>7.0927800000000003</v>
      </c>
      <c r="J846" s="31">
        <v>7.4942199999999994</v>
      </c>
      <c r="K846" s="31">
        <v>7.9230000000000009</v>
      </c>
      <c r="L846" s="31">
        <v>8.4459999999999997</v>
      </c>
      <c r="M846" s="31">
        <v>9.2775599999999994</v>
      </c>
      <c r="N846" s="31">
        <v>10.124840000000001</v>
      </c>
      <c r="O846" s="31">
        <v>10.297260000000001</v>
      </c>
      <c r="P846" s="31">
        <v>10.71998</v>
      </c>
      <c r="Q846" s="31">
        <v>11.064580000000001</v>
      </c>
      <c r="R846" s="31">
        <v>11.49516</v>
      </c>
      <c r="T846" s="62">
        <f t="shared" si="13"/>
        <v>9.2775599999999994</v>
      </c>
    </row>
    <row r="847" spans="1:20" x14ac:dyDescent="0.2">
      <c r="A847" s="51" t="s">
        <v>1755</v>
      </c>
      <c r="B847" s="52" t="s">
        <v>1756</v>
      </c>
      <c r="C847" s="53">
        <v>0.25</v>
      </c>
      <c r="D847" s="51" t="s">
        <v>5</v>
      </c>
      <c r="E847" s="51" t="s">
        <v>326</v>
      </c>
      <c r="F847" s="31">
        <v>78.59</v>
      </c>
      <c r="G847" s="31">
        <v>82.545000000000002</v>
      </c>
      <c r="H847" s="31">
        <v>87.132199999999997</v>
      </c>
      <c r="I847" s="31">
        <v>93.32119999999999</v>
      </c>
      <c r="J847" s="31">
        <v>98.652799999999999</v>
      </c>
      <c r="K847" s="31">
        <v>104.29649999999999</v>
      </c>
      <c r="L847" s="31">
        <v>111.1815</v>
      </c>
      <c r="M847" s="31">
        <v>122.1284</v>
      </c>
      <c r="N847" s="31">
        <v>133.2826</v>
      </c>
      <c r="O847" s="31">
        <v>135.5504</v>
      </c>
      <c r="P847" s="31">
        <v>141.2902</v>
      </c>
      <c r="Q847" s="31">
        <v>146.19120000000001</v>
      </c>
      <c r="R847" s="31">
        <v>151.87990000000002</v>
      </c>
      <c r="T847" s="62">
        <f t="shared" si="13"/>
        <v>122.1284</v>
      </c>
    </row>
    <row r="848" spans="1:20" x14ac:dyDescent="0.2">
      <c r="A848" s="51" t="s">
        <v>1757</v>
      </c>
      <c r="B848" s="52" t="s">
        <v>1758</v>
      </c>
      <c r="C848" s="53">
        <v>0.1</v>
      </c>
      <c r="D848" s="51" t="s">
        <v>5</v>
      </c>
      <c r="E848" s="51" t="s">
        <v>42</v>
      </c>
      <c r="F848" s="31">
        <v>21.086000000000002</v>
      </c>
      <c r="G848" s="31">
        <v>22.218</v>
      </c>
      <c r="H848" s="31">
        <v>23.44988</v>
      </c>
      <c r="I848" s="31">
        <v>25.115480000000002</v>
      </c>
      <c r="J848" s="31">
        <v>26.564120000000003</v>
      </c>
      <c r="K848" s="31">
        <v>28.083600000000004</v>
      </c>
      <c r="L848" s="31">
        <v>29.9376</v>
      </c>
      <c r="M848" s="31">
        <v>32.885359999999999</v>
      </c>
      <c r="N848" s="31">
        <v>35.889040000000001</v>
      </c>
      <c r="O848" s="31">
        <v>36.499160000000003</v>
      </c>
      <c r="P848" s="31">
        <v>38.09308</v>
      </c>
      <c r="Q848" s="31">
        <v>39.513480000000001</v>
      </c>
      <c r="R848" s="31">
        <v>41.050959999999996</v>
      </c>
      <c r="T848" s="62">
        <f t="shared" si="13"/>
        <v>32.885359999999999</v>
      </c>
    </row>
    <row r="849" spans="1:20" x14ac:dyDescent="0.2">
      <c r="A849" s="51">
        <v>40303268</v>
      </c>
      <c r="B849" s="52" t="s">
        <v>1759</v>
      </c>
      <c r="C849" s="53">
        <v>0.01</v>
      </c>
      <c r="D849" s="51" t="s">
        <v>5</v>
      </c>
      <c r="E849" s="51">
        <v>0.81899999999999995</v>
      </c>
      <c r="F849" s="31">
        <v>9.4984999999999999</v>
      </c>
      <c r="G849" s="31">
        <v>9.9329999999999998</v>
      </c>
      <c r="H849" s="31">
        <v>10.486729999999998</v>
      </c>
      <c r="I849" s="31">
        <v>11.231630000000001</v>
      </c>
      <c r="J849" s="31">
        <v>11.86487</v>
      </c>
      <c r="K849" s="31">
        <v>12.543749999999999</v>
      </c>
      <c r="L849" s="31">
        <v>13.371749999999999</v>
      </c>
      <c r="M849" s="31">
        <v>14.688259999999998</v>
      </c>
      <c r="N849" s="31">
        <v>16.029640000000001</v>
      </c>
      <c r="O849" s="31">
        <v>16.302710000000001</v>
      </c>
      <c r="P849" s="31">
        <v>16.963329999999999</v>
      </c>
      <c r="Q849" s="31">
        <v>17.490929999999999</v>
      </c>
      <c r="R849" s="31">
        <v>18.171610000000001</v>
      </c>
      <c r="T849" s="62">
        <f t="shared" si="13"/>
        <v>14.688259999999998</v>
      </c>
    </row>
    <row r="850" spans="1:20" x14ac:dyDescent="0.2">
      <c r="A850" s="51">
        <v>40402185</v>
      </c>
      <c r="B850" s="52" t="s">
        <v>1760</v>
      </c>
      <c r="C850" s="53">
        <v>1</v>
      </c>
      <c r="D850" s="51" t="s">
        <v>158</v>
      </c>
      <c r="E850" s="51"/>
      <c r="F850" s="31">
        <v>160</v>
      </c>
      <c r="G850" s="31">
        <v>213</v>
      </c>
      <c r="H850" s="31">
        <v>225</v>
      </c>
      <c r="I850" s="31">
        <v>240.91</v>
      </c>
      <c r="J850" s="31">
        <v>254.34</v>
      </c>
      <c r="K850" s="31">
        <v>268.81</v>
      </c>
      <c r="L850" s="31">
        <v>286.52</v>
      </c>
      <c r="M850" s="31">
        <v>314.89</v>
      </c>
      <c r="N850" s="31">
        <v>343.7</v>
      </c>
      <c r="O850" s="31">
        <v>349.31</v>
      </c>
      <c r="P850" s="31">
        <v>517.41</v>
      </c>
      <c r="Q850" s="31">
        <v>849.95</v>
      </c>
      <c r="R850" s="31">
        <v>1235.29</v>
      </c>
      <c r="T850" s="62">
        <f t="shared" si="13"/>
        <v>314.89</v>
      </c>
    </row>
    <row r="851" spans="1:20" x14ac:dyDescent="0.2">
      <c r="A851" s="51">
        <v>40402193</v>
      </c>
      <c r="B851" s="52" t="s">
        <v>1761</v>
      </c>
      <c r="C851" s="53">
        <v>1</v>
      </c>
      <c r="D851" s="51" t="s">
        <v>1552</v>
      </c>
      <c r="E851" s="51"/>
      <c r="F851" s="31">
        <v>200</v>
      </c>
      <c r="G851" s="31">
        <v>266.5</v>
      </c>
      <c r="H851" s="31">
        <v>281</v>
      </c>
      <c r="I851" s="31">
        <v>300.87</v>
      </c>
      <c r="J851" s="31">
        <v>317.64999999999998</v>
      </c>
      <c r="K851" s="31">
        <v>335.72</v>
      </c>
      <c r="L851" s="31">
        <v>357.84</v>
      </c>
      <c r="M851" s="31">
        <v>393.27</v>
      </c>
      <c r="N851" s="31">
        <v>429.25</v>
      </c>
      <c r="O851" s="31">
        <v>436.25</v>
      </c>
      <c r="P851" s="31">
        <v>664.61</v>
      </c>
      <c r="Q851" s="31">
        <v>1118.3699999999999</v>
      </c>
      <c r="R851" s="31">
        <v>1633.3</v>
      </c>
      <c r="T851" s="62">
        <f t="shared" si="13"/>
        <v>393.27</v>
      </c>
    </row>
    <row r="852" spans="1:20" x14ac:dyDescent="0.2">
      <c r="A852" s="51">
        <v>40402223</v>
      </c>
      <c r="B852" s="52" t="s">
        <v>1762</v>
      </c>
      <c r="C852" s="53">
        <v>1</v>
      </c>
      <c r="D852" s="51" t="s">
        <v>158</v>
      </c>
      <c r="E852" s="51"/>
      <c r="F852" s="31">
        <v>160</v>
      </c>
      <c r="G852" s="31">
        <v>213</v>
      </c>
      <c r="H852" s="31">
        <v>225</v>
      </c>
      <c r="I852" s="31">
        <v>240.91</v>
      </c>
      <c r="J852" s="31">
        <v>254.34</v>
      </c>
      <c r="K852" s="31">
        <v>268.81</v>
      </c>
      <c r="L852" s="31">
        <v>286.52</v>
      </c>
      <c r="M852" s="31">
        <v>314.89</v>
      </c>
      <c r="N852" s="31">
        <v>343.7</v>
      </c>
      <c r="O852" s="31">
        <v>349.31</v>
      </c>
      <c r="P852" s="31">
        <v>517.41</v>
      </c>
      <c r="Q852" s="31">
        <v>849.95</v>
      </c>
      <c r="R852" s="31">
        <v>1235.29</v>
      </c>
      <c r="T852" s="62">
        <f t="shared" si="13"/>
        <v>314.89</v>
      </c>
    </row>
    <row r="853" spans="1:20" x14ac:dyDescent="0.2">
      <c r="A853" s="51" t="s">
        <v>1763</v>
      </c>
      <c r="B853" s="52" t="s">
        <v>1764</v>
      </c>
      <c r="C853" s="53">
        <v>0.01</v>
      </c>
      <c r="D853" s="51" t="s">
        <v>5</v>
      </c>
      <c r="E853" s="51" t="s">
        <v>1765</v>
      </c>
      <c r="F853" s="31">
        <v>12.155000000000001</v>
      </c>
      <c r="G853" s="31">
        <v>12.705000000000002</v>
      </c>
      <c r="H853" s="31">
        <v>13.413499999999999</v>
      </c>
      <c r="I853" s="31">
        <v>14.366300000000003</v>
      </c>
      <c r="J853" s="31">
        <v>15.1751</v>
      </c>
      <c r="K853" s="31">
        <v>16.043400000000002</v>
      </c>
      <c r="L853" s="31">
        <v>17.102399999999999</v>
      </c>
      <c r="M853" s="31">
        <v>18.786199999999997</v>
      </c>
      <c r="N853" s="31">
        <v>20.501799999999999</v>
      </c>
      <c r="O853" s="31">
        <v>20.851100000000002</v>
      </c>
      <c r="P853" s="31">
        <v>21.6919</v>
      </c>
      <c r="Q853" s="31">
        <v>22.3581</v>
      </c>
      <c r="R853" s="31">
        <v>23.228200000000001</v>
      </c>
      <c r="T853" s="62">
        <f t="shared" si="13"/>
        <v>18.786199999999997</v>
      </c>
    </row>
    <row r="854" spans="1:20" x14ac:dyDescent="0.2">
      <c r="A854" s="51" t="s">
        <v>1766</v>
      </c>
      <c r="B854" s="52" t="s">
        <v>1767</v>
      </c>
      <c r="C854" s="53">
        <v>0.01</v>
      </c>
      <c r="D854" s="51" t="s">
        <v>5</v>
      </c>
      <c r="E854" s="51" t="s">
        <v>77</v>
      </c>
      <c r="F854" s="31">
        <v>12.189499999999999</v>
      </c>
      <c r="G854" s="31">
        <v>12.741</v>
      </c>
      <c r="H854" s="31">
        <v>13.451509999999999</v>
      </c>
      <c r="I854" s="31">
        <v>14.40701</v>
      </c>
      <c r="J854" s="31">
        <v>15.21809</v>
      </c>
      <c r="K854" s="31">
        <v>16.088850000000001</v>
      </c>
      <c r="L854" s="31">
        <v>17.150849999999998</v>
      </c>
      <c r="M854" s="31">
        <v>18.839419999999997</v>
      </c>
      <c r="N854" s="31">
        <v>20.55988</v>
      </c>
      <c r="O854" s="31">
        <v>20.910170000000001</v>
      </c>
      <c r="P854" s="31">
        <v>21.753309999999995</v>
      </c>
      <c r="Q854" s="31">
        <v>22.421309999999998</v>
      </c>
      <c r="R854" s="31">
        <v>23.293869999999998</v>
      </c>
      <c r="T854" s="62">
        <f t="shared" si="13"/>
        <v>18.839419999999997</v>
      </c>
    </row>
    <row r="855" spans="1:20" x14ac:dyDescent="0.2">
      <c r="A855" s="51" t="s">
        <v>1768</v>
      </c>
      <c r="B855" s="52" t="s">
        <v>1769</v>
      </c>
      <c r="C855" s="53">
        <v>0.1</v>
      </c>
      <c r="D855" s="51" t="s">
        <v>5</v>
      </c>
      <c r="E855" s="51" t="s">
        <v>6</v>
      </c>
      <c r="F855" s="31">
        <v>62.094999999999999</v>
      </c>
      <c r="G855" s="31">
        <v>65.010000000000005</v>
      </c>
      <c r="H855" s="31">
        <v>68.631099999999989</v>
      </c>
      <c r="I855" s="31">
        <v>73.506100000000004</v>
      </c>
      <c r="J855" s="31">
        <v>77.664900000000003</v>
      </c>
      <c r="K855" s="31">
        <v>82.108499999999992</v>
      </c>
      <c r="L855" s="31">
        <v>87.528499999999994</v>
      </c>
      <c r="M855" s="31">
        <v>96.146199999999993</v>
      </c>
      <c r="N855" s="31">
        <v>104.9268</v>
      </c>
      <c r="O855" s="31">
        <v>106.71370000000002</v>
      </c>
      <c r="P855" s="31">
        <v>111.08909999999999</v>
      </c>
      <c r="Q855" s="31">
        <v>114.6491</v>
      </c>
      <c r="R855" s="31">
        <v>119.11070000000001</v>
      </c>
      <c r="T855" s="62">
        <f t="shared" si="13"/>
        <v>96.146199999999993</v>
      </c>
    </row>
    <row r="856" spans="1:20" x14ac:dyDescent="0.2">
      <c r="A856" s="51" t="s">
        <v>1770</v>
      </c>
      <c r="B856" s="52" t="s">
        <v>1771</v>
      </c>
      <c r="C856" s="53">
        <v>0.75</v>
      </c>
      <c r="D856" s="51" t="s">
        <v>5</v>
      </c>
      <c r="E856" s="51" t="s">
        <v>1772</v>
      </c>
      <c r="F856" s="31">
        <v>78.346500000000006</v>
      </c>
      <c r="G856" s="31">
        <v>83.367000000000004</v>
      </c>
      <c r="H856" s="31">
        <v>87.956969999999998</v>
      </c>
      <c r="I856" s="31">
        <v>94.203869999999995</v>
      </c>
      <c r="J856" s="31">
        <v>99.795029999999997</v>
      </c>
      <c r="K856" s="31">
        <v>105.50115000000001</v>
      </c>
      <c r="L856" s="31">
        <v>112.46715</v>
      </c>
      <c r="M856" s="31">
        <v>123.54234</v>
      </c>
      <c r="N856" s="31">
        <v>134.82876000000002</v>
      </c>
      <c r="O856" s="31">
        <v>137.11479</v>
      </c>
      <c r="P856" s="31">
        <v>143.65676999999999</v>
      </c>
      <c r="Q856" s="31">
        <v>150.14637000000002</v>
      </c>
      <c r="R856" s="31">
        <v>155.98749000000001</v>
      </c>
      <c r="T856" s="62">
        <f t="shared" si="13"/>
        <v>123.54234</v>
      </c>
    </row>
    <row r="857" spans="1:20" x14ac:dyDescent="0.2">
      <c r="A857" s="51" t="s">
        <v>1773</v>
      </c>
      <c r="B857" s="52" t="s">
        <v>1774</v>
      </c>
      <c r="C857" s="53">
        <v>0.1</v>
      </c>
      <c r="D857" s="51" t="s">
        <v>5</v>
      </c>
      <c r="E857" s="51" t="s">
        <v>39</v>
      </c>
      <c r="F857" s="31">
        <v>38.370499999999993</v>
      </c>
      <c r="G857" s="31">
        <v>40.253999999999998</v>
      </c>
      <c r="H857" s="31">
        <v>42.492890000000003</v>
      </c>
      <c r="I857" s="31">
        <v>45.511189999999999</v>
      </c>
      <c r="J857" s="31">
        <v>48.102110000000003</v>
      </c>
      <c r="K857" s="31">
        <v>50.854050000000001</v>
      </c>
      <c r="L857" s="31">
        <v>54.211049999999993</v>
      </c>
      <c r="M857" s="31">
        <v>59.548579999999994</v>
      </c>
      <c r="N857" s="31">
        <v>64.987120000000004</v>
      </c>
      <c r="O857" s="31">
        <v>66.093230000000005</v>
      </c>
      <c r="P857" s="31">
        <v>68.859489999999994</v>
      </c>
      <c r="Q857" s="31">
        <v>71.181690000000003</v>
      </c>
      <c r="R857" s="31">
        <v>73.951629999999994</v>
      </c>
      <c r="T857" s="62">
        <f t="shared" si="13"/>
        <v>59.548579999999994</v>
      </c>
    </row>
    <row r="858" spans="1:20" x14ac:dyDescent="0.2">
      <c r="A858" s="51">
        <v>40503950</v>
      </c>
      <c r="B858" s="52" t="s">
        <v>1775</v>
      </c>
      <c r="C858" s="53">
        <v>0.75</v>
      </c>
      <c r="D858" s="51" t="s">
        <v>5</v>
      </c>
      <c r="E858" s="51">
        <v>89.652000000000001</v>
      </c>
      <c r="F858" s="31">
        <v>1036.998</v>
      </c>
      <c r="G858" s="31">
        <v>1083.6990000000001</v>
      </c>
      <c r="H858" s="31">
        <v>1144.14084</v>
      </c>
      <c r="I858" s="31">
        <v>1225.41264</v>
      </c>
      <c r="J858" s="31">
        <v>1294.35816</v>
      </c>
      <c r="K858" s="31">
        <v>1368.4203000000002</v>
      </c>
      <c r="L858" s="31">
        <v>1458.7473</v>
      </c>
      <c r="M858" s="31">
        <v>1602.3664799999999</v>
      </c>
      <c r="N858" s="31">
        <v>1748.6977200000001</v>
      </c>
      <c r="O858" s="31">
        <v>1778.49288</v>
      </c>
      <c r="P858" s="31">
        <v>1850.0564400000001</v>
      </c>
      <c r="Q858" s="31">
        <v>1906.5626400000001</v>
      </c>
      <c r="R858" s="31">
        <v>1980.7597800000001</v>
      </c>
      <c r="T858" s="62">
        <f t="shared" si="13"/>
        <v>1602.3664799999999</v>
      </c>
    </row>
    <row r="859" spans="1:20" x14ac:dyDescent="0.2">
      <c r="A859" s="51" t="s">
        <v>1776</v>
      </c>
      <c r="B859" s="52" t="s">
        <v>1777</v>
      </c>
      <c r="C859" s="53">
        <v>0.04</v>
      </c>
      <c r="D859" s="51" t="s">
        <v>5</v>
      </c>
      <c r="E859" s="51" t="s">
        <v>80</v>
      </c>
      <c r="F859" s="31">
        <v>19.2605</v>
      </c>
      <c r="G859" s="31">
        <v>20.184000000000001</v>
      </c>
      <c r="H859" s="31">
        <v>21.307490000000001</v>
      </c>
      <c r="I859" s="31">
        <v>22.820990000000002</v>
      </c>
      <c r="J859" s="31">
        <v>24.11591</v>
      </c>
      <c r="K859" s="31">
        <v>25.495650000000001</v>
      </c>
      <c r="L859" s="31">
        <v>27.178649999999998</v>
      </c>
      <c r="M859" s="31">
        <v>29.854579999999999</v>
      </c>
      <c r="N859" s="31">
        <v>32.581119999999999</v>
      </c>
      <c r="O859" s="31">
        <v>33.135830000000006</v>
      </c>
      <c r="P859" s="31">
        <v>34.507689999999997</v>
      </c>
      <c r="Q859" s="31">
        <v>35.640689999999999</v>
      </c>
      <c r="R859" s="31">
        <v>37.027630000000002</v>
      </c>
      <c r="T859" s="62">
        <f t="shared" si="13"/>
        <v>29.854579999999999</v>
      </c>
    </row>
    <row r="860" spans="1:20" x14ac:dyDescent="0.2">
      <c r="A860" s="51" t="s">
        <v>1778</v>
      </c>
      <c r="B860" s="52" t="s">
        <v>1779</v>
      </c>
      <c r="C860" s="53">
        <v>0.1</v>
      </c>
      <c r="D860" s="51" t="s">
        <v>5</v>
      </c>
      <c r="E860" s="51" t="s">
        <v>1780</v>
      </c>
      <c r="F860" s="31">
        <v>32.884999999999998</v>
      </c>
      <c r="G860" s="31">
        <v>34.53</v>
      </c>
      <c r="H860" s="31">
        <v>36.449300000000001</v>
      </c>
      <c r="I860" s="31">
        <v>39.0383</v>
      </c>
      <c r="J860" s="31">
        <v>41.2667</v>
      </c>
      <c r="K860" s="31">
        <v>43.627500000000005</v>
      </c>
      <c r="L860" s="31">
        <v>46.507499999999993</v>
      </c>
      <c r="M860" s="31">
        <v>51.086599999999997</v>
      </c>
      <c r="N860" s="31">
        <v>55.752400000000002</v>
      </c>
      <c r="O860" s="31">
        <v>56.701100000000004</v>
      </c>
      <c r="P860" s="31">
        <v>59.095300000000002</v>
      </c>
      <c r="Q860" s="31">
        <v>61.131299999999996</v>
      </c>
      <c r="R860" s="31">
        <v>63.510100000000001</v>
      </c>
      <c r="T860" s="62">
        <f t="shared" si="13"/>
        <v>51.086599999999997</v>
      </c>
    </row>
    <row r="861" spans="1:20" x14ac:dyDescent="0.2">
      <c r="A861" s="51" t="s">
        <v>1781</v>
      </c>
      <c r="B861" s="52" t="s">
        <v>1782</v>
      </c>
      <c r="C861" s="53">
        <v>1</v>
      </c>
      <c r="D861" s="51" t="s">
        <v>231</v>
      </c>
      <c r="E861" s="51" t="s">
        <v>614</v>
      </c>
      <c r="F861" s="31">
        <v>109.491</v>
      </c>
      <c r="G861" s="31">
        <v>120.708</v>
      </c>
      <c r="H861" s="31">
        <v>127.18878000000001</v>
      </c>
      <c r="I861" s="31">
        <v>136.20938000000001</v>
      </c>
      <c r="J861" s="31">
        <v>145.10921999999999</v>
      </c>
      <c r="K861" s="31">
        <v>153.4051</v>
      </c>
      <c r="L861" s="31">
        <v>163.52909999999997</v>
      </c>
      <c r="M861" s="31">
        <v>179.64915999999999</v>
      </c>
      <c r="N861" s="31">
        <v>196.06223999999997</v>
      </c>
      <c r="O861" s="31">
        <v>199.36546000000001</v>
      </c>
      <c r="P861" s="31">
        <v>211.70398</v>
      </c>
      <c r="Q861" s="31">
        <v>238.84438</v>
      </c>
      <c r="R861" s="31">
        <v>259.16025999999999</v>
      </c>
      <c r="T861" s="62">
        <f t="shared" si="13"/>
        <v>179.64915999999999</v>
      </c>
    </row>
    <row r="862" spans="1:20" x14ac:dyDescent="0.2">
      <c r="A862" s="51" t="s">
        <v>1783</v>
      </c>
      <c r="B862" s="52" t="s">
        <v>1784</v>
      </c>
      <c r="C862" s="53">
        <v>0.04</v>
      </c>
      <c r="D862" s="51" t="s">
        <v>5</v>
      </c>
      <c r="E862" s="51" t="s">
        <v>45</v>
      </c>
      <c r="F862" s="31">
        <v>8.2894999999999985</v>
      </c>
      <c r="G862" s="31">
        <v>8.7359999999999989</v>
      </c>
      <c r="H862" s="31">
        <v>9.2203099999999996</v>
      </c>
      <c r="I862" s="31">
        <v>9.8752099999999992</v>
      </c>
      <c r="J862" s="31">
        <v>10.445089999999999</v>
      </c>
      <c r="K862" s="31">
        <v>11.042549999999999</v>
      </c>
      <c r="L862" s="31">
        <v>11.771549999999998</v>
      </c>
      <c r="M862" s="31">
        <v>12.930619999999998</v>
      </c>
      <c r="N862" s="31">
        <v>14.111679999999998</v>
      </c>
      <c r="O862" s="31">
        <v>14.351570000000001</v>
      </c>
      <c r="P862" s="31">
        <v>14.979309999999998</v>
      </c>
      <c r="Q862" s="31">
        <v>15.539909999999999</v>
      </c>
      <c r="R862" s="31">
        <v>16.144570000000002</v>
      </c>
      <c r="T862" s="62">
        <f t="shared" si="13"/>
        <v>12.930619999999998</v>
      </c>
    </row>
    <row r="863" spans="1:20" x14ac:dyDescent="0.2">
      <c r="A863" s="51" t="s">
        <v>1785</v>
      </c>
      <c r="B863" s="52" t="s">
        <v>1786</v>
      </c>
      <c r="C863" s="53">
        <v>0.04</v>
      </c>
      <c r="D863" s="51" t="s">
        <v>5</v>
      </c>
      <c r="E863" s="51" t="s">
        <v>1787</v>
      </c>
      <c r="F863" s="31">
        <v>64.995999999999995</v>
      </c>
      <c r="G863" s="31">
        <v>67.908000000000001</v>
      </c>
      <c r="H863" s="31">
        <v>71.696079999999995</v>
      </c>
      <c r="I863" s="31">
        <v>76.788879999999992</v>
      </c>
      <c r="J863" s="31">
        <v>81.106319999999997</v>
      </c>
      <c r="K863" s="31">
        <v>85.747199999999992</v>
      </c>
      <c r="L863" s="31">
        <v>91.407199999999989</v>
      </c>
      <c r="M863" s="31">
        <v>100.40655999999998</v>
      </c>
      <c r="N863" s="31">
        <v>109.57583999999999</v>
      </c>
      <c r="O863" s="31">
        <v>111.44296</v>
      </c>
      <c r="P863" s="31">
        <v>115.91687999999998</v>
      </c>
      <c r="Q863" s="31">
        <v>119.43607999999999</v>
      </c>
      <c r="R863" s="31">
        <v>124.08416</v>
      </c>
      <c r="T863" s="62">
        <f t="shared" si="13"/>
        <v>100.40655999999998</v>
      </c>
    </row>
    <row r="864" spans="1:20" x14ac:dyDescent="0.2">
      <c r="A864" s="51" t="s">
        <v>1788</v>
      </c>
      <c r="B864" s="52" t="s">
        <v>1789</v>
      </c>
      <c r="C864" s="53">
        <v>0.04</v>
      </c>
      <c r="D864" s="51" t="s">
        <v>5</v>
      </c>
      <c r="E864" s="51" t="s">
        <v>1790</v>
      </c>
      <c r="F864" s="31">
        <v>10.980500000000001</v>
      </c>
      <c r="G864" s="31">
        <v>11.544</v>
      </c>
      <c r="H864" s="31">
        <v>12.185090000000001</v>
      </c>
      <c r="I864" s="31">
        <v>13.05059</v>
      </c>
      <c r="J864" s="31">
        <v>13.798310000000001</v>
      </c>
      <c r="K864" s="31">
        <v>14.58765</v>
      </c>
      <c r="L864" s="31">
        <v>15.550649999999999</v>
      </c>
      <c r="M864" s="31">
        <v>17.081780000000002</v>
      </c>
      <c r="N864" s="31">
        <v>18.641919999999999</v>
      </c>
      <c r="O864" s="31">
        <v>18.959030000000002</v>
      </c>
      <c r="P864" s="31">
        <v>19.769290000000002</v>
      </c>
      <c r="Q864" s="31">
        <v>20.470290000000002</v>
      </c>
      <c r="R864" s="31">
        <v>21.266829999999999</v>
      </c>
      <c r="T864" s="62">
        <f t="shared" si="13"/>
        <v>17.081780000000002</v>
      </c>
    </row>
    <row r="865" spans="1:20" x14ac:dyDescent="0.2">
      <c r="A865" s="51" t="s">
        <v>1791</v>
      </c>
      <c r="B865" s="52" t="s">
        <v>1792</v>
      </c>
      <c r="C865" s="53">
        <v>0.04</v>
      </c>
      <c r="D865" s="51" t="s">
        <v>5</v>
      </c>
      <c r="E865" s="51" t="s">
        <v>1790</v>
      </c>
      <c r="F865" s="31">
        <v>10.980500000000001</v>
      </c>
      <c r="G865" s="31">
        <v>11.544</v>
      </c>
      <c r="H865" s="31">
        <v>12.185090000000001</v>
      </c>
      <c r="I865" s="31">
        <v>13.05059</v>
      </c>
      <c r="J865" s="31">
        <v>13.798310000000001</v>
      </c>
      <c r="K865" s="31">
        <v>14.58765</v>
      </c>
      <c r="L865" s="31">
        <v>15.550649999999999</v>
      </c>
      <c r="M865" s="31">
        <v>17.081780000000002</v>
      </c>
      <c r="N865" s="31">
        <v>18.641919999999999</v>
      </c>
      <c r="O865" s="31">
        <v>18.959030000000002</v>
      </c>
      <c r="P865" s="31">
        <v>19.769290000000002</v>
      </c>
      <c r="Q865" s="31">
        <v>20.470290000000002</v>
      </c>
      <c r="R865" s="31">
        <v>21.266829999999999</v>
      </c>
      <c r="T865" s="62">
        <f t="shared" si="13"/>
        <v>17.081780000000002</v>
      </c>
    </row>
    <row r="866" spans="1:20" x14ac:dyDescent="0.2">
      <c r="A866" s="51" t="s">
        <v>1793</v>
      </c>
      <c r="B866" s="52" t="s">
        <v>1794</v>
      </c>
      <c r="C866" s="53">
        <v>0.25</v>
      </c>
      <c r="D866" s="51" t="s">
        <v>5</v>
      </c>
      <c r="E866" s="51" t="s">
        <v>326</v>
      </c>
      <c r="F866" s="31">
        <v>78.59</v>
      </c>
      <c r="G866" s="31">
        <v>82.545000000000002</v>
      </c>
      <c r="H866" s="31">
        <v>87.132199999999997</v>
      </c>
      <c r="I866" s="31">
        <v>93.32119999999999</v>
      </c>
      <c r="J866" s="31">
        <v>98.652799999999999</v>
      </c>
      <c r="K866" s="31">
        <v>104.29649999999999</v>
      </c>
      <c r="L866" s="31">
        <v>111.1815</v>
      </c>
      <c r="M866" s="31">
        <v>122.1284</v>
      </c>
      <c r="N866" s="31">
        <v>133.2826</v>
      </c>
      <c r="O866" s="31">
        <v>135.5504</v>
      </c>
      <c r="P866" s="31">
        <v>141.2902</v>
      </c>
      <c r="Q866" s="31">
        <v>146.19120000000001</v>
      </c>
      <c r="R866" s="31">
        <v>151.87990000000002</v>
      </c>
      <c r="T866" s="62">
        <f t="shared" si="13"/>
        <v>122.1284</v>
      </c>
    </row>
    <row r="867" spans="1:20" x14ac:dyDescent="0.2">
      <c r="A867" s="51">
        <v>40317412</v>
      </c>
      <c r="B867" s="52" t="s">
        <v>1795</v>
      </c>
      <c r="C867" s="53">
        <v>0.25</v>
      </c>
      <c r="D867" s="51" t="s">
        <v>5</v>
      </c>
      <c r="E867" s="51">
        <v>27.689</v>
      </c>
      <c r="F867" s="31">
        <v>320.42349999999999</v>
      </c>
      <c r="G867" s="31">
        <v>334.89300000000003</v>
      </c>
      <c r="H867" s="31">
        <v>353.56963000000002</v>
      </c>
      <c r="I867" s="31">
        <v>378.68473</v>
      </c>
      <c r="J867" s="31">
        <v>399.99836999999997</v>
      </c>
      <c r="K867" s="31">
        <v>422.88585</v>
      </c>
      <c r="L867" s="31">
        <v>450.79984999999999</v>
      </c>
      <c r="M867" s="31">
        <v>495.18285999999995</v>
      </c>
      <c r="N867" s="31">
        <v>540.40404000000001</v>
      </c>
      <c r="O867" s="31">
        <v>549.61140999999998</v>
      </c>
      <c r="P867" s="31">
        <v>571.75382999999999</v>
      </c>
      <c r="Q867" s="31">
        <v>589.27223000000004</v>
      </c>
      <c r="R867" s="31">
        <v>612.20470999999998</v>
      </c>
      <c r="T867" s="62">
        <f t="shared" si="13"/>
        <v>495.18285999999995</v>
      </c>
    </row>
    <row r="868" spans="1:20" x14ac:dyDescent="0.2">
      <c r="A868" s="51">
        <v>40321460</v>
      </c>
      <c r="B868" s="52" t="s">
        <v>1796</v>
      </c>
      <c r="C868" s="53">
        <v>0.5</v>
      </c>
      <c r="D868" s="51" t="s">
        <v>5</v>
      </c>
      <c r="E868" s="51">
        <v>45.323999999999998</v>
      </c>
      <c r="F868" s="31">
        <v>525.226</v>
      </c>
      <c r="G868" s="31">
        <v>549.13799999999992</v>
      </c>
      <c r="H868" s="31">
        <v>579.75508000000002</v>
      </c>
      <c r="I868" s="31">
        <v>620.93668000000002</v>
      </c>
      <c r="J868" s="31">
        <v>655.92291999999998</v>
      </c>
      <c r="K868" s="31">
        <v>693.45359999999994</v>
      </c>
      <c r="L868" s="31">
        <v>739.22759999999994</v>
      </c>
      <c r="M868" s="31">
        <v>812.00775999999996</v>
      </c>
      <c r="N868" s="31">
        <v>886.16264000000001</v>
      </c>
      <c r="O868" s="31">
        <v>901.25956000000008</v>
      </c>
      <c r="P868" s="31">
        <v>937.70227999999986</v>
      </c>
      <c r="Q868" s="31">
        <v>966.70668000000001</v>
      </c>
      <c r="R868" s="31">
        <v>1004.3273599999999</v>
      </c>
      <c r="T868" s="62">
        <f t="shared" si="13"/>
        <v>812.00775999999996</v>
      </c>
    </row>
    <row r="869" spans="1:20" x14ac:dyDescent="0.2">
      <c r="A869" s="51" t="s">
        <v>1797</v>
      </c>
      <c r="B869" s="52" t="s">
        <v>1798</v>
      </c>
      <c r="C869" s="53">
        <v>0.25</v>
      </c>
      <c r="D869" s="51" t="s">
        <v>5</v>
      </c>
      <c r="E869" s="51" t="s">
        <v>1799</v>
      </c>
      <c r="F869" s="31">
        <v>66.17</v>
      </c>
      <c r="G869" s="31">
        <v>69.585000000000008</v>
      </c>
      <c r="H869" s="31">
        <v>73.448599999999999</v>
      </c>
      <c r="I869" s="31">
        <v>78.665599999999998</v>
      </c>
      <c r="J869" s="31">
        <v>83.176400000000001</v>
      </c>
      <c r="K869" s="31">
        <v>87.9345</v>
      </c>
      <c r="L869" s="31">
        <v>93.739499999999992</v>
      </c>
      <c r="M869" s="31">
        <v>102.9692</v>
      </c>
      <c r="N869" s="31">
        <v>112.3738</v>
      </c>
      <c r="O869" s="31">
        <v>114.28520000000002</v>
      </c>
      <c r="P869" s="31">
        <v>119.18259999999999</v>
      </c>
      <c r="Q869" s="31">
        <v>123.43559999999999</v>
      </c>
      <c r="R869" s="31">
        <v>128.23869999999999</v>
      </c>
      <c r="T869" s="62">
        <f t="shared" si="13"/>
        <v>102.9692</v>
      </c>
    </row>
    <row r="870" spans="1:20" x14ac:dyDescent="0.2">
      <c r="A870" s="51" t="s">
        <v>1800</v>
      </c>
      <c r="B870" s="52" t="s">
        <v>1801</v>
      </c>
      <c r="C870" s="53">
        <v>0.5</v>
      </c>
      <c r="D870" s="51" t="s">
        <v>5</v>
      </c>
      <c r="E870" s="51" t="s">
        <v>1802</v>
      </c>
      <c r="F870" s="31">
        <v>423.48549999999994</v>
      </c>
      <c r="G870" s="31">
        <v>442.97399999999993</v>
      </c>
      <c r="H870" s="31">
        <v>467.66358999999994</v>
      </c>
      <c r="I870" s="31">
        <v>500.88288999999997</v>
      </c>
      <c r="J870" s="31">
        <v>529.14540999999986</v>
      </c>
      <c r="K870" s="31">
        <v>559.42154999999991</v>
      </c>
      <c r="L870" s="31">
        <v>596.34854999999993</v>
      </c>
      <c r="M870" s="31">
        <v>655.06197999999995</v>
      </c>
      <c r="N870" s="31">
        <v>714.88472000000002</v>
      </c>
      <c r="O870" s="31">
        <v>727.06213000000002</v>
      </c>
      <c r="P870" s="31">
        <v>756.6041899999999</v>
      </c>
      <c r="Q870" s="31">
        <v>780.30038999999999</v>
      </c>
      <c r="R870" s="31">
        <v>810.66652999999985</v>
      </c>
      <c r="T870" s="62">
        <f t="shared" si="13"/>
        <v>655.06197999999995</v>
      </c>
    </row>
    <row r="871" spans="1:20" x14ac:dyDescent="0.2">
      <c r="A871" s="51" t="s">
        <v>1803</v>
      </c>
      <c r="B871" s="52" t="s">
        <v>1804</v>
      </c>
      <c r="C871" s="53">
        <v>0.25</v>
      </c>
      <c r="D871" s="51" t="s">
        <v>5</v>
      </c>
      <c r="E871" s="51" t="s">
        <v>399</v>
      </c>
      <c r="F871" s="31">
        <v>292.3175</v>
      </c>
      <c r="G871" s="31">
        <v>305.565</v>
      </c>
      <c r="H871" s="31">
        <v>322.60415</v>
      </c>
      <c r="I871" s="31">
        <v>345.51965000000001</v>
      </c>
      <c r="J871" s="31">
        <v>364.97584999999998</v>
      </c>
      <c r="K871" s="31">
        <v>385.85925000000003</v>
      </c>
      <c r="L871" s="31">
        <v>411.32925</v>
      </c>
      <c r="M871" s="31">
        <v>451.8263</v>
      </c>
      <c r="N871" s="31">
        <v>493.08820000000003</v>
      </c>
      <c r="O871" s="31">
        <v>501.48905000000008</v>
      </c>
      <c r="P871" s="31">
        <v>521.72514999999999</v>
      </c>
      <c r="Q871" s="31">
        <v>537.77715000000001</v>
      </c>
      <c r="R871" s="31">
        <v>558.70555000000002</v>
      </c>
      <c r="T871" s="62">
        <f t="shared" si="13"/>
        <v>451.8263</v>
      </c>
    </row>
    <row r="872" spans="1:20" x14ac:dyDescent="0.2">
      <c r="A872" s="51" t="s">
        <v>1805</v>
      </c>
      <c r="B872" s="52" t="s">
        <v>1806</v>
      </c>
      <c r="C872" s="53">
        <v>0.25</v>
      </c>
      <c r="D872" s="51" t="s">
        <v>5</v>
      </c>
      <c r="E872" s="51" t="s">
        <v>399</v>
      </c>
      <c r="F872" s="31">
        <v>292.3175</v>
      </c>
      <c r="G872" s="31">
        <v>305.565</v>
      </c>
      <c r="H872" s="31">
        <v>322.60415</v>
      </c>
      <c r="I872" s="31">
        <v>345.51965000000001</v>
      </c>
      <c r="J872" s="31">
        <v>364.97584999999998</v>
      </c>
      <c r="K872" s="31">
        <v>385.85925000000003</v>
      </c>
      <c r="L872" s="31">
        <v>411.32925</v>
      </c>
      <c r="M872" s="31">
        <v>451.8263</v>
      </c>
      <c r="N872" s="31">
        <v>493.08820000000003</v>
      </c>
      <c r="O872" s="31">
        <v>501.48905000000008</v>
      </c>
      <c r="P872" s="31">
        <v>521.72514999999999</v>
      </c>
      <c r="Q872" s="31">
        <v>537.77715000000001</v>
      </c>
      <c r="R872" s="31">
        <v>558.70555000000002</v>
      </c>
      <c r="T872" s="62">
        <f t="shared" si="13"/>
        <v>451.8263</v>
      </c>
    </row>
    <row r="873" spans="1:20" x14ac:dyDescent="0.2">
      <c r="A873" s="51" t="s">
        <v>1807</v>
      </c>
      <c r="B873" s="52" t="s">
        <v>1808</v>
      </c>
      <c r="C873" s="53">
        <v>0.25</v>
      </c>
      <c r="D873" s="51" t="s">
        <v>5</v>
      </c>
      <c r="E873" s="51" t="s">
        <v>399</v>
      </c>
      <c r="F873" s="31">
        <v>292.3175</v>
      </c>
      <c r="G873" s="31">
        <v>305.565</v>
      </c>
      <c r="H873" s="31">
        <v>322.60415</v>
      </c>
      <c r="I873" s="31">
        <v>345.51965000000001</v>
      </c>
      <c r="J873" s="31">
        <v>364.97584999999998</v>
      </c>
      <c r="K873" s="31">
        <v>385.85925000000003</v>
      </c>
      <c r="L873" s="31">
        <v>411.32925</v>
      </c>
      <c r="M873" s="31">
        <v>451.8263</v>
      </c>
      <c r="N873" s="31">
        <v>493.08820000000003</v>
      </c>
      <c r="O873" s="31">
        <v>501.48905000000008</v>
      </c>
      <c r="P873" s="31">
        <v>521.72514999999999</v>
      </c>
      <c r="Q873" s="31">
        <v>537.77715000000001</v>
      </c>
      <c r="R873" s="31">
        <v>558.70555000000002</v>
      </c>
      <c r="T873" s="62">
        <f t="shared" si="13"/>
        <v>451.8263</v>
      </c>
    </row>
    <row r="874" spans="1:20" x14ac:dyDescent="0.2">
      <c r="A874" s="51" t="s">
        <v>1809</v>
      </c>
      <c r="B874" s="52" t="s">
        <v>1810</v>
      </c>
      <c r="C874" s="53">
        <v>0.25</v>
      </c>
      <c r="D874" s="51" t="s">
        <v>5</v>
      </c>
      <c r="E874" s="51" t="s">
        <v>399</v>
      </c>
      <c r="F874" s="31">
        <v>292.3175</v>
      </c>
      <c r="G874" s="31">
        <v>305.565</v>
      </c>
      <c r="H874" s="31">
        <v>322.60415</v>
      </c>
      <c r="I874" s="31">
        <v>345.51965000000001</v>
      </c>
      <c r="J874" s="31">
        <v>364.97584999999998</v>
      </c>
      <c r="K874" s="31">
        <v>385.85925000000003</v>
      </c>
      <c r="L874" s="31">
        <v>411.32925</v>
      </c>
      <c r="M874" s="31">
        <v>451.8263</v>
      </c>
      <c r="N874" s="31">
        <v>493.08820000000003</v>
      </c>
      <c r="O874" s="31">
        <v>501.48905000000008</v>
      </c>
      <c r="P874" s="31">
        <v>521.72514999999999</v>
      </c>
      <c r="Q874" s="31">
        <v>537.77715000000001</v>
      </c>
      <c r="R874" s="31">
        <v>558.70555000000002</v>
      </c>
      <c r="T874" s="62">
        <f t="shared" si="13"/>
        <v>451.8263</v>
      </c>
    </row>
    <row r="875" spans="1:20" x14ac:dyDescent="0.2">
      <c r="A875" s="51" t="s">
        <v>1811</v>
      </c>
      <c r="B875" s="52" t="s">
        <v>1812</v>
      </c>
      <c r="C875" s="53">
        <v>0.25</v>
      </c>
      <c r="D875" s="51" t="s">
        <v>5</v>
      </c>
      <c r="E875" s="51" t="s">
        <v>399</v>
      </c>
      <c r="F875" s="31">
        <v>292.3175</v>
      </c>
      <c r="G875" s="31">
        <v>305.565</v>
      </c>
      <c r="H875" s="31">
        <v>322.60415</v>
      </c>
      <c r="I875" s="31">
        <v>345.51965000000001</v>
      </c>
      <c r="J875" s="31">
        <v>364.97584999999998</v>
      </c>
      <c r="K875" s="31">
        <v>385.85925000000003</v>
      </c>
      <c r="L875" s="31">
        <v>411.32925</v>
      </c>
      <c r="M875" s="31">
        <v>451.8263</v>
      </c>
      <c r="N875" s="31">
        <v>493.08820000000003</v>
      </c>
      <c r="O875" s="31">
        <v>501.48905000000008</v>
      </c>
      <c r="P875" s="31">
        <v>521.72514999999999</v>
      </c>
      <c r="Q875" s="31">
        <v>537.77715000000001</v>
      </c>
      <c r="R875" s="31">
        <v>558.70555000000002</v>
      </c>
      <c r="T875" s="62">
        <f t="shared" si="13"/>
        <v>451.8263</v>
      </c>
    </row>
    <row r="876" spans="1:20" x14ac:dyDescent="0.2">
      <c r="A876" s="51">
        <v>40314626</v>
      </c>
      <c r="B876" s="52" t="s">
        <v>1813</v>
      </c>
      <c r="C876" s="53">
        <v>1</v>
      </c>
      <c r="D876" s="51" t="s">
        <v>5</v>
      </c>
      <c r="E876" s="51">
        <v>38.75</v>
      </c>
      <c r="F876" s="31">
        <v>453.625</v>
      </c>
      <c r="G876" s="31">
        <v>475.5</v>
      </c>
      <c r="H876" s="31">
        <v>501.96249999999998</v>
      </c>
      <c r="I876" s="31">
        <v>537.61749999999995</v>
      </c>
      <c r="J876" s="31">
        <v>568.14750000000004</v>
      </c>
      <c r="K876" s="31">
        <v>600.65250000000003</v>
      </c>
      <c r="L876" s="31">
        <v>640.30250000000001</v>
      </c>
      <c r="M876" s="31">
        <v>703.34499999999991</v>
      </c>
      <c r="N876" s="31">
        <v>767.57999999999993</v>
      </c>
      <c r="O876" s="31">
        <v>780.64750000000004</v>
      </c>
      <c r="P876" s="31">
        <v>813.05250000000001</v>
      </c>
      <c r="Q876" s="31">
        <v>839.92250000000001</v>
      </c>
      <c r="R876" s="31">
        <v>872.60750000000007</v>
      </c>
      <c r="T876" s="62">
        <f t="shared" si="13"/>
        <v>703.34499999999991</v>
      </c>
    </row>
    <row r="877" spans="1:20" x14ac:dyDescent="0.2">
      <c r="A877" s="51" t="s">
        <v>1814</v>
      </c>
      <c r="B877" s="52" t="s">
        <v>1815</v>
      </c>
      <c r="C877" s="53">
        <v>0.25</v>
      </c>
      <c r="D877" s="51" t="s">
        <v>5</v>
      </c>
      <c r="E877" s="51" t="s">
        <v>399</v>
      </c>
      <c r="F877" s="31">
        <v>292.3175</v>
      </c>
      <c r="G877" s="31">
        <v>305.565</v>
      </c>
      <c r="H877" s="31">
        <v>322.60415</v>
      </c>
      <c r="I877" s="31">
        <v>345.51965000000001</v>
      </c>
      <c r="J877" s="31">
        <v>364.97584999999998</v>
      </c>
      <c r="K877" s="31">
        <v>385.85925000000003</v>
      </c>
      <c r="L877" s="31">
        <v>411.32925</v>
      </c>
      <c r="M877" s="31">
        <v>451.8263</v>
      </c>
      <c r="N877" s="31">
        <v>493.08820000000003</v>
      </c>
      <c r="O877" s="31">
        <v>501.48905000000008</v>
      </c>
      <c r="P877" s="31">
        <v>521.72514999999999</v>
      </c>
      <c r="Q877" s="31">
        <v>537.77715000000001</v>
      </c>
      <c r="R877" s="31">
        <v>558.70555000000002</v>
      </c>
      <c r="T877" s="62">
        <f t="shared" si="13"/>
        <v>451.8263</v>
      </c>
    </row>
    <row r="878" spans="1:20" x14ac:dyDescent="0.2">
      <c r="A878" s="51">
        <v>40314634</v>
      </c>
      <c r="B878" s="52" t="s">
        <v>1816</v>
      </c>
      <c r="C878" s="53">
        <v>1</v>
      </c>
      <c r="D878" s="51" t="s">
        <v>5</v>
      </c>
      <c r="E878" s="51">
        <v>25.245000000000001</v>
      </c>
      <c r="F878" s="31">
        <v>298.3175</v>
      </c>
      <c r="G878" s="31">
        <v>313.44</v>
      </c>
      <c r="H878" s="31">
        <v>330.85415</v>
      </c>
      <c r="I878" s="31">
        <v>354.35464999999999</v>
      </c>
      <c r="J878" s="31">
        <v>374.62085000000002</v>
      </c>
      <c r="K878" s="31">
        <v>396.05175000000003</v>
      </c>
      <c r="L878" s="31">
        <v>422.19675000000001</v>
      </c>
      <c r="M878" s="31">
        <v>463.7663</v>
      </c>
      <c r="N878" s="31">
        <v>506.1232</v>
      </c>
      <c r="O878" s="31">
        <v>514.73405000000002</v>
      </c>
      <c r="P878" s="31">
        <v>536.60514999999998</v>
      </c>
      <c r="Q878" s="31">
        <v>555.37215000000003</v>
      </c>
      <c r="R878" s="31">
        <v>576.98305000000005</v>
      </c>
      <c r="T878" s="62">
        <f t="shared" si="13"/>
        <v>463.7663</v>
      </c>
    </row>
    <row r="879" spans="1:20" x14ac:dyDescent="0.2">
      <c r="A879" s="51">
        <v>40322220</v>
      </c>
      <c r="B879" s="52" t="s">
        <v>1817</v>
      </c>
      <c r="C879" s="53">
        <v>0.1</v>
      </c>
      <c r="D879" s="51" t="s">
        <v>5</v>
      </c>
      <c r="E879" s="51">
        <v>10.148999999999999</v>
      </c>
      <c r="F879" s="31">
        <v>117.51349999999999</v>
      </c>
      <c r="G879" s="31">
        <v>122.83799999999998</v>
      </c>
      <c r="H879" s="31">
        <v>129.68782999999999</v>
      </c>
      <c r="I879" s="31">
        <v>138.89992999999998</v>
      </c>
      <c r="J879" s="31">
        <v>146.72117</v>
      </c>
      <c r="K879" s="31">
        <v>155.11635000000001</v>
      </c>
      <c r="L879" s="31">
        <v>165.35534999999999</v>
      </c>
      <c r="M879" s="31">
        <v>181.63525999999999</v>
      </c>
      <c r="N879" s="31">
        <v>198.22263999999998</v>
      </c>
      <c r="O879" s="31">
        <v>201.59980999999999</v>
      </c>
      <c r="P879" s="31">
        <v>209.73402999999999</v>
      </c>
      <c r="Q879" s="31">
        <v>216.18543</v>
      </c>
      <c r="R879" s="31">
        <v>224.59861000000001</v>
      </c>
      <c r="T879" s="62">
        <f t="shared" si="13"/>
        <v>181.63525999999999</v>
      </c>
    </row>
    <row r="880" spans="1:20" x14ac:dyDescent="0.2">
      <c r="A880" s="51" t="s">
        <v>1818</v>
      </c>
      <c r="B880" s="52" t="s">
        <v>1819</v>
      </c>
      <c r="C880" s="53">
        <v>0.04</v>
      </c>
      <c r="D880" s="51" t="s">
        <v>5</v>
      </c>
      <c r="E880" s="51" t="s">
        <v>19</v>
      </c>
      <c r="F880" s="31">
        <v>27.115000000000002</v>
      </c>
      <c r="G880" s="31">
        <v>28.380000000000003</v>
      </c>
      <c r="H880" s="31">
        <v>29.961100000000002</v>
      </c>
      <c r="I880" s="31">
        <v>32.089300000000001</v>
      </c>
      <c r="J880" s="31">
        <v>33.903300000000002</v>
      </c>
      <c r="K880" s="31">
        <v>35.8431</v>
      </c>
      <c r="L880" s="31">
        <v>38.209099999999999</v>
      </c>
      <c r="M880" s="31">
        <v>41.970999999999997</v>
      </c>
      <c r="N880" s="31">
        <v>45.804000000000002</v>
      </c>
      <c r="O880" s="31">
        <v>46.584100000000007</v>
      </c>
      <c r="P880" s="31">
        <v>48.488699999999994</v>
      </c>
      <c r="Q880" s="31">
        <v>50.031500000000001</v>
      </c>
      <c r="R880" s="31">
        <v>51.978500000000004</v>
      </c>
      <c r="T880" s="62">
        <f t="shared" si="13"/>
        <v>41.970999999999997</v>
      </c>
    </row>
    <row r="881" spans="1:20" x14ac:dyDescent="0.2">
      <c r="A881" s="51" t="s">
        <v>1820</v>
      </c>
      <c r="B881" s="52" t="s">
        <v>1821</v>
      </c>
      <c r="C881" s="53">
        <v>0.1</v>
      </c>
      <c r="D881" s="51" t="s">
        <v>5</v>
      </c>
      <c r="E881" s="51" t="s">
        <v>933</v>
      </c>
      <c r="F881" s="31">
        <v>93.846499999999992</v>
      </c>
      <c r="G881" s="31">
        <v>98.141999999999982</v>
      </c>
      <c r="H881" s="31">
        <v>103.61296999999999</v>
      </c>
      <c r="I881" s="31">
        <v>110.97286999999999</v>
      </c>
      <c r="J881" s="31">
        <v>117.23002999999999</v>
      </c>
      <c r="K881" s="31">
        <v>123.93764999999999</v>
      </c>
      <c r="L881" s="31">
        <v>132.11865</v>
      </c>
      <c r="M881" s="31">
        <v>145.12634</v>
      </c>
      <c r="N881" s="31">
        <v>158.37975999999998</v>
      </c>
      <c r="O881" s="31">
        <v>161.07778999999999</v>
      </c>
      <c r="P881" s="31">
        <v>167.60676999999998</v>
      </c>
      <c r="Q881" s="31">
        <v>172.82336999999998</v>
      </c>
      <c r="R881" s="31">
        <v>179.54899</v>
      </c>
      <c r="T881" s="62">
        <f t="shared" si="13"/>
        <v>145.12634</v>
      </c>
    </row>
    <row r="882" spans="1:20" x14ac:dyDescent="0.2">
      <c r="A882" s="51" t="s">
        <v>1822</v>
      </c>
      <c r="B882" s="52" t="s">
        <v>1823</v>
      </c>
      <c r="C882" s="53">
        <v>0.75</v>
      </c>
      <c r="D882" s="51" t="s">
        <v>5</v>
      </c>
      <c r="E882" s="51" t="s">
        <v>1824</v>
      </c>
      <c r="F882" s="31">
        <v>454.05149999999998</v>
      </c>
      <c r="G882" s="31">
        <v>475.40699999999998</v>
      </c>
      <c r="H882" s="31">
        <v>501.88586999999995</v>
      </c>
      <c r="I882" s="31">
        <v>537.53577000000007</v>
      </c>
      <c r="J882" s="31">
        <v>567.95612999999992</v>
      </c>
      <c r="K882" s="31">
        <v>600.45164999999997</v>
      </c>
      <c r="L882" s="31">
        <v>640.08764999999983</v>
      </c>
      <c r="M882" s="31">
        <v>703.10813999999993</v>
      </c>
      <c r="N882" s="31">
        <v>767.31995999999992</v>
      </c>
      <c r="O882" s="31">
        <v>780.38709000000006</v>
      </c>
      <c r="P882" s="31">
        <v>812.41166999999996</v>
      </c>
      <c r="Q882" s="31">
        <v>838.50327000000004</v>
      </c>
      <c r="R882" s="31">
        <v>871.13378999999998</v>
      </c>
      <c r="T882" s="62">
        <f t="shared" si="13"/>
        <v>703.10813999999993</v>
      </c>
    </row>
    <row r="883" spans="1:20" x14ac:dyDescent="0.2">
      <c r="A883" s="51" t="s">
        <v>1825</v>
      </c>
      <c r="B883" s="52" t="s">
        <v>1826</v>
      </c>
      <c r="C883" s="53">
        <v>0.75</v>
      </c>
      <c r="D883" s="51" t="s">
        <v>5</v>
      </c>
      <c r="E883" s="51" t="s">
        <v>1772</v>
      </c>
      <c r="F883" s="31">
        <v>78.346500000000006</v>
      </c>
      <c r="G883" s="31">
        <v>83.367000000000004</v>
      </c>
      <c r="H883" s="31">
        <v>87.956969999999998</v>
      </c>
      <c r="I883" s="31">
        <v>94.203869999999995</v>
      </c>
      <c r="J883" s="31">
        <v>99.795029999999997</v>
      </c>
      <c r="K883" s="31">
        <v>105.50115000000001</v>
      </c>
      <c r="L883" s="31">
        <v>112.46715</v>
      </c>
      <c r="M883" s="31">
        <v>123.54234</v>
      </c>
      <c r="N883" s="31">
        <v>134.82876000000002</v>
      </c>
      <c r="O883" s="31">
        <v>137.11479</v>
      </c>
      <c r="P883" s="31">
        <v>143.65676999999999</v>
      </c>
      <c r="Q883" s="31">
        <v>150.14637000000002</v>
      </c>
      <c r="R883" s="31">
        <v>155.98749000000001</v>
      </c>
      <c r="T883" s="62">
        <f t="shared" si="13"/>
        <v>123.54234</v>
      </c>
    </row>
    <row r="884" spans="1:20" x14ac:dyDescent="0.2">
      <c r="A884" s="51" t="s">
        <v>1827</v>
      </c>
      <c r="B884" s="52" t="s">
        <v>1828</v>
      </c>
      <c r="C884" s="53">
        <v>0.1</v>
      </c>
      <c r="D884" s="51" t="s">
        <v>5</v>
      </c>
      <c r="E884" s="51" t="s">
        <v>39</v>
      </c>
      <c r="F884" s="31">
        <v>38.370499999999993</v>
      </c>
      <c r="G884" s="31">
        <v>40.253999999999998</v>
      </c>
      <c r="H884" s="31">
        <v>42.492890000000003</v>
      </c>
      <c r="I884" s="31">
        <v>45.511189999999999</v>
      </c>
      <c r="J884" s="31">
        <v>48.102110000000003</v>
      </c>
      <c r="K884" s="31">
        <v>50.854050000000001</v>
      </c>
      <c r="L884" s="31">
        <v>54.211049999999993</v>
      </c>
      <c r="M884" s="31">
        <v>59.548579999999994</v>
      </c>
      <c r="N884" s="31">
        <v>64.987120000000004</v>
      </c>
      <c r="O884" s="31">
        <v>66.093230000000005</v>
      </c>
      <c r="P884" s="31">
        <v>68.859489999999994</v>
      </c>
      <c r="Q884" s="31">
        <v>71.181690000000003</v>
      </c>
      <c r="R884" s="31">
        <v>73.951629999999994</v>
      </c>
      <c r="T884" s="62">
        <f t="shared" si="13"/>
        <v>59.548579999999994</v>
      </c>
    </row>
    <row r="885" spans="1:20" x14ac:dyDescent="0.2">
      <c r="A885" s="51" t="s">
        <v>1829</v>
      </c>
      <c r="B885" s="52" t="s">
        <v>1830</v>
      </c>
      <c r="C885" s="53">
        <v>0.1</v>
      </c>
      <c r="D885" s="51" t="s">
        <v>5</v>
      </c>
      <c r="E885" s="51" t="s">
        <v>1831</v>
      </c>
      <c r="F885" s="31">
        <v>87.636499999999998</v>
      </c>
      <c r="G885" s="31">
        <v>91.661999999999992</v>
      </c>
      <c r="H885" s="31">
        <v>96.771169999999998</v>
      </c>
      <c r="I885" s="31">
        <v>103.64507</v>
      </c>
      <c r="J885" s="31">
        <v>109.49183000000001</v>
      </c>
      <c r="K885" s="31">
        <v>115.75664999999999</v>
      </c>
      <c r="L885" s="31">
        <v>123.39764999999998</v>
      </c>
      <c r="M885" s="31">
        <v>135.54674</v>
      </c>
      <c r="N885" s="31">
        <v>147.92536000000001</v>
      </c>
      <c r="O885" s="31">
        <v>150.44519</v>
      </c>
      <c r="P885" s="31">
        <v>156.55297000000002</v>
      </c>
      <c r="Q885" s="31">
        <v>161.44557</v>
      </c>
      <c r="R885" s="31">
        <v>167.72839000000002</v>
      </c>
      <c r="T885" s="62">
        <f t="shared" si="13"/>
        <v>135.54674</v>
      </c>
    </row>
    <row r="886" spans="1:20" x14ac:dyDescent="0.2">
      <c r="A886" s="51">
        <v>40323595</v>
      </c>
      <c r="B886" s="52" t="s">
        <v>1832</v>
      </c>
      <c r="C886" s="53">
        <v>0.1</v>
      </c>
      <c r="D886" s="51" t="s">
        <v>5</v>
      </c>
      <c r="E886" s="51">
        <v>7.3620000000000001</v>
      </c>
      <c r="F886" s="31">
        <v>85.462999999999994</v>
      </c>
      <c r="G886" s="31">
        <v>89.393999999999991</v>
      </c>
      <c r="H886" s="31">
        <v>94.376539999999991</v>
      </c>
      <c r="I886" s="31">
        <v>101.08034000000001</v>
      </c>
      <c r="J886" s="31">
        <v>106.78346000000001</v>
      </c>
      <c r="K886" s="31">
        <v>112.8933</v>
      </c>
      <c r="L886" s="31">
        <v>120.34529999999999</v>
      </c>
      <c r="M886" s="31">
        <v>132.19388000000001</v>
      </c>
      <c r="N886" s="31">
        <v>144.26632000000001</v>
      </c>
      <c r="O886" s="31">
        <v>146.72378</v>
      </c>
      <c r="P886" s="31">
        <v>152.68414000000001</v>
      </c>
      <c r="Q886" s="31">
        <v>157.46334000000002</v>
      </c>
      <c r="R886" s="31">
        <v>163.59118000000001</v>
      </c>
      <c r="T886" s="62">
        <f t="shared" si="13"/>
        <v>132.19388000000001</v>
      </c>
    </row>
    <row r="887" spans="1:20" x14ac:dyDescent="0.2">
      <c r="A887" s="51" t="s">
        <v>1833</v>
      </c>
      <c r="B887" s="52" t="s">
        <v>1834</v>
      </c>
      <c r="C887" s="53">
        <v>0.1</v>
      </c>
      <c r="D887" s="51" t="s">
        <v>5</v>
      </c>
      <c r="E887" s="51">
        <v>1.2090000000000001</v>
      </c>
      <c r="F887" s="31">
        <v>14.703500000000002</v>
      </c>
      <c r="G887" s="31">
        <v>15.558000000000002</v>
      </c>
      <c r="H887" s="31">
        <v>16.418030000000002</v>
      </c>
      <c r="I887" s="31">
        <v>17.584130000000002</v>
      </c>
      <c r="J887" s="31">
        <v>18.610970000000002</v>
      </c>
      <c r="K887" s="31">
        <v>19.675350000000002</v>
      </c>
      <c r="L887" s="31">
        <v>20.974350000000001</v>
      </c>
      <c r="M887" s="31">
        <v>23.039659999999998</v>
      </c>
      <c r="N887" s="31">
        <v>25.14424</v>
      </c>
      <c r="O887" s="31">
        <v>25.571210000000001</v>
      </c>
      <c r="P887" s="31">
        <v>26.732230000000001</v>
      </c>
      <c r="Q887" s="31">
        <v>27.819630000000004</v>
      </c>
      <c r="R887" s="31">
        <v>28.902010000000004</v>
      </c>
      <c r="T887" s="62">
        <f t="shared" si="13"/>
        <v>23.039659999999998</v>
      </c>
    </row>
    <row r="888" spans="1:20" x14ac:dyDescent="0.2">
      <c r="A888" s="51" t="s">
        <v>1835</v>
      </c>
      <c r="B888" s="52" t="s">
        <v>1836</v>
      </c>
      <c r="C888" s="53">
        <v>0.1</v>
      </c>
      <c r="D888" s="51" t="s">
        <v>5</v>
      </c>
      <c r="E888" s="51">
        <v>2.4700000000000002</v>
      </c>
      <c r="F888" s="31">
        <v>29.205000000000002</v>
      </c>
      <c r="G888" s="31">
        <v>30.69</v>
      </c>
      <c r="H888" s="31">
        <v>32.3949</v>
      </c>
      <c r="I888" s="31">
        <v>34.695900000000002</v>
      </c>
      <c r="J888" s="31">
        <v>36.681100000000008</v>
      </c>
      <c r="K888" s="31">
        <v>38.779500000000006</v>
      </c>
      <c r="L888" s="31">
        <v>41.339500000000001</v>
      </c>
      <c r="M888" s="31">
        <v>45.409799999999997</v>
      </c>
      <c r="N888" s="31">
        <v>49.557200000000002</v>
      </c>
      <c r="O888" s="31">
        <v>50.400300000000009</v>
      </c>
      <c r="P888" s="31">
        <v>52.544900000000005</v>
      </c>
      <c r="Q888" s="31">
        <v>54.388900000000007</v>
      </c>
      <c r="R888" s="31">
        <v>56.505300000000005</v>
      </c>
      <c r="T888" s="62">
        <f t="shared" si="13"/>
        <v>45.409799999999997</v>
      </c>
    </row>
    <row r="889" spans="1:20" x14ac:dyDescent="0.2">
      <c r="A889" s="51" t="s">
        <v>1837</v>
      </c>
      <c r="B889" s="52" t="s">
        <v>1838</v>
      </c>
      <c r="C889" s="53">
        <v>0.1</v>
      </c>
      <c r="D889" s="51" t="s">
        <v>5</v>
      </c>
      <c r="E889" s="51">
        <v>1.2090000000000001</v>
      </c>
      <c r="F889" s="31">
        <v>14.703500000000002</v>
      </c>
      <c r="G889" s="31">
        <v>15.558000000000002</v>
      </c>
      <c r="H889" s="31">
        <v>16.418030000000002</v>
      </c>
      <c r="I889" s="31">
        <v>17.584130000000002</v>
      </c>
      <c r="J889" s="31">
        <v>18.610970000000002</v>
      </c>
      <c r="K889" s="31">
        <v>19.675350000000002</v>
      </c>
      <c r="L889" s="31">
        <v>20.974350000000001</v>
      </c>
      <c r="M889" s="31">
        <v>23.039659999999998</v>
      </c>
      <c r="N889" s="31">
        <v>25.14424</v>
      </c>
      <c r="O889" s="31">
        <v>25.571210000000001</v>
      </c>
      <c r="P889" s="31">
        <v>26.732230000000001</v>
      </c>
      <c r="Q889" s="31">
        <v>27.819630000000004</v>
      </c>
      <c r="R889" s="31">
        <v>28.902010000000004</v>
      </c>
      <c r="T889" s="62">
        <f t="shared" si="13"/>
        <v>23.039659999999998</v>
      </c>
    </row>
    <row r="890" spans="1:20" x14ac:dyDescent="0.2">
      <c r="A890" s="51" t="s">
        <v>1839</v>
      </c>
      <c r="B890" s="52" t="s">
        <v>1840</v>
      </c>
      <c r="C890" s="53">
        <v>0.1</v>
      </c>
      <c r="D890" s="51" t="s">
        <v>5</v>
      </c>
      <c r="E890" s="51">
        <v>2.4700000000000002</v>
      </c>
      <c r="F890" s="31">
        <v>29.205000000000002</v>
      </c>
      <c r="G890" s="31">
        <v>30.69</v>
      </c>
      <c r="H890" s="31">
        <v>32.3949</v>
      </c>
      <c r="I890" s="31">
        <v>34.695900000000002</v>
      </c>
      <c r="J890" s="31">
        <v>36.681100000000008</v>
      </c>
      <c r="K890" s="31">
        <v>38.779500000000006</v>
      </c>
      <c r="L890" s="31">
        <v>41.339500000000001</v>
      </c>
      <c r="M890" s="31">
        <v>45.409799999999997</v>
      </c>
      <c r="N890" s="31">
        <v>49.557200000000002</v>
      </c>
      <c r="O890" s="31">
        <v>50.400300000000009</v>
      </c>
      <c r="P890" s="31">
        <v>52.544900000000005</v>
      </c>
      <c r="Q890" s="31">
        <v>54.388900000000007</v>
      </c>
      <c r="R890" s="31">
        <v>56.505300000000005</v>
      </c>
      <c r="T890" s="62">
        <f t="shared" si="13"/>
        <v>45.409799999999997</v>
      </c>
    </row>
    <row r="891" spans="1:20" x14ac:dyDescent="0.2">
      <c r="A891" s="51" t="s">
        <v>1841</v>
      </c>
      <c r="B891" s="52" t="s">
        <v>1842</v>
      </c>
      <c r="C891" s="53">
        <v>0.1</v>
      </c>
      <c r="D891" s="51" t="s">
        <v>5</v>
      </c>
      <c r="E891" s="51">
        <v>1.2090000000000001</v>
      </c>
      <c r="F891" s="31">
        <v>14.703500000000002</v>
      </c>
      <c r="G891" s="31">
        <v>15.558000000000002</v>
      </c>
      <c r="H891" s="31">
        <v>16.418030000000002</v>
      </c>
      <c r="I891" s="31">
        <v>17.584130000000002</v>
      </c>
      <c r="J891" s="31">
        <v>18.610970000000002</v>
      </c>
      <c r="K891" s="31">
        <v>19.675350000000002</v>
      </c>
      <c r="L891" s="31">
        <v>20.974350000000001</v>
      </c>
      <c r="M891" s="31">
        <v>23.039659999999998</v>
      </c>
      <c r="N891" s="31">
        <v>25.14424</v>
      </c>
      <c r="O891" s="31">
        <v>25.571210000000001</v>
      </c>
      <c r="P891" s="31">
        <v>26.732230000000001</v>
      </c>
      <c r="Q891" s="31">
        <v>27.819630000000004</v>
      </c>
      <c r="R891" s="31">
        <v>28.902010000000004</v>
      </c>
      <c r="T891" s="62">
        <f t="shared" si="13"/>
        <v>23.039659999999998</v>
      </c>
    </row>
    <row r="892" spans="1:20" x14ac:dyDescent="0.2">
      <c r="A892" s="51">
        <v>40404560</v>
      </c>
      <c r="B892" s="52" t="s">
        <v>1843</v>
      </c>
      <c r="C892" s="53">
        <v>0.1</v>
      </c>
      <c r="D892" s="51" t="s">
        <v>5</v>
      </c>
      <c r="E892" s="51">
        <v>2.4700000000000002</v>
      </c>
      <c r="F892" s="31">
        <v>29.205000000000002</v>
      </c>
      <c r="G892" s="31">
        <v>30.69</v>
      </c>
      <c r="H892" s="31">
        <v>32.3949</v>
      </c>
      <c r="I892" s="31">
        <v>34.695900000000002</v>
      </c>
      <c r="J892" s="31">
        <v>36.681100000000008</v>
      </c>
      <c r="K892" s="31">
        <v>38.779500000000006</v>
      </c>
      <c r="L892" s="31">
        <v>41.339500000000001</v>
      </c>
      <c r="M892" s="31">
        <v>45.409799999999997</v>
      </c>
      <c r="N892" s="31">
        <v>49.557200000000002</v>
      </c>
      <c r="O892" s="31">
        <v>50.400300000000009</v>
      </c>
      <c r="P892" s="31">
        <v>52.544900000000005</v>
      </c>
      <c r="Q892" s="31">
        <v>54.388900000000007</v>
      </c>
      <c r="R892" s="31">
        <v>56.505300000000005</v>
      </c>
      <c r="T892" s="62">
        <f t="shared" si="13"/>
        <v>45.409799999999997</v>
      </c>
    </row>
    <row r="893" spans="1:20" x14ac:dyDescent="0.2">
      <c r="A893" s="51" t="s">
        <v>1844</v>
      </c>
      <c r="B893" s="52" t="s">
        <v>1845</v>
      </c>
      <c r="C893" s="53">
        <v>0.1</v>
      </c>
      <c r="D893" s="51" t="s">
        <v>5</v>
      </c>
      <c r="E893" s="51">
        <v>1.2090000000000001</v>
      </c>
      <c r="F893" s="31">
        <v>14.703500000000002</v>
      </c>
      <c r="G893" s="31">
        <v>15.558000000000002</v>
      </c>
      <c r="H893" s="31">
        <v>16.418030000000002</v>
      </c>
      <c r="I893" s="31">
        <v>17.584130000000002</v>
      </c>
      <c r="J893" s="31">
        <v>18.610970000000002</v>
      </c>
      <c r="K893" s="31">
        <v>19.675350000000002</v>
      </c>
      <c r="L893" s="31">
        <v>20.974350000000001</v>
      </c>
      <c r="M893" s="31">
        <v>23.039659999999998</v>
      </c>
      <c r="N893" s="31">
        <v>25.14424</v>
      </c>
      <c r="O893" s="31">
        <v>25.571210000000001</v>
      </c>
      <c r="P893" s="31">
        <v>26.732230000000001</v>
      </c>
      <c r="Q893" s="31">
        <v>27.819630000000004</v>
      </c>
      <c r="R893" s="31">
        <v>28.902010000000004</v>
      </c>
      <c r="T893" s="62">
        <f t="shared" si="13"/>
        <v>23.039659999999998</v>
      </c>
    </row>
    <row r="894" spans="1:20" x14ac:dyDescent="0.2">
      <c r="A894" s="51">
        <v>40310515</v>
      </c>
      <c r="B894" s="52" t="s">
        <v>1846</v>
      </c>
      <c r="C894" s="53">
        <v>0.01</v>
      </c>
      <c r="D894" s="51" t="s">
        <v>5</v>
      </c>
      <c r="E894" s="51">
        <v>13.675000000000001</v>
      </c>
      <c r="F894" s="31">
        <v>157.34250000000003</v>
      </c>
      <c r="G894" s="31">
        <v>164.20500000000001</v>
      </c>
      <c r="H894" s="31">
        <v>173.37225000000001</v>
      </c>
      <c r="I894" s="31">
        <v>185.68755000000002</v>
      </c>
      <c r="J894" s="31">
        <v>196.09135000000001</v>
      </c>
      <c r="K894" s="31">
        <v>207.31215</v>
      </c>
      <c r="L894" s="31">
        <v>220.99615</v>
      </c>
      <c r="M894" s="31">
        <v>242.75369999999998</v>
      </c>
      <c r="N894" s="31">
        <v>264.92180000000002</v>
      </c>
      <c r="O894" s="31">
        <v>269.43735000000004</v>
      </c>
      <c r="P894" s="31">
        <v>280.12565000000001</v>
      </c>
      <c r="Q894" s="31">
        <v>288.36685</v>
      </c>
      <c r="R894" s="31">
        <v>299.58945</v>
      </c>
      <c r="T894" s="62">
        <f t="shared" si="13"/>
        <v>242.75369999999998</v>
      </c>
    </row>
    <row r="895" spans="1:20" x14ac:dyDescent="0.2">
      <c r="A895" s="51">
        <v>40310523</v>
      </c>
      <c r="B895" s="52" t="s">
        <v>1847</v>
      </c>
      <c r="C895" s="53">
        <v>0.01</v>
      </c>
      <c r="D895" s="51" t="s">
        <v>5</v>
      </c>
      <c r="E895" s="51">
        <v>10.462</v>
      </c>
      <c r="F895" s="31">
        <v>120.393</v>
      </c>
      <c r="G895" s="31">
        <v>125.649</v>
      </c>
      <c r="H895" s="31">
        <v>132.66354000000001</v>
      </c>
      <c r="I895" s="31">
        <v>142.08713999999998</v>
      </c>
      <c r="J895" s="31">
        <v>150.04906</v>
      </c>
      <c r="K895" s="31">
        <v>158.6352</v>
      </c>
      <c r="L895" s="31">
        <v>169.1062</v>
      </c>
      <c r="M895" s="31">
        <v>185.75507999999996</v>
      </c>
      <c r="N895" s="31">
        <v>202.71812</v>
      </c>
      <c r="O895" s="31">
        <v>206.17338000000001</v>
      </c>
      <c r="P895" s="31">
        <v>214.35553999999996</v>
      </c>
      <c r="Q895" s="31">
        <v>220.66893999999999</v>
      </c>
      <c r="R895" s="31">
        <v>229.25688</v>
      </c>
      <c r="T895" s="62">
        <f t="shared" si="13"/>
        <v>185.75507999999996</v>
      </c>
    </row>
    <row r="896" spans="1:20" x14ac:dyDescent="0.2">
      <c r="A896" s="51" t="s">
        <v>1848</v>
      </c>
      <c r="B896" s="52" t="s">
        <v>1849</v>
      </c>
      <c r="C896" s="53">
        <v>0.5</v>
      </c>
      <c r="D896" s="51" t="s">
        <v>5</v>
      </c>
      <c r="E896" s="51" t="s">
        <v>1850</v>
      </c>
      <c r="F896" s="31">
        <v>186.67750000000001</v>
      </c>
      <c r="G896" s="31">
        <v>195.87</v>
      </c>
      <c r="H896" s="31">
        <v>206.76294999999999</v>
      </c>
      <c r="I896" s="31">
        <v>221.44944999999998</v>
      </c>
      <c r="J896" s="31">
        <v>234.06205</v>
      </c>
      <c r="K896" s="31">
        <v>247.45274999999998</v>
      </c>
      <c r="L896" s="31">
        <v>263.78774999999996</v>
      </c>
      <c r="M896" s="31">
        <v>289.75989999999996</v>
      </c>
      <c r="N896" s="31">
        <v>316.22359999999998</v>
      </c>
      <c r="O896" s="31">
        <v>321.60565000000003</v>
      </c>
      <c r="P896" s="31">
        <v>335.08594999999997</v>
      </c>
      <c r="Q896" s="31">
        <v>346.42695000000003</v>
      </c>
      <c r="R896" s="31">
        <v>359.90764999999999</v>
      </c>
      <c r="T896" s="67">
        <f t="shared" si="13"/>
        <v>289.75989999999996</v>
      </c>
    </row>
    <row r="897" spans="1:20" x14ac:dyDescent="0.2">
      <c r="A897" s="51" t="s">
        <v>1851</v>
      </c>
      <c r="B897" s="52" t="s">
        <v>1852</v>
      </c>
      <c r="C897" s="53">
        <v>0.1</v>
      </c>
      <c r="D897" s="51" t="s">
        <v>5</v>
      </c>
      <c r="E897" s="51" t="s">
        <v>1853</v>
      </c>
      <c r="F897" s="31">
        <v>28.4</v>
      </c>
      <c r="G897" s="31">
        <v>29.849999999999998</v>
      </c>
      <c r="H897" s="31">
        <v>31.507999999999999</v>
      </c>
      <c r="I897" s="31">
        <v>33.745999999999995</v>
      </c>
      <c r="J897" s="31">
        <v>35.677999999999997</v>
      </c>
      <c r="K897" s="31">
        <v>37.719000000000001</v>
      </c>
      <c r="L897" s="31">
        <v>40.208999999999996</v>
      </c>
      <c r="M897" s="31">
        <v>44.167999999999992</v>
      </c>
      <c r="N897" s="31">
        <v>48.201999999999998</v>
      </c>
      <c r="O897" s="31">
        <v>49.021999999999998</v>
      </c>
      <c r="P897" s="31">
        <v>51.111999999999995</v>
      </c>
      <c r="Q897" s="31">
        <v>52.914000000000001</v>
      </c>
      <c r="R897" s="31">
        <v>54.972999999999999</v>
      </c>
      <c r="T897" s="62">
        <f t="shared" si="13"/>
        <v>44.167999999999992</v>
      </c>
    </row>
    <row r="898" spans="1:20" x14ac:dyDescent="0.2">
      <c r="A898" s="51" t="s">
        <v>1854</v>
      </c>
      <c r="B898" s="52" t="s">
        <v>1855</v>
      </c>
      <c r="C898" s="53">
        <v>0.25</v>
      </c>
      <c r="D898" s="51" t="s">
        <v>5</v>
      </c>
      <c r="E898" s="51" t="s">
        <v>222</v>
      </c>
      <c r="F898" s="31">
        <v>125.06150000000001</v>
      </c>
      <c r="G898" s="31">
        <v>131.03700000000001</v>
      </c>
      <c r="H898" s="31">
        <v>138.33167</v>
      </c>
      <c r="I898" s="31">
        <v>148.15756999999999</v>
      </c>
      <c r="J898" s="31">
        <v>156.56033000000002</v>
      </c>
      <c r="K898" s="31">
        <v>165.51765000000003</v>
      </c>
      <c r="L898" s="31">
        <v>176.44364999999999</v>
      </c>
      <c r="M898" s="31">
        <v>193.81573999999998</v>
      </c>
      <c r="N898" s="31">
        <v>211.51635999999999</v>
      </c>
      <c r="O898" s="31">
        <v>215.11769000000001</v>
      </c>
      <c r="P898" s="31">
        <v>224.00946999999999</v>
      </c>
      <c r="Q898" s="31">
        <v>231.33507000000003</v>
      </c>
      <c r="R898" s="31">
        <v>240.33739000000003</v>
      </c>
      <c r="T898" s="62">
        <f t="shared" si="13"/>
        <v>193.81573999999998</v>
      </c>
    </row>
    <row r="899" spans="1:20" x14ac:dyDescent="0.2">
      <c r="A899" s="51" t="s">
        <v>1856</v>
      </c>
      <c r="B899" s="52" t="s">
        <v>1857</v>
      </c>
      <c r="C899" s="53">
        <v>0.25</v>
      </c>
      <c r="D899" s="51" t="s">
        <v>5</v>
      </c>
      <c r="E899" s="51" t="s">
        <v>222</v>
      </c>
      <c r="F899" s="31">
        <v>125.06150000000001</v>
      </c>
      <c r="G899" s="31">
        <v>131.03700000000001</v>
      </c>
      <c r="H899" s="31">
        <v>138.33167</v>
      </c>
      <c r="I899" s="31">
        <v>148.15756999999999</v>
      </c>
      <c r="J899" s="31">
        <v>156.56033000000002</v>
      </c>
      <c r="K899" s="31">
        <v>165.51765000000003</v>
      </c>
      <c r="L899" s="31">
        <v>176.44364999999999</v>
      </c>
      <c r="M899" s="31">
        <v>193.81573999999998</v>
      </c>
      <c r="N899" s="31">
        <v>211.51635999999999</v>
      </c>
      <c r="O899" s="31">
        <v>215.11769000000001</v>
      </c>
      <c r="P899" s="31">
        <v>224.00946999999999</v>
      </c>
      <c r="Q899" s="31">
        <v>231.33507000000003</v>
      </c>
      <c r="R899" s="31">
        <v>240.33739000000003</v>
      </c>
      <c r="T899" s="62">
        <f t="shared" si="13"/>
        <v>193.81573999999998</v>
      </c>
    </row>
    <row r="900" spans="1:20" x14ac:dyDescent="0.2">
      <c r="A900" s="51" t="s">
        <v>1858</v>
      </c>
      <c r="B900" s="52" t="s">
        <v>1859</v>
      </c>
      <c r="C900" s="53">
        <v>0.5</v>
      </c>
      <c r="D900" s="51" t="s">
        <v>5</v>
      </c>
      <c r="E900" s="51" t="s">
        <v>13</v>
      </c>
      <c r="F900" s="31">
        <v>38.5</v>
      </c>
      <c r="G900" s="31">
        <v>41.25</v>
      </c>
      <c r="H900" s="31">
        <v>43.51</v>
      </c>
      <c r="I900" s="31">
        <v>46.6</v>
      </c>
      <c r="J900" s="31">
        <v>49.42</v>
      </c>
      <c r="K900" s="31">
        <v>52.245000000000005</v>
      </c>
      <c r="L900" s="31">
        <v>55.694999999999993</v>
      </c>
      <c r="M900" s="31">
        <v>61.18</v>
      </c>
      <c r="N900" s="31">
        <v>66.77</v>
      </c>
      <c r="O900" s="31">
        <v>67.900000000000006</v>
      </c>
      <c r="P900" s="31">
        <v>71.33</v>
      </c>
      <c r="Q900" s="31">
        <v>74.94</v>
      </c>
      <c r="R900" s="31">
        <v>77.855000000000004</v>
      </c>
      <c r="T900" s="62">
        <f t="shared" si="13"/>
        <v>61.18</v>
      </c>
    </row>
    <row r="901" spans="1:20" x14ac:dyDescent="0.2">
      <c r="A901" s="51" t="s">
        <v>1860</v>
      </c>
      <c r="B901" s="52" t="s">
        <v>1861</v>
      </c>
      <c r="C901" s="53">
        <v>1</v>
      </c>
      <c r="D901" s="51" t="s">
        <v>231</v>
      </c>
      <c r="E901" s="51" t="s">
        <v>1062</v>
      </c>
      <c r="F901" s="31">
        <v>244.11</v>
      </c>
      <c r="G901" s="31">
        <v>261.18</v>
      </c>
      <c r="H901" s="31">
        <v>275.50380000000001</v>
      </c>
      <c r="I901" s="31">
        <v>295.0598</v>
      </c>
      <c r="J901" s="31">
        <v>312.8562</v>
      </c>
      <c r="K901" s="31">
        <v>330.75099999999998</v>
      </c>
      <c r="L901" s="31">
        <v>352.58100000000002</v>
      </c>
      <c r="M901" s="31">
        <v>387.31359999999995</v>
      </c>
      <c r="N901" s="31">
        <v>422.69040000000001</v>
      </c>
      <c r="O901" s="31">
        <v>429.85660000000007</v>
      </c>
      <c r="P901" s="31">
        <v>451.32579999999996</v>
      </c>
      <c r="Q901" s="31">
        <v>485.4898</v>
      </c>
      <c r="R901" s="31">
        <v>515.40460000000007</v>
      </c>
      <c r="T901" s="62">
        <f t="shared" si="13"/>
        <v>387.31359999999995</v>
      </c>
    </row>
    <row r="902" spans="1:20" x14ac:dyDescent="0.2">
      <c r="A902" s="51" t="s">
        <v>1862</v>
      </c>
      <c r="B902" s="52" t="s">
        <v>1863</v>
      </c>
      <c r="C902" s="53">
        <v>0.04</v>
      </c>
      <c r="D902" s="51" t="s">
        <v>5</v>
      </c>
      <c r="E902" s="51" t="s">
        <v>772</v>
      </c>
      <c r="F902" s="31">
        <v>5.4950000000000001</v>
      </c>
      <c r="G902" s="31">
        <v>5.82</v>
      </c>
      <c r="H902" s="31">
        <v>6.1415000000000006</v>
      </c>
      <c r="I902" s="31">
        <v>6.5777000000000001</v>
      </c>
      <c r="J902" s="31">
        <v>6.9629000000000003</v>
      </c>
      <c r="K902" s="31">
        <v>7.3610999999999995</v>
      </c>
      <c r="L902" s="31">
        <v>7.8470999999999993</v>
      </c>
      <c r="M902" s="31">
        <v>8.6197999999999997</v>
      </c>
      <c r="N902" s="31">
        <v>9.4071999999999996</v>
      </c>
      <c r="O902" s="31">
        <v>9.5669000000000004</v>
      </c>
      <c r="P902" s="31">
        <v>10.005099999999999</v>
      </c>
      <c r="Q902" s="31">
        <v>10.4199</v>
      </c>
      <c r="R902" s="31">
        <v>10.8253</v>
      </c>
      <c r="T902" s="62">
        <f t="shared" si="13"/>
        <v>8.6197999999999997</v>
      </c>
    </row>
    <row r="903" spans="1:20" x14ac:dyDescent="0.2">
      <c r="A903" s="51">
        <v>40323676</v>
      </c>
      <c r="B903" s="52" t="s">
        <v>1864</v>
      </c>
      <c r="C903" s="53">
        <v>1</v>
      </c>
      <c r="D903" s="51" t="s">
        <v>5</v>
      </c>
      <c r="E903" s="51">
        <v>19.309999999999999</v>
      </c>
      <c r="F903" s="31">
        <v>230.065</v>
      </c>
      <c r="G903" s="31">
        <v>242.21999999999997</v>
      </c>
      <c r="H903" s="31">
        <v>255.65769999999998</v>
      </c>
      <c r="I903" s="31">
        <v>273.81669999999997</v>
      </c>
      <c r="J903" s="31">
        <v>289.57229999999998</v>
      </c>
      <c r="K903" s="31">
        <v>306.13649999999996</v>
      </c>
      <c r="L903" s="31">
        <v>326.34649999999993</v>
      </c>
      <c r="M903" s="31">
        <v>358.47939999999994</v>
      </c>
      <c r="N903" s="31">
        <v>391.22159999999997</v>
      </c>
      <c r="O903" s="31">
        <v>397.87390000000005</v>
      </c>
      <c r="P903" s="31">
        <v>415.11569999999995</v>
      </c>
      <c r="Q903" s="31">
        <v>430.32169999999996</v>
      </c>
      <c r="R903" s="31">
        <v>447.0659</v>
      </c>
      <c r="T903" s="62">
        <f t="shared" si="13"/>
        <v>358.47939999999994</v>
      </c>
    </row>
    <row r="904" spans="1:20" x14ac:dyDescent="0.2">
      <c r="A904" s="51">
        <v>40323684</v>
      </c>
      <c r="B904" s="52" t="s">
        <v>1865</v>
      </c>
      <c r="C904" s="53">
        <v>1</v>
      </c>
      <c r="D904" s="51" t="s">
        <v>5</v>
      </c>
      <c r="E904" s="51">
        <v>25.245000000000001</v>
      </c>
      <c r="F904" s="31">
        <v>298.3175</v>
      </c>
      <c r="G904" s="31">
        <v>313.44</v>
      </c>
      <c r="H904" s="31">
        <v>330.85415</v>
      </c>
      <c r="I904" s="31">
        <v>354.35464999999999</v>
      </c>
      <c r="J904" s="31">
        <v>374.62085000000002</v>
      </c>
      <c r="K904" s="31">
        <v>396.05175000000003</v>
      </c>
      <c r="L904" s="31">
        <v>422.19675000000001</v>
      </c>
      <c r="M904" s="31">
        <v>463.7663</v>
      </c>
      <c r="N904" s="31">
        <v>506.1232</v>
      </c>
      <c r="O904" s="31">
        <v>514.73405000000002</v>
      </c>
      <c r="P904" s="31">
        <v>536.60514999999998</v>
      </c>
      <c r="Q904" s="31">
        <v>555.37215000000003</v>
      </c>
      <c r="R904" s="31">
        <v>576.98305000000005</v>
      </c>
      <c r="T904" s="62">
        <f t="shared" ref="T904:T967" si="14">M904</f>
        <v>463.7663</v>
      </c>
    </row>
    <row r="905" spans="1:20" x14ac:dyDescent="0.2">
      <c r="A905" s="51" t="s">
        <v>1866</v>
      </c>
      <c r="B905" s="52" t="s">
        <v>1867</v>
      </c>
      <c r="C905" s="53">
        <v>0.01</v>
      </c>
      <c r="D905" s="51" t="s">
        <v>5</v>
      </c>
      <c r="E905" s="51" t="s">
        <v>1765</v>
      </c>
      <c r="F905" s="31">
        <v>12.155000000000001</v>
      </c>
      <c r="G905" s="31">
        <v>12.705000000000002</v>
      </c>
      <c r="H905" s="31">
        <v>13.413499999999999</v>
      </c>
      <c r="I905" s="31">
        <v>14.366300000000003</v>
      </c>
      <c r="J905" s="31">
        <v>15.1751</v>
      </c>
      <c r="K905" s="31">
        <v>16.043400000000002</v>
      </c>
      <c r="L905" s="31">
        <v>17.102399999999999</v>
      </c>
      <c r="M905" s="31">
        <v>18.786199999999997</v>
      </c>
      <c r="N905" s="31">
        <v>20.501799999999999</v>
      </c>
      <c r="O905" s="31">
        <v>20.851100000000002</v>
      </c>
      <c r="P905" s="31">
        <v>21.6919</v>
      </c>
      <c r="Q905" s="31">
        <v>22.3581</v>
      </c>
      <c r="R905" s="31">
        <v>23.228200000000001</v>
      </c>
      <c r="T905" s="62">
        <f t="shared" si="14"/>
        <v>18.786199999999997</v>
      </c>
    </row>
    <row r="906" spans="1:20" x14ac:dyDescent="0.2">
      <c r="A906" s="51" t="s">
        <v>1868</v>
      </c>
      <c r="B906" s="52" t="s">
        <v>1869</v>
      </c>
      <c r="C906" s="53">
        <v>0.1</v>
      </c>
      <c r="D906" s="51" t="s">
        <v>5</v>
      </c>
      <c r="E906" s="51" t="s">
        <v>6</v>
      </c>
      <c r="F906" s="31">
        <v>62.094999999999999</v>
      </c>
      <c r="G906" s="31">
        <v>65.010000000000005</v>
      </c>
      <c r="H906" s="31">
        <v>68.631099999999989</v>
      </c>
      <c r="I906" s="31">
        <v>73.506100000000004</v>
      </c>
      <c r="J906" s="31">
        <v>77.664900000000003</v>
      </c>
      <c r="K906" s="31">
        <v>82.108499999999992</v>
      </c>
      <c r="L906" s="31">
        <v>87.528499999999994</v>
      </c>
      <c r="M906" s="31">
        <v>96.146199999999993</v>
      </c>
      <c r="N906" s="31">
        <v>104.9268</v>
      </c>
      <c r="O906" s="31">
        <v>106.71370000000002</v>
      </c>
      <c r="P906" s="31">
        <v>111.08909999999999</v>
      </c>
      <c r="Q906" s="31">
        <v>114.6491</v>
      </c>
      <c r="R906" s="31">
        <v>119.11070000000001</v>
      </c>
      <c r="T906" s="62">
        <f t="shared" si="14"/>
        <v>96.146199999999993</v>
      </c>
    </row>
    <row r="907" spans="1:20" x14ac:dyDescent="0.2">
      <c r="A907" s="51">
        <v>40322025</v>
      </c>
      <c r="B907" s="52" t="s">
        <v>1870</v>
      </c>
      <c r="C907" s="53">
        <v>0.5</v>
      </c>
      <c r="D907" s="51" t="s">
        <v>5</v>
      </c>
      <c r="E907" s="51">
        <v>53.073</v>
      </c>
      <c r="F907" s="31">
        <v>614.33950000000004</v>
      </c>
      <c r="G907" s="31">
        <v>642.12599999999998</v>
      </c>
      <c r="H907" s="31">
        <v>677.93490999999995</v>
      </c>
      <c r="I907" s="31">
        <v>726.09060999999997</v>
      </c>
      <c r="J907" s="31">
        <v>766.96609000000001</v>
      </c>
      <c r="K907" s="31">
        <v>810.85095000000001</v>
      </c>
      <c r="L907" s="31">
        <v>864.37394999999992</v>
      </c>
      <c r="M907" s="31">
        <v>949.47501999999997</v>
      </c>
      <c r="N907" s="31">
        <v>1036.18328</v>
      </c>
      <c r="O907" s="31">
        <v>1053.83737</v>
      </c>
      <c r="P907" s="31">
        <v>1096.32431</v>
      </c>
      <c r="Q907" s="31">
        <v>1129.97811</v>
      </c>
      <c r="R907" s="31">
        <v>1173.9529700000001</v>
      </c>
      <c r="T907" s="62">
        <f t="shared" si="14"/>
        <v>949.47501999999997</v>
      </c>
    </row>
    <row r="908" spans="1:20" x14ac:dyDescent="0.2">
      <c r="A908" s="51" t="s">
        <v>1871</v>
      </c>
      <c r="B908" s="52" t="s">
        <v>1872</v>
      </c>
      <c r="C908" s="53">
        <v>0.01</v>
      </c>
      <c r="D908" s="51" t="s">
        <v>5</v>
      </c>
      <c r="E908" s="51" t="s">
        <v>1873</v>
      </c>
      <c r="F908" s="31">
        <v>103.4765</v>
      </c>
      <c r="G908" s="31">
        <v>107.997</v>
      </c>
      <c r="H908" s="31">
        <v>114.02597</v>
      </c>
      <c r="I908" s="31">
        <v>122.12567</v>
      </c>
      <c r="J908" s="31">
        <v>128.96963</v>
      </c>
      <c r="K908" s="31">
        <v>136.34954999999999</v>
      </c>
      <c r="L908" s="31">
        <v>145.34954999999999</v>
      </c>
      <c r="M908" s="31">
        <v>159.65953999999996</v>
      </c>
      <c r="N908" s="31">
        <v>174.23955999999998</v>
      </c>
      <c r="O908" s="31">
        <v>177.20939000000001</v>
      </c>
      <c r="P908" s="31">
        <v>184.24416999999997</v>
      </c>
      <c r="Q908" s="31">
        <v>189.67497</v>
      </c>
      <c r="R908" s="31">
        <v>197.05668999999997</v>
      </c>
      <c r="T908" s="62">
        <f t="shared" si="14"/>
        <v>159.65953999999996</v>
      </c>
    </row>
    <row r="909" spans="1:20" x14ac:dyDescent="0.2">
      <c r="A909" s="51" t="s">
        <v>1874</v>
      </c>
      <c r="B909" s="52" t="s">
        <v>1875</v>
      </c>
      <c r="C909" s="53">
        <v>0.1</v>
      </c>
      <c r="D909" s="51" t="s">
        <v>5</v>
      </c>
      <c r="E909" s="51" t="s">
        <v>1876</v>
      </c>
      <c r="F909" s="31">
        <v>64.555999999999997</v>
      </c>
      <c r="G909" s="31">
        <v>67.577999999999989</v>
      </c>
      <c r="H909" s="31">
        <v>71.342479999999995</v>
      </c>
      <c r="I909" s="31">
        <v>76.410079999999994</v>
      </c>
      <c r="J909" s="31">
        <v>80.731519999999989</v>
      </c>
      <c r="K909" s="31">
        <v>85.350599999999986</v>
      </c>
      <c r="L909" s="31">
        <v>90.984599999999986</v>
      </c>
      <c r="M909" s="31">
        <v>99.942559999999986</v>
      </c>
      <c r="N909" s="31">
        <v>109.06983999999999</v>
      </c>
      <c r="O909" s="31">
        <v>110.92736000000001</v>
      </c>
      <c r="P909" s="31">
        <v>115.46967999999998</v>
      </c>
      <c r="Q909" s="31">
        <v>119.15808</v>
      </c>
      <c r="R909" s="31">
        <v>123.79516</v>
      </c>
      <c r="T909" s="62">
        <f t="shared" si="14"/>
        <v>99.942559999999986</v>
      </c>
    </row>
    <row r="910" spans="1:20" x14ac:dyDescent="0.2">
      <c r="A910" s="51" t="s">
        <v>1877</v>
      </c>
      <c r="B910" s="52" t="s">
        <v>1878</v>
      </c>
      <c r="C910" s="53">
        <v>0.1</v>
      </c>
      <c r="D910" s="51" t="s">
        <v>5</v>
      </c>
      <c r="E910" s="51" t="s">
        <v>933</v>
      </c>
      <c r="F910" s="31">
        <v>93.846499999999992</v>
      </c>
      <c r="G910" s="31">
        <v>98.141999999999982</v>
      </c>
      <c r="H910" s="31">
        <v>103.61296999999999</v>
      </c>
      <c r="I910" s="31">
        <v>110.97286999999999</v>
      </c>
      <c r="J910" s="31">
        <v>117.23002999999999</v>
      </c>
      <c r="K910" s="31">
        <v>123.93764999999999</v>
      </c>
      <c r="L910" s="31">
        <v>132.11865</v>
      </c>
      <c r="M910" s="31">
        <v>145.12634</v>
      </c>
      <c r="N910" s="31">
        <v>158.37975999999998</v>
      </c>
      <c r="O910" s="31">
        <v>161.07778999999999</v>
      </c>
      <c r="P910" s="31">
        <v>167.60676999999998</v>
      </c>
      <c r="Q910" s="31">
        <v>172.82336999999998</v>
      </c>
      <c r="R910" s="31">
        <v>179.54899</v>
      </c>
      <c r="T910" s="62">
        <f t="shared" si="14"/>
        <v>145.12634</v>
      </c>
    </row>
    <row r="911" spans="1:20" x14ac:dyDescent="0.2">
      <c r="A911" s="51" t="s">
        <v>1879</v>
      </c>
      <c r="B911" s="52" t="s">
        <v>1880</v>
      </c>
      <c r="C911" s="53">
        <v>0.04</v>
      </c>
      <c r="D911" s="51" t="s">
        <v>5</v>
      </c>
      <c r="E911" s="51" t="s">
        <v>122</v>
      </c>
      <c r="F911" s="31">
        <v>4.7705000000000002</v>
      </c>
      <c r="G911" s="31">
        <v>5.0640000000000001</v>
      </c>
      <c r="H911" s="31">
        <v>5.3432900000000005</v>
      </c>
      <c r="I911" s="31">
        <v>5.7227899999999998</v>
      </c>
      <c r="J911" s="31">
        <v>6.0601100000000008</v>
      </c>
      <c r="K911" s="31">
        <v>6.40665</v>
      </c>
      <c r="L911" s="31">
        <v>6.82965</v>
      </c>
      <c r="M911" s="31">
        <v>7.5021799999999992</v>
      </c>
      <c r="N911" s="31">
        <v>8.187520000000001</v>
      </c>
      <c r="O911" s="31">
        <v>8.3264300000000002</v>
      </c>
      <c r="P911" s="31">
        <v>8.7154899999999991</v>
      </c>
      <c r="Q911" s="31">
        <v>9.0924899999999997</v>
      </c>
      <c r="R911" s="31">
        <v>9.4462299999999999</v>
      </c>
      <c r="T911" s="62">
        <f t="shared" si="14"/>
        <v>7.5021799999999992</v>
      </c>
    </row>
    <row r="912" spans="1:20" x14ac:dyDescent="0.2">
      <c r="A912" s="51" t="s">
        <v>1881</v>
      </c>
      <c r="B912" s="52" t="s">
        <v>1882</v>
      </c>
      <c r="C912" s="53">
        <v>0.04</v>
      </c>
      <c r="D912" s="51" t="s">
        <v>5</v>
      </c>
      <c r="E912" s="51" t="s">
        <v>149</v>
      </c>
      <c r="F912" s="31">
        <v>21.02</v>
      </c>
      <c r="G912" s="31">
        <v>22.020000000000003</v>
      </c>
      <c r="H912" s="31">
        <v>23.246000000000002</v>
      </c>
      <c r="I912" s="31">
        <v>24.897200000000002</v>
      </c>
      <c r="J912" s="31">
        <v>26.308399999999999</v>
      </c>
      <c r="K912" s="31">
        <v>27.813600000000001</v>
      </c>
      <c r="L912" s="31">
        <v>29.649599999999996</v>
      </c>
      <c r="M912" s="31">
        <v>32.568799999999996</v>
      </c>
      <c r="N912" s="31">
        <v>35.543199999999999</v>
      </c>
      <c r="O912" s="31">
        <v>36.148400000000002</v>
      </c>
      <c r="P912" s="31">
        <v>37.639599999999994</v>
      </c>
      <c r="Q912" s="31">
        <v>38.864400000000003</v>
      </c>
      <c r="R912" s="31">
        <v>40.376800000000003</v>
      </c>
      <c r="T912" s="62">
        <f t="shared" si="14"/>
        <v>32.568799999999996</v>
      </c>
    </row>
    <row r="913" spans="1:20" x14ac:dyDescent="0.2">
      <c r="A913" s="51" t="s">
        <v>1883</v>
      </c>
      <c r="B913" s="52" t="s">
        <v>1884</v>
      </c>
      <c r="C913" s="53">
        <v>0.04</v>
      </c>
      <c r="D913" s="51" t="s">
        <v>5</v>
      </c>
      <c r="E913" s="51" t="s">
        <v>92</v>
      </c>
      <c r="F913" s="31">
        <v>16.88</v>
      </c>
      <c r="G913" s="31">
        <v>17.700000000000003</v>
      </c>
      <c r="H913" s="31">
        <v>18.684799999999999</v>
      </c>
      <c r="I913" s="31">
        <v>20.012</v>
      </c>
      <c r="J913" s="31">
        <v>21.1496</v>
      </c>
      <c r="K913" s="31">
        <v>22.3596</v>
      </c>
      <c r="L913" s="31">
        <v>23.835599999999996</v>
      </c>
      <c r="M913" s="31">
        <v>26.182399999999998</v>
      </c>
      <c r="N913" s="31">
        <v>28.573599999999999</v>
      </c>
      <c r="O913" s="31">
        <v>29.06</v>
      </c>
      <c r="P913" s="31">
        <v>30.270399999999999</v>
      </c>
      <c r="Q913" s="31">
        <v>31.279199999999999</v>
      </c>
      <c r="R913" s="31">
        <v>32.496400000000001</v>
      </c>
      <c r="T913" s="62">
        <f t="shared" si="14"/>
        <v>26.182399999999998</v>
      </c>
    </row>
    <row r="914" spans="1:20" x14ac:dyDescent="0.2">
      <c r="A914" s="51" t="s">
        <v>1885</v>
      </c>
      <c r="B914" s="52" t="s">
        <v>1886</v>
      </c>
      <c r="C914" s="53">
        <v>0.25</v>
      </c>
      <c r="D914" s="51" t="s">
        <v>5</v>
      </c>
      <c r="E914" s="51" t="s">
        <v>1799</v>
      </c>
      <c r="F914" s="31">
        <v>66.17</v>
      </c>
      <c r="G914" s="31">
        <v>69.585000000000008</v>
      </c>
      <c r="H914" s="31">
        <v>73.448599999999999</v>
      </c>
      <c r="I914" s="31">
        <v>78.665599999999998</v>
      </c>
      <c r="J914" s="31">
        <v>83.176400000000001</v>
      </c>
      <c r="K914" s="31">
        <v>87.9345</v>
      </c>
      <c r="L914" s="31">
        <v>93.739499999999992</v>
      </c>
      <c r="M914" s="31">
        <v>102.9692</v>
      </c>
      <c r="N914" s="31">
        <v>112.3738</v>
      </c>
      <c r="O914" s="31">
        <v>114.28520000000002</v>
      </c>
      <c r="P914" s="31">
        <v>119.18259999999999</v>
      </c>
      <c r="Q914" s="31">
        <v>123.43559999999999</v>
      </c>
      <c r="R914" s="31">
        <v>128.23869999999999</v>
      </c>
      <c r="T914" s="62">
        <f t="shared" si="14"/>
        <v>102.9692</v>
      </c>
    </row>
    <row r="915" spans="1:20" x14ac:dyDescent="0.2">
      <c r="A915" s="51">
        <v>40321509</v>
      </c>
      <c r="B915" s="52" t="s">
        <v>1887</v>
      </c>
      <c r="C915" s="53">
        <v>0.5</v>
      </c>
      <c r="D915" s="51" t="s">
        <v>5</v>
      </c>
      <c r="E915" s="51">
        <v>29.925000000000001</v>
      </c>
      <c r="F915" s="31">
        <v>348.13749999999999</v>
      </c>
      <c r="G915" s="31">
        <v>364.35</v>
      </c>
      <c r="H915" s="31">
        <v>384.64974999999998</v>
      </c>
      <c r="I915" s="31">
        <v>411.97225000000003</v>
      </c>
      <c r="J915" s="31">
        <v>435.25525000000005</v>
      </c>
      <c r="K915" s="31">
        <v>460.15875000000005</v>
      </c>
      <c r="L915" s="31">
        <v>490.53375</v>
      </c>
      <c r="M915" s="31">
        <v>538.82950000000005</v>
      </c>
      <c r="N915" s="31">
        <v>588.03800000000001</v>
      </c>
      <c r="O915" s="31">
        <v>598.05325000000005</v>
      </c>
      <c r="P915" s="31">
        <v>622.48474999999996</v>
      </c>
      <c r="Q915" s="31">
        <v>642.24975000000006</v>
      </c>
      <c r="R915" s="31">
        <v>667.24324999999999</v>
      </c>
      <c r="T915" s="62">
        <f t="shared" si="14"/>
        <v>538.82950000000005</v>
      </c>
    </row>
    <row r="916" spans="1:20" x14ac:dyDescent="0.2">
      <c r="A916" s="51" t="s">
        <v>1888</v>
      </c>
      <c r="B916" s="52" t="s">
        <v>1889</v>
      </c>
      <c r="C916" s="53">
        <v>0.1</v>
      </c>
      <c r="D916" s="51" t="s">
        <v>5</v>
      </c>
      <c r="E916" s="51" t="s">
        <v>1890</v>
      </c>
      <c r="F916" s="31">
        <v>24.248500000000003</v>
      </c>
      <c r="G916" s="31">
        <v>25.518000000000004</v>
      </c>
      <c r="H916" s="31">
        <v>26.934130000000003</v>
      </c>
      <c r="I916" s="31">
        <v>28.847230000000003</v>
      </c>
      <c r="J916" s="31">
        <v>30.504870000000004</v>
      </c>
      <c r="K916" s="31">
        <v>32.249850000000002</v>
      </c>
      <c r="L916" s="31">
        <v>34.37885</v>
      </c>
      <c r="M916" s="31">
        <v>37.763860000000001</v>
      </c>
      <c r="N916" s="31">
        <v>41.213039999999999</v>
      </c>
      <c r="O916" s="31">
        <v>41.913910000000001</v>
      </c>
      <c r="P916" s="31">
        <v>43.722329999999999</v>
      </c>
      <c r="Q916" s="31">
        <v>45.307730000000006</v>
      </c>
      <c r="R916" s="31">
        <v>47.070710000000005</v>
      </c>
      <c r="T916" s="62">
        <f t="shared" si="14"/>
        <v>37.763860000000001</v>
      </c>
    </row>
    <row r="917" spans="1:20" x14ac:dyDescent="0.2">
      <c r="A917" s="51" t="s">
        <v>1891</v>
      </c>
      <c r="B917" s="52" t="s">
        <v>1892</v>
      </c>
      <c r="C917" s="53">
        <v>0.04</v>
      </c>
      <c r="D917" s="51" t="s">
        <v>5</v>
      </c>
      <c r="E917" s="51" t="s">
        <v>772</v>
      </c>
      <c r="F917" s="31">
        <v>5.4950000000000001</v>
      </c>
      <c r="G917" s="31">
        <v>5.82</v>
      </c>
      <c r="H917" s="31">
        <v>6.1415000000000006</v>
      </c>
      <c r="I917" s="31">
        <v>6.5777000000000001</v>
      </c>
      <c r="J917" s="31">
        <v>6.9629000000000003</v>
      </c>
      <c r="K917" s="31">
        <v>7.3610999999999995</v>
      </c>
      <c r="L917" s="31">
        <v>7.8470999999999993</v>
      </c>
      <c r="M917" s="31">
        <v>8.6197999999999997</v>
      </c>
      <c r="N917" s="31">
        <v>9.4071999999999996</v>
      </c>
      <c r="O917" s="31">
        <v>9.5669000000000004</v>
      </c>
      <c r="P917" s="31">
        <v>10.005099999999999</v>
      </c>
      <c r="Q917" s="31">
        <v>10.4199</v>
      </c>
      <c r="R917" s="31">
        <v>10.8253</v>
      </c>
      <c r="T917" s="62">
        <f t="shared" si="14"/>
        <v>8.6197999999999997</v>
      </c>
    </row>
    <row r="918" spans="1:20" x14ac:dyDescent="0.2">
      <c r="A918" s="51" t="s">
        <v>1893</v>
      </c>
      <c r="B918" s="52" t="s">
        <v>1894</v>
      </c>
      <c r="C918" s="53">
        <v>0.1</v>
      </c>
      <c r="D918" s="51" t="s">
        <v>5</v>
      </c>
      <c r="E918" s="51" t="s">
        <v>33</v>
      </c>
      <c r="F918" s="31">
        <v>24.915500000000002</v>
      </c>
      <c r="G918" s="31">
        <v>26.214000000000002</v>
      </c>
      <c r="H918" s="31">
        <v>27.668990000000001</v>
      </c>
      <c r="I918" s="31">
        <v>29.63429</v>
      </c>
      <c r="J918" s="31">
        <v>31.336010000000002</v>
      </c>
      <c r="K918" s="31">
        <v>33.128549999999997</v>
      </c>
      <c r="L918" s="31">
        <v>35.315549999999995</v>
      </c>
      <c r="M918" s="31">
        <v>38.792779999999993</v>
      </c>
      <c r="N918" s="31">
        <v>42.335919999999994</v>
      </c>
      <c r="O918" s="31">
        <v>43.055930000000004</v>
      </c>
      <c r="P918" s="31">
        <v>44.909590000000001</v>
      </c>
      <c r="Q918" s="31">
        <v>46.529790000000006</v>
      </c>
      <c r="R918" s="31">
        <v>48.340330000000002</v>
      </c>
      <c r="T918" s="62">
        <f t="shared" si="14"/>
        <v>38.792779999999993</v>
      </c>
    </row>
    <row r="919" spans="1:20" x14ac:dyDescent="0.2">
      <c r="A919" s="51" t="s">
        <v>1895</v>
      </c>
      <c r="B919" s="52" t="s">
        <v>1896</v>
      </c>
      <c r="C919" s="53">
        <v>0.01</v>
      </c>
      <c r="D919" s="51" t="s">
        <v>5</v>
      </c>
      <c r="E919" s="51" t="s">
        <v>122</v>
      </c>
      <c r="F919" s="31">
        <v>4.5305</v>
      </c>
      <c r="G919" s="31">
        <v>4.7490000000000006</v>
      </c>
      <c r="H919" s="31">
        <v>5.0132900000000005</v>
      </c>
      <c r="I919" s="31">
        <v>5.3693900000000001</v>
      </c>
      <c r="J919" s="31">
        <v>5.6743100000000002</v>
      </c>
      <c r="K919" s="31">
        <v>5.9989500000000007</v>
      </c>
      <c r="L919" s="31">
        <v>6.3949499999999997</v>
      </c>
      <c r="M919" s="31">
        <v>7.0245799999999994</v>
      </c>
      <c r="N919" s="31">
        <v>7.6661200000000003</v>
      </c>
      <c r="O919" s="31">
        <v>7.7966300000000004</v>
      </c>
      <c r="P919" s="31">
        <v>8.1202899999999989</v>
      </c>
      <c r="Q919" s="31">
        <v>8.3886900000000004</v>
      </c>
      <c r="R919" s="31">
        <v>8.7151300000000003</v>
      </c>
      <c r="S919" s="29">
        <f>VLOOKUP(B919,[1]TABELA!$B$53:$T$1211,19,FALSE)</f>
        <v>11</v>
      </c>
      <c r="T919" s="62">
        <v>11</v>
      </c>
    </row>
    <row r="920" spans="1:20" x14ac:dyDescent="0.2">
      <c r="A920" s="51" t="s">
        <v>1897</v>
      </c>
      <c r="B920" s="52" t="s">
        <v>1898</v>
      </c>
      <c r="C920" s="53">
        <v>0.04</v>
      </c>
      <c r="D920" s="51" t="s">
        <v>5</v>
      </c>
      <c r="E920" s="51" t="s">
        <v>99</v>
      </c>
      <c r="F920" s="31">
        <v>8.6</v>
      </c>
      <c r="G920" s="31">
        <v>9.06</v>
      </c>
      <c r="H920" s="31">
        <v>9.5623999999999985</v>
      </c>
      <c r="I920" s="31">
        <v>10.2416</v>
      </c>
      <c r="J920" s="31">
        <v>10.832000000000001</v>
      </c>
      <c r="K920" s="31">
        <v>11.451599999999999</v>
      </c>
      <c r="L920" s="31">
        <v>12.207599999999998</v>
      </c>
      <c r="M920" s="31">
        <v>13.409599999999998</v>
      </c>
      <c r="N920" s="31">
        <v>14.634399999999999</v>
      </c>
      <c r="O920" s="31">
        <v>14.8832</v>
      </c>
      <c r="P920" s="31">
        <v>15.531999999999998</v>
      </c>
      <c r="Q920" s="31">
        <v>16.108799999999999</v>
      </c>
      <c r="R920" s="31">
        <v>16.735599999999998</v>
      </c>
      <c r="T920" s="62">
        <f t="shared" si="14"/>
        <v>13.409599999999998</v>
      </c>
    </row>
    <row r="921" spans="1:20" x14ac:dyDescent="0.2">
      <c r="A921" s="51" t="s">
        <v>1899</v>
      </c>
      <c r="B921" s="52" t="s">
        <v>1900</v>
      </c>
      <c r="C921" s="53">
        <v>0.1</v>
      </c>
      <c r="D921" s="51" t="s">
        <v>5</v>
      </c>
      <c r="E921" s="51" t="s">
        <v>33</v>
      </c>
      <c r="F921" s="31">
        <v>24.915500000000002</v>
      </c>
      <c r="G921" s="31">
        <v>26.214000000000002</v>
      </c>
      <c r="H921" s="31">
        <v>27.668990000000001</v>
      </c>
      <c r="I921" s="31">
        <v>29.63429</v>
      </c>
      <c r="J921" s="31">
        <v>31.336010000000002</v>
      </c>
      <c r="K921" s="31">
        <v>33.128549999999997</v>
      </c>
      <c r="L921" s="31">
        <v>35.315549999999995</v>
      </c>
      <c r="M921" s="31">
        <v>38.792779999999993</v>
      </c>
      <c r="N921" s="31">
        <v>42.335919999999994</v>
      </c>
      <c r="O921" s="31">
        <v>43.055930000000004</v>
      </c>
      <c r="P921" s="31">
        <v>44.909590000000001</v>
      </c>
      <c r="Q921" s="31">
        <v>46.529790000000006</v>
      </c>
      <c r="R921" s="31">
        <v>48.340330000000002</v>
      </c>
      <c r="T921" s="62">
        <f t="shared" si="14"/>
        <v>38.792779999999993</v>
      </c>
    </row>
    <row r="922" spans="1:20" x14ac:dyDescent="0.2">
      <c r="A922" s="51" t="s">
        <v>1901</v>
      </c>
      <c r="B922" s="52" t="s">
        <v>1902</v>
      </c>
      <c r="C922" s="53">
        <v>0.04</v>
      </c>
      <c r="D922" s="51" t="s">
        <v>5</v>
      </c>
      <c r="E922" s="51" t="s">
        <v>16</v>
      </c>
      <c r="F922" s="31">
        <v>19.524999999999999</v>
      </c>
      <c r="G922" s="31">
        <v>20.46</v>
      </c>
      <c r="H922" s="31">
        <v>21.5989</v>
      </c>
      <c r="I922" s="31">
        <v>23.133099999999999</v>
      </c>
      <c r="J922" s="31">
        <v>24.445499999999999</v>
      </c>
      <c r="K922" s="31">
        <v>25.844100000000001</v>
      </c>
      <c r="L922" s="31">
        <v>27.550099999999997</v>
      </c>
      <c r="M922" s="31">
        <v>30.262599999999996</v>
      </c>
      <c r="N922" s="31">
        <v>33.026399999999995</v>
      </c>
      <c r="O922" s="31">
        <v>33.588700000000003</v>
      </c>
      <c r="P922" s="31">
        <v>34.978499999999997</v>
      </c>
      <c r="Q922" s="31">
        <v>36.125300000000003</v>
      </c>
      <c r="R922" s="31">
        <v>37.531100000000002</v>
      </c>
      <c r="T922" s="62">
        <f t="shared" si="14"/>
        <v>30.262599999999996</v>
      </c>
    </row>
    <row r="923" spans="1:20" x14ac:dyDescent="0.2">
      <c r="A923" s="51" t="s">
        <v>1903</v>
      </c>
      <c r="B923" s="52" t="s">
        <v>1904</v>
      </c>
      <c r="C923" s="53">
        <v>0.04</v>
      </c>
      <c r="D923" s="51" t="s">
        <v>5</v>
      </c>
      <c r="E923" s="51" t="s">
        <v>16</v>
      </c>
      <c r="F923" s="31">
        <v>19.524999999999999</v>
      </c>
      <c r="G923" s="31">
        <v>20.46</v>
      </c>
      <c r="H923" s="31">
        <v>21.5989</v>
      </c>
      <c r="I923" s="31">
        <v>23.133099999999999</v>
      </c>
      <c r="J923" s="31">
        <v>24.445499999999999</v>
      </c>
      <c r="K923" s="31">
        <v>25.844100000000001</v>
      </c>
      <c r="L923" s="31">
        <v>27.550099999999997</v>
      </c>
      <c r="M923" s="31">
        <v>30.262599999999996</v>
      </c>
      <c r="N923" s="31">
        <v>33.026399999999995</v>
      </c>
      <c r="O923" s="31">
        <v>33.588700000000003</v>
      </c>
      <c r="P923" s="31">
        <v>34.978499999999997</v>
      </c>
      <c r="Q923" s="31">
        <v>36.125300000000003</v>
      </c>
      <c r="R923" s="31">
        <v>37.531100000000002</v>
      </c>
      <c r="T923" s="62">
        <f t="shared" si="14"/>
        <v>30.262599999999996</v>
      </c>
    </row>
    <row r="924" spans="1:20" x14ac:dyDescent="0.2">
      <c r="A924" s="51" t="s">
        <v>1905</v>
      </c>
      <c r="B924" s="52" t="s">
        <v>1906</v>
      </c>
      <c r="C924" s="53">
        <v>0.1</v>
      </c>
      <c r="D924" s="51" t="s">
        <v>5</v>
      </c>
      <c r="E924" s="51" t="s">
        <v>39</v>
      </c>
      <c r="F924" s="31">
        <v>38.370499999999993</v>
      </c>
      <c r="G924" s="31">
        <v>40.253999999999998</v>
      </c>
      <c r="H924" s="31">
        <v>42.492890000000003</v>
      </c>
      <c r="I924" s="31">
        <v>45.511189999999999</v>
      </c>
      <c r="J924" s="31">
        <v>48.102110000000003</v>
      </c>
      <c r="K924" s="31">
        <v>50.854050000000001</v>
      </c>
      <c r="L924" s="31">
        <v>54.211049999999993</v>
      </c>
      <c r="M924" s="31">
        <v>59.548579999999994</v>
      </c>
      <c r="N924" s="31">
        <v>64.987120000000004</v>
      </c>
      <c r="O924" s="31">
        <v>66.093230000000005</v>
      </c>
      <c r="P924" s="31">
        <v>68.859489999999994</v>
      </c>
      <c r="Q924" s="31">
        <v>71.181690000000003</v>
      </c>
      <c r="R924" s="31">
        <v>73.951629999999994</v>
      </c>
      <c r="T924" s="62">
        <f t="shared" si="14"/>
        <v>59.548579999999994</v>
      </c>
    </row>
    <row r="925" spans="1:20" x14ac:dyDescent="0.2">
      <c r="A925" s="51" t="s">
        <v>1907</v>
      </c>
      <c r="B925" s="52" t="s">
        <v>1908</v>
      </c>
      <c r="C925" s="53">
        <v>0.1</v>
      </c>
      <c r="D925" s="51" t="s">
        <v>5</v>
      </c>
      <c r="E925" s="51" t="s">
        <v>39</v>
      </c>
      <c r="F925" s="31">
        <v>38.370499999999993</v>
      </c>
      <c r="G925" s="31">
        <v>40.253999999999998</v>
      </c>
      <c r="H925" s="31">
        <v>42.492890000000003</v>
      </c>
      <c r="I925" s="31">
        <v>45.511189999999999</v>
      </c>
      <c r="J925" s="31">
        <v>48.102110000000003</v>
      </c>
      <c r="K925" s="31">
        <v>50.854050000000001</v>
      </c>
      <c r="L925" s="31">
        <v>54.211049999999993</v>
      </c>
      <c r="M925" s="31">
        <v>59.548579999999994</v>
      </c>
      <c r="N925" s="31">
        <v>64.987120000000004</v>
      </c>
      <c r="O925" s="31">
        <v>66.093230000000005</v>
      </c>
      <c r="P925" s="31">
        <v>68.859489999999994</v>
      </c>
      <c r="Q925" s="31">
        <v>71.181690000000003</v>
      </c>
      <c r="R925" s="31">
        <v>73.951629999999994</v>
      </c>
      <c r="T925" s="62">
        <f t="shared" si="14"/>
        <v>59.548579999999994</v>
      </c>
    </row>
    <row r="926" spans="1:20" x14ac:dyDescent="0.2">
      <c r="A926" s="51" t="s">
        <v>1909</v>
      </c>
      <c r="B926" s="52" t="s">
        <v>1910</v>
      </c>
      <c r="C926" s="53">
        <v>0.5</v>
      </c>
      <c r="D926" s="51" t="s">
        <v>5</v>
      </c>
      <c r="E926" s="51" t="s">
        <v>484</v>
      </c>
      <c r="F926" s="31">
        <v>173.53300000000002</v>
      </c>
      <c r="G926" s="31">
        <v>182.154</v>
      </c>
      <c r="H926" s="31">
        <v>192.28114000000002</v>
      </c>
      <c r="I926" s="31">
        <v>205.93894</v>
      </c>
      <c r="J926" s="31">
        <v>217.68286000000003</v>
      </c>
      <c r="K926" s="31">
        <v>230.13630000000001</v>
      </c>
      <c r="L926" s="31">
        <v>245.32829999999998</v>
      </c>
      <c r="M926" s="31">
        <v>269.48307999999997</v>
      </c>
      <c r="N926" s="31">
        <v>294.09512000000001</v>
      </c>
      <c r="O926" s="31">
        <v>299.09998000000002</v>
      </c>
      <c r="P926" s="31">
        <v>311.68874</v>
      </c>
      <c r="Q926" s="31">
        <v>322.34394000000003</v>
      </c>
      <c r="R926" s="31">
        <v>334.88738000000001</v>
      </c>
      <c r="T926" s="62">
        <f t="shared" si="14"/>
        <v>269.48307999999997</v>
      </c>
    </row>
    <row r="927" spans="1:20" x14ac:dyDescent="0.2">
      <c r="A927" s="51" t="s">
        <v>1911</v>
      </c>
      <c r="B927" s="52" t="s">
        <v>1912</v>
      </c>
      <c r="C927" s="53">
        <v>1</v>
      </c>
      <c r="D927" s="51" t="s">
        <v>231</v>
      </c>
      <c r="E927" s="51" t="s">
        <v>1913</v>
      </c>
      <c r="F927" s="31">
        <v>89.665000000000006</v>
      </c>
      <c r="G927" s="31">
        <v>100.02</v>
      </c>
      <c r="H927" s="31">
        <v>105.34569999999999</v>
      </c>
      <c r="I927" s="31">
        <v>112.8147</v>
      </c>
      <c r="J927" s="31">
        <v>120.40429999999999</v>
      </c>
      <c r="K927" s="31">
        <v>127.2865</v>
      </c>
      <c r="L927" s="31">
        <v>135.6865</v>
      </c>
      <c r="M927" s="31">
        <v>149.06539999999998</v>
      </c>
      <c r="N927" s="31">
        <v>162.68559999999999</v>
      </c>
      <c r="O927" s="31">
        <v>165.41990000000001</v>
      </c>
      <c r="P927" s="31">
        <v>176.41370000000001</v>
      </c>
      <c r="Q927" s="31">
        <v>202.5197</v>
      </c>
      <c r="R927" s="31">
        <v>221.42189999999999</v>
      </c>
      <c r="T927" s="62">
        <f t="shared" si="14"/>
        <v>149.06539999999998</v>
      </c>
    </row>
    <row r="928" spans="1:20" x14ac:dyDescent="0.2">
      <c r="A928" s="51" t="s">
        <v>1914</v>
      </c>
      <c r="B928" s="52" t="s">
        <v>1915</v>
      </c>
      <c r="C928" s="53">
        <v>1</v>
      </c>
      <c r="D928" s="51" t="s">
        <v>84</v>
      </c>
      <c r="E928" s="51" t="s">
        <v>1074</v>
      </c>
      <c r="F928" s="31">
        <v>292.20999999999998</v>
      </c>
      <c r="G928" s="31">
        <v>347.98</v>
      </c>
      <c r="H928" s="31">
        <v>367.8818</v>
      </c>
      <c r="I928" s="31">
        <v>393.94780000000003</v>
      </c>
      <c r="J928" s="31">
        <v>415.95819999999998</v>
      </c>
      <c r="K928" s="31">
        <v>439.68099999999998</v>
      </c>
      <c r="L928" s="31">
        <v>468.68099999999998</v>
      </c>
      <c r="M928" s="31">
        <v>514.95959999999991</v>
      </c>
      <c r="N928" s="31">
        <v>562.0444</v>
      </c>
      <c r="O928" s="31">
        <v>571.39260000000002</v>
      </c>
      <c r="P928" s="31">
        <v>728.48379999999997</v>
      </c>
      <c r="Q928" s="31">
        <v>1026.4677999999999</v>
      </c>
      <c r="R928" s="31">
        <v>1377.1306</v>
      </c>
      <c r="T928" s="62">
        <f t="shared" si="14"/>
        <v>514.95959999999991</v>
      </c>
    </row>
    <row r="929" spans="1:20" x14ac:dyDescent="0.2">
      <c r="A929" s="51" t="s">
        <v>1916</v>
      </c>
      <c r="B929" s="52" t="s">
        <v>1917</v>
      </c>
      <c r="C929" s="53">
        <v>0.1</v>
      </c>
      <c r="D929" s="51" t="s">
        <v>5</v>
      </c>
      <c r="E929" s="51" t="s">
        <v>1079</v>
      </c>
      <c r="F929" s="31">
        <v>58.345999999999989</v>
      </c>
      <c r="G929" s="31">
        <v>61.097999999999992</v>
      </c>
      <c r="H929" s="31">
        <v>64.500679999999988</v>
      </c>
      <c r="I929" s="31">
        <v>69.082279999999997</v>
      </c>
      <c r="J929" s="31">
        <v>72.993319999999997</v>
      </c>
      <c r="K929" s="31">
        <v>77.169599999999988</v>
      </c>
      <c r="L929" s="31">
        <v>82.263599999999983</v>
      </c>
      <c r="M929" s="31">
        <v>90.362959999999987</v>
      </c>
      <c r="N929" s="31">
        <v>98.615439999999992</v>
      </c>
      <c r="O929" s="31">
        <v>100.29476</v>
      </c>
      <c r="P929" s="31">
        <v>104.41587999999997</v>
      </c>
      <c r="Q929" s="31">
        <v>107.78027999999999</v>
      </c>
      <c r="R929" s="31">
        <v>111.97456</v>
      </c>
      <c r="T929" s="62">
        <f t="shared" si="14"/>
        <v>90.362959999999987</v>
      </c>
    </row>
    <row r="930" spans="1:20" x14ac:dyDescent="0.2">
      <c r="A930" s="51" t="s">
        <v>1918</v>
      </c>
      <c r="B930" s="52" t="s">
        <v>1919</v>
      </c>
      <c r="C930" s="53">
        <v>0.1</v>
      </c>
      <c r="D930" s="51" t="s">
        <v>5</v>
      </c>
      <c r="E930" s="51" t="s">
        <v>1876</v>
      </c>
      <c r="F930" s="31">
        <v>64.555999999999997</v>
      </c>
      <c r="G930" s="31">
        <v>67.577999999999989</v>
      </c>
      <c r="H930" s="31">
        <v>71.342479999999995</v>
      </c>
      <c r="I930" s="31">
        <v>76.410079999999994</v>
      </c>
      <c r="J930" s="31">
        <v>80.731519999999989</v>
      </c>
      <c r="K930" s="31">
        <v>85.350599999999986</v>
      </c>
      <c r="L930" s="31">
        <v>90.984599999999986</v>
      </c>
      <c r="M930" s="31">
        <v>99.942559999999986</v>
      </c>
      <c r="N930" s="31">
        <v>109.06983999999999</v>
      </c>
      <c r="O930" s="31">
        <v>110.92736000000001</v>
      </c>
      <c r="P930" s="31">
        <v>115.46967999999998</v>
      </c>
      <c r="Q930" s="31">
        <v>119.15808</v>
      </c>
      <c r="R930" s="31">
        <v>123.79516</v>
      </c>
      <c r="T930" s="62">
        <f t="shared" si="14"/>
        <v>99.942559999999986</v>
      </c>
    </row>
    <row r="931" spans="1:20" x14ac:dyDescent="0.2">
      <c r="A931" s="51" t="s">
        <v>1920</v>
      </c>
      <c r="B931" s="52" t="s">
        <v>1921</v>
      </c>
      <c r="C931" s="53">
        <v>0.01</v>
      </c>
      <c r="D931" s="51" t="s">
        <v>5</v>
      </c>
      <c r="E931" s="51" t="s">
        <v>19</v>
      </c>
      <c r="F931" s="31">
        <v>26.875</v>
      </c>
      <c r="G931" s="31">
        <v>28.065000000000001</v>
      </c>
      <c r="H931" s="31">
        <v>29.6311</v>
      </c>
      <c r="I931" s="31">
        <v>31.735900000000001</v>
      </c>
      <c r="J931" s="31">
        <v>33.517499999999998</v>
      </c>
      <c r="K931" s="31">
        <v>35.435400000000001</v>
      </c>
      <c r="L931" s="31">
        <v>37.7744</v>
      </c>
      <c r="M931" s="31">
        <v>41.493399999999994</v>
      </c>
      <c r="N931" s="31">
        <v>45.282600000000002</v>
      </c>
      <c r="O931" s="31">
        <v>46.054300000000005</v>
      </c>
      <c r="P931" s="31">
        <v>47.893499999999996</v>
      </c>
      <c r="Q931" s="31">
        <v>49.3277</v>
      </c>
      <c r="R931" s="31">
        <v>51.247399999999999</v>
      </c>
      <c r="T931" s="62">
        <f t="shared" si="14"/>
        <v>41.493399999999994</v>
      </c>
    </row>
    <row r="932" spans="1:20" x14ac:dyDescent="0.2">
      <c r="A932" s="51" t="s">
        <v>1922</v>
      </c>
      <c r="B932" s="52" t="s">
        <v>1923</v>
      </c>
      <c r="C932" s="53">
        <v>0.01</v>
      </c>
      <c r="D932" s="51" t="s">
        <v>5</v>
      </c>
      <c r="E932" s="51" t="s">
        <v>1924</v>
      </c>
      <c r="F932" s="31">
        <v>32.084499999999998</v>
      </c>
      <c r="G932" s="31">
        <v>33.500999999999998</v>
      </c>
      <c r="H932" s="31">
        <v>35.370609999999999</v>
      </c>
      <c r="I932" s="31">
        <v>37.883110000000002</v>
      </c>
      <c r="J932" s="31">
        <v>40.008989999999997</v>
      </c>
      <c r="K932" s="31">
        <v>42.298349999999999</v>
      </c>
      <c r="L932" s="31">
        <v>45.090349999999994</v>
      </c>
      <c r="M932" s="31">
        <v>49.529619999999994</v>
      </c>
      <c r="N932" s="31">
        <v>54.052679999999995</v>
      </c>
      <c r="O932" s="31">
        <v>54.973870000000005</v>
      </c>
      <c r="P932" s="31">
        <v>57.166409999999992</v>
      </c>
      <c r="Q932" s="31">
        <v>58.872410000000002</v>
      </c>
      <c r="R932" s="31">
        <v>61.16357</v>
      </c>
      <c r="T932" s="62">
        <f t="shared" si="14"/>
        <v>49.529619999999994</v>
      </c>
    </row>
    <row r="933" spans="1:20" x14ac:dyDescent="0.2">
      <c r="A933" s="51" t="s">
        <v>1925</v>
      </c>
      <c r="B933" s="52" t="s">
        <v>1926</v>
      </c>
      <c r="C933" s="53">
        <v>0.1</v>
      </c>
      <c r="D933" s="51" t="s">
        <v>5</v>
      </c>
      <c r="E933" s="51" t="s">
        <v>39</v>
      </c>
      <c r="F933" s="31">
        <v>38.370499999999993</v>
      </c>
      <c r="G933" s="31">
        <v>40.253999999999998</v>
      </c>
      <c r="H933" s="31">
        <v>42.492890000000003</v>
      </c>
      <c r="I933" s="31">
        <v>45.511189999999999</v>
      </c>
      <c r="J933" s="31">
        <v>48.102110000000003</v>
      </c>
      <c r="K933" s="31">
        <v>50.854050000000001</v>
      </c>
      <c r="L933" s="31">
        <v>54.211049999999993</v>
      </c>
      <c r="M933" s="31">
        <v>59.548579999999994</v>
      </c>
      <c r="N933" s="31">
        <v>64.987120000000004</v>
      </c>
      <c r="O933" s="31">
        <v>66.093230000000005</v>
      </c>
      <c r="P933" s="31">
        <v>68.859489999999994</v>
      </c>
      <c r="Q933" s="31">
        <v>71.181690000000003</v>
      </c>
      <c r="R933" s="31">
        <v>73.951629999999994</v>
      </c>
      <c r="T933" s="62">
        <f t="shared" si="14"/>
        <v>59.548579999999994</v>
      </c>
    </row>
    <row r="934" spans="1:20" x14ac:dyDescent="0.2">
      <c r="A934" s="51" t="s">
        <v>1927</v>
      </c>
      <c r="B934" s="52" t="s">
        <v>1928</v>
      </c>
      <c r="C934" s="53">
        <v>0.25</v>
      </c>
      <c r="D934" s="51" t="s">
        <v>5</v>
      </c>
      <c r="E934" s="51" t="s">
        <v>1799</v>
      </c>
      <c r="F934" s="31">
        <v>66.17</v>
      </c>
      <c r="G934" s="31">
        <v>69.585000000000008</v>
      </c>
      <c r="H934" s="31">
        <v>73.448599999999999</v>
      </c>
      <c r="I934" s="31">
        <v>78.665599999999998</v>
      </c>
      <c r="J934" s="31">
        <v>83.176400000000001</v>
      </c>
      <c r="K934" s="31">
        <v>87.9345</v>
      </c>
      <c r="L934" s="31">
        <v>93.739499999999992</v>
      </c>
      <c r="M934" s="31">
        <v>102.9692</v>
      </c>
      <c r="N934" s="31">
        <v>112.3738</v>
      </c>
      <c r="O934" s="31">
        <v>114.28520000000002</v>
      </c>
      <c r="P934" s="31">
        <v>119.18259999999999</v>
      </c>
      <c r="Q934" s="31">
        <v>123.43559999999999</v>
      </c>
      <c r="R934" s="31">
        <v>128.23869999999999</v>
      </c>
      <c r="T934" s="62">
        <f t="shared" si="14"/>
        <v>102.9692</v>
      </c>
    </row>
    <row r="935" spans="1:20" x14ac:dyDescent="0.2">
      <c r="A935" s="51">
        <v>40308383</v>
      </c>
      <c r="B935" s="52" t="s">
        <v>1929</v>
      </c>
      <c r="C935" s="53">
        <v>0.01</v>
      </c>
      <c r="D935" s="51" t="s">
        <v>5</v>
      </c>
      <c r="E935" s="51">
        <v>1.827</v>
      </c>
      <c r="F935" s="31">
        <v>21.090499999999999</v>
      </c>
      <c r="G935" s="31">
        <v>22.029</v>
      </c>
      <c r="H935" s="31">
        <v>23.258089999999999</v>
      </c>
      <c r="I935" s="31">
        <v>24.91019</v>
      </c>
      <c r="J935" s="31">
        <v>26.30951</v>
      </c>
      <c r="K935" s="31">
        <v>27.81495</v>
      </c>
      <c r="L935" s="31">
        <v>29.650949999999998</v>
      </c>
      <c r="M935" s="31">
        <v>32.570179999999993</v>
      </c>
      <c r="N935" s="31">
        <v>35.544519999999999</v>
      </c>
      <c r="O935" s="31">
        <v>36.150230000000001</v>
      </c>
      <c r="P935" s="31">
        <v>37.597089999999994</v>
      </c>
      <c r="Q935" s="31">
        <v>38.729489999999998</v>
      </c>
      <c r="R935" s="31">
        <v>40.236729999999994</v>
      </c>
      <c r="S935" s="29">
        <f>VLOOKUP(B935,[1]TABELA!$B$53:$T$1211,19,FALSE)</f>
        <v>25</v>
      </c>
      <c r="T935" s="62">
        <v>30</v>
      </c>
    </row>
    <row r="936" spans="1:20" x14ac:dyDescent="0.2">
      <c r="A936" s="51" t="s">
        <v>1930</v>
      </c>
      <c r="B936" s="52" t="s">
        <v>1931</v>
      </c>
      <c r="C936" s="53">
        <v>0.01</v>
      </c>
      <c r="D936" s="51" t="s">
        <v>5</v>
      </c>
      <c r="E936" s="51" t="s">
        <v>314</v>
      </c>
      <c r="F936" s="31">
        <v>25.230499999999996</v>
      </c>
      <c r="G936" s="31">
        <v>26.349</v>
      </c>
      <c r="H936" s="31">
        <v>27.819289999999999</v>
      </c>
      <c r="I936" s="31">
        <v>29.795389999999998</v>
      </c>
      <c r="J936" s="31">
        <v>31.468309999999995</v>
      </c>
      <c r="K936" s="31">
        <v>33.268949999999997</v>
      </c>
      <c r="L936" s="31">
        <v>35.464949999999995</v>
      </c>
      <c r="M936" s="31">
        <v>38.956579999999995</v>
      </c>
      <c r="N936" s="31">
        <v>42.514119999999998</v>
      </c>
      <c r="O936" s="31">
        <v>43.238630000000001</v>
      </c>
      <c r="P936" s="31">
        <v>44.966289999999994</v>
      </c>
      <c r="Q936" s="31">
        <v>46.314689999999999</v>
      </c>
      <c r="R936" s="31">
        <v>48.117129999999996</v>
      </c>
      <c r="T936" s="62">
        <f t="shared" si="14"/>
        <v>38.956579999999995</v>
      </c>
    </row>
    <row r="937" spans="1:20" x14ac:dyDescent="0.2">
      <c r="A937" s="51" t="s">
        <v>1932</v>
      </c>
      <c r="B937" s="52" t="s">
        <v>1933</v>
      </c>
      <c r="C937" s="53">
        <v>0.1</v>
      </c>
      <c r="D937" s="51" t="s">
        <v>5</v>
      </c>
      <c r="E937" s="51" t="s">
        <v>1876</v>
      </c>
      <c r="F937" s="31">
        <v>64.555999999999997</v>
      </c>
      <c r="G937" s="31">
        <v>67.577999999999989</v>
      </c>
      <c r="H937" s="31">
        <v>71.342479999999995</v>
      </c>
      <c r="I937" s="31">
        <v>76.410079999999994</v>
      </c>
      <c r="J937" s="31">
        <v>80.731519999999989</v>
      </c>
      <c r="K937" s="31">
        <v>85.350599999999986</v>
      </c>
      <c r="L937" s="31">
        <v>90.984599999999986</v>
      </c>
      <c r="M937" s="31">
        <v>99.942559999999986</v>
      </c>
      <c r="N937" s="31">
        <v>109.06983999999999</v>
      </c>
      <c r="O937" s="31">
        <v>110.92736000000001</v>
      </c>
      <c r="P937" s="31">
        <v>115.46967999999998</v>
      </c>
      <c r="Q937" s="31">
        <v>119.15808</v>
      </c>
      <c r="R937" s="31">
        <v>123.79516</v>
      </c>
      <c r="T937" s="62">
        <f t="shared" si="14"/>
        <v>99.942559999999986</v>
      </c>
    </row>
    <row r="938" spans="1:20" x14ac:dyDescent="0.2">
      <c r="A938" s="51" t="s">
        <v>1934</v>
      </c>
      <c r="B938" s="52" t="s">
        <v>1935</v>
      </c>
      <c r="C938" s="53">
        <v>0.5</v>
      </c>
      <c r="D938" s="51" t="s">
        <v>5</v>
      </c>
      <c r="E938" s="51" t="s">
        <v>1936</v>
      </c>
      <c r="F938" s="31">
        <v>248.36349999999999</v>
      </c>
      <c r="G938" s="31">
        <v>260.238</v>
      </c>
      <c r="H938" s="31">
        <v>274.72483</v>
      </c>
      <c r="I938" s="31">
        <v>294.23892999999998</v>
      </c>
      <c r="J938" s="31">
        <v>310.92816999999997</v>
      </c>
      <c r="K938" s="31">
        <v>328.71735000000001</v>
      </c>
      <c r="L938" s="31">
        <v>350.41634999999997</v>
      </c>
      <c r="M938" s="31">
        <v>384.91725999999994</v>
      </c>
      <c r="N938" s="31">
        <v>420.07063999999997</v>
      </c>
      <c r="O938" s="31">
        <v>427.22280999999998</v>
      </c>
      <c r="P938" s="31">
        <v>444.88702999999998</v>
      </c>
      <c r="Q938" s="31">
        <v>459.44643000000002</v>
      </c>
      <c r="R938" s="31">
        <v>477.32560999999998</v>
      </c>
      <c r="T938" s="62">
        <f t="shared" si="14"/>
        <v>384.91725999999994</v>
      </c>
    </row>
    <row r="939" spans="1:20" x14ac:dyDescent="0.2">
      <c r="A939" s="51" t="s">
        <v>1937</v>
      </c>
      <c r="B939" s="52" t="s">
        <v>1938</v>
      </c>
      <c r="C939" s="53">
        <v>0.75</v>
      </c>
      <c r="D939" s="51" t="s">
        <v>5</v>
      </c>
      <c r="E939" s="51" t="s">
        <v>1939</v>
      </c>
      <c r="F939" s="31">
        <v>136.3065</v>
      </c>
      <c r="G939" s="31">
        <v>143.84699999999998</v>
      </c>
      <c r="H939" s="31">
        <v>151.81377000000001</v>
      </c>
      <c r="I939" s="31">
        <v>162.59667000000002</v>
      </c>
      <c r="J939" s="31">
        <v>172.01823000000002</v>
      </c>
      <c r="K939" s="31">
        <v>181.85714999999999</v>
      </c>
      <c r="L939" s="31">
        <v>193.86314999999999</v>
      </c>
      <c r="M939" s="31">
        <v>212.95193999999998</v>
      </c>
      <c r="N939" s="31">
        <v>232.40315999999999</v>
      </c>
      <c r="O939" s="31">
        <v>236.35239000000001</v>
      </c>
      <c r="P939" s="31">
        <v>246.82556999999997</v>
      </c>
      <c r="Q939" s="31">
        <v>256.33916999999997</v>
      </c>
      <c r="R939" s="31">
        <v>266.31308999999999</v>
      </c>
      <c r="T939" s="62">
        <f t="shared" si="14"/>
        <v>212.95193999999998</v>
      </c>
    </row>
    <row r="940" spans="1:20" x14ac:dyDescent="0.2">
      <c r="A940" s="51">
        <v>40317420</v>
      </c>
      <c r="B940" s="52" t="s">
        <v>1940</v>
      </c>
      <c r="C940" s="53">
        <v>0.01</v>
      </c>
      <c r="D940" s="51" t="s">
        <v>5</v>
      </c>
      <c r="E940" s="51">
        <v>2.7829999999999999</v>
      </c>
      <c r="F940" s="31">
        <v>32.084499999999998</v>
      </c>
      <c r="G940" s="31">
        <v>33.500999999999998</v>
      </c>
      <c r="H940" s="31">
        <v>35.370609999999999</v>
      </c>
      <c r="I940" s="31">
        <v>37.883110000000002</v>
      </c>
      <c r="J940" s="31">
        <v>40.008989999999997</v>
      </c>
      <c r="K940" s="31">
        <v>42.298349999999999</v>
      </c>
      <c r="L940" s="31">
        <v>45.090349999999994</v>
      </c>
      <c r="M940" s="31">
        <v>49.529619999999994</v>
      </c>
      <c r="N940" s="31">
        <v>54.052679999999995</v>
      </c>
      <c r="O940" s="31">
        <v>54.973870000000005</v>
      </c>
      <c r="P940" s="31">
        <v>57.166409999999992</v>
      </c>
      <c r="Q940" s="31">
        <v>58.872410000000002</v>
      </c>
      <c r="R940" s="31">
        <v>61.16357</v>
      </c>
      <c r="T940" s="62">
        <f t="shared" si="14"/>
        <v>49.529619999999994</v>
      </c>
    </row>
    <row r="941" spans="1:20" x14ac:dyDescent="0.2">
      <c r="A941" s="51" t="s">
        <v>1941</v>
      </c>
      <c r="B941" s="52" t="s">
        <v>1942</v>
      </c>
      <c r="C941" s="53">
        <v>0.1</v>
      </c>
      <c r="D941" s="51" t="s">
        <v>5</v>
      </c>
      <c r="E941" s="51" t="s">
        <v>381</v>
      </c>
      <c r="F941" s="31">
        <v>47.374999999999993</v>
      </c>
      <c r="G941" s="31">
        <v>49.649999999999991</v>
      </c>
      <c r="H941" s="31">
        <v>52.413499999999999</v>
      </c>
      <c r="I941" s="31">
        <v>56.136499999999998</v>
      </c>
      <c r="J941" s="31">
        <v>59.322499999999998</v>
      </c>
      <c r="K941" s="31">
        <v>62.716500000000003</v>
      </c>
      <c r="L941" s="31">
        <v>66.856499999999983</v>
      </c>
      <c r="M941" s="31">
        <v>73.438999999999993</v>
      </c>
      <c r="N941" s="31">
        <v>80.146000000000001</v>
      </c>
      <c r="O941" s="31">
        <v>81.510500000000008</v>
      </c>
      <c r="P941" s="31">
        <v>84.887499999999989</v>
      </c>
      <c r="Q941" s="31">
        <v>87.679500000000004</v>
      </c>
      <c r="R941" s="31">
        <v>91.091499999999996</v>
      </c>
      <c r="T941" s="62">
        <f t="shared" si="14"/>
        <v>73.438999999999993</v>
      </c>
    </row>
    <row r="942" spans="1:20" x14ac:dyDescent="0.2">
      <c r="A942" s="51" t="s">
        <v>1943</v>
      </c>
      <c r="B942" s="52" t="s">
        <v>1944</v>
      </c>
      <c r="C942" s="53">
        <v>0.25</v>
      </c>
      <c r="D942" s="51" t="s">
        <v>5</v>
      </c>
      <c r="E942" s="51" t="s">
        <v>1584</v>
      </c>
      <c r="F942" s="31">
        <v>101.98100000000001</v>
      </c>
      <c r="G942" s="31">
        <v>106.953</v>
      </c>
      <c r="H942" s="31">
        <v>112.90298000000001</v>
      </c>
      <c r="I942" s="31">
        <v>120.92258000000001</v>
      </c>
      <c r="J942" s="31">
        <v>127.80002000000002</v>
      </c>
      <c r="K942" s="31">
        <v>135.11160000000001</v>
      </c>
      <c r="L942" s="31">
        <v>144.03059999999999</v>
      </c>
      <c r="M942" s="31">
        <v>158.21155999999999</v>
      </c>
      <c r="N942" s="31">
        <v>172.66084000000001</v>
      </c>
      <c r="O942" s="31">
        <v>175.59986000000001</v>
      </c>
      <c r="P942" s="31">
        <v>182.92618000000002</v>
      </c>
      <c r="Q942" s="31">
        <v>189.04758000000004</v>
      </c>
      <c r="R942" s="31">
        <v>196.40416000000002</v>
      </c>
      <c r="T942" s="62">
        <f t="shared" si="14"/>
        <v>158.21155999999999</v>
      </c>
    </row>
    <row r="943" spans="1:20" x14ac:dyDescent="0.2">
      <c r="A943" s="51" t="s">
        <v>1945</v>
      </c>
      <c r="B943" s="52" t="s">
        <v>1946</v>
      </c>
      <c r="C943" s="53">
        <v>0.5</v>
      </c>
      <c r="D943" s="51" t="s">
        <v>5</v>
      </c>
      <c r="E943" s="51" t="s">
        <v>484</v>
      </c>
      <c r="F943" s="31">
        <v>173.53300000000002</v>
      </c>
      <c r="G943" s="31">
        <v>182.154</v>
      </c>
      <c r="H943" s="31">
        <v>192.28114000000002</v>
      </c>
      <c r="I943" s="31">
        <v>205.93894</v>
      </c>
      <c r="J943" s="31">
        <v>217.68286000000003</v>
      </c>
      <c r="K943" s="31">
        <v>230.13630000000001</v>
      </c>
      <c r="L943" s="31">
        <v>245.32829999999998</v>
      </c>
      <c r="M943" s="31">
        <v>269.48307999999997</v>
      </c>
      <c r="N943" s="31">
        <v>294.09512000000001</v>
      </c>
      <c r="O943" s="31">
        <v>299.09998000000002</v>
      </c>
      <c r="P943" s="31">
        <v>311.68874</v>
      </c>
      <c r="Q943" s="31">
        <v>322.34394000000003</v>
      </c>
      <c r="R943" s="31">
        <v>334.88738000000001</v>
      </c>
      <c r="T943" s="62">
        <f t="shared" si="14"/>
        <v>269.48307999999997</v>
      </c>
    </row>
    <row r="944" spans="1:20" x14ac:dyDescent="0.2">
      <c r="A944" s="51" t="s">
        <v>1947</v>
      </c>
      <c r="B944" s="52" t="s">
        <v>1948</v>
      </c>
      <c r="C944" s="53">
        <v>0.5</v>
      </c>
      <c r="D944" s="51" t="s">
        <v>5</v>
      </c>
      <c r="E944" s="51" t="s">
        <v>1949</v>
      </c>
      <c r="F944" s="31">
        <v>202.20249999999999</v>
      </c>
      <c r="G944" s="31">
        <v>212.07</v>
      </c>
      <c r="H944" s="31">
        <v>223.86744999999999</v>
      </c>
      <c r="I944" s="31">
        <v>239.76894999999999</v>
      </c>
      <c r="J944" s="31">
        <v>253.40754999999999</v>
      </c>
      <c r="K944" s="31">
        <v>267.90525000000002</v>
      </c>
      <c r="L944" s="31">
        <v>285.59024999999997</v>
      </c>
      <c r="M944" s="31">
        <v>313.70889999999991</v>
      </c>
      <c r="N944" s="31">
        <v>342.3596</v>
      </c>
      <c r="O944" s="31">
        <v>348.18714999999997</v>
      </c>
      <c r="P944" s="31">
        <v>362.72044999999997</v>
      </c>
      <c r="Q944" s="31">
        <v>374.87145000000004</v>
      </c>
      <c r="R944" s="31">
        <v>389.45915000000002</v>
      </c>
      <c r="T944" s="62">
        <f t="shared" si="14"/>
        <v>313.70889999999991</v>
      </c>
    </row>
    <row r="945" spans="1:20" x14ac:dyDescent="0.2">
      <c r="A945" s="51" t="s">
        <v>1950</v>
      </c>
      <c r="B945" s="52" t="s">
        <v>1951</v>
      </c>
      <c r="C945" s="53">
        <v>0.1</v>
      </c>
      <c r="D945" s="51" t="s">
        <v>5</v>
      </c>
      <c r="E945" s="51" t="s">
        <v>933</v>
      </c>
      <c r="F945" s="31">
        <v>93.846499999999992</v>
      </c>
      <c r="G945" s="31">
        <v>98.141999999999982</v>
      </c>
      <c r="H945" s="31">
        <v>103.61296999999999</v>
      </c>
      <c r="I945" s="31">
        <v>110.97286999999999</v>
      </c>
      <c r="J945" s="31">
        <v>117.23002999999999</v>
      </c>
      <c r="K945" s="31">
        <v>123.93764999999999</v>
      </c>
      <c r="L945" s="31">
        <v>132.11865</v>
      </c>
      <c r="M945" s="31">
        <v>145.12634</v>
      </c>
      <c r="N945" s="31">
        <v>158.37975999999998</v>
      </c>
      <c r="O945" s="31">
        <v>161.07778999999999</v>
      </c>
      <c r="P945" s="31">
        <v>167.60676999999998</v>
      </c>
      <c r="Q945" s="31">
        <v>172.82336999999998</v>
      </c>
      <c r="R945" s="31">
        <v>179.54899</v>
      </c>
      <c r="T945" s="62">
        <f t="shared" si="14"/>
        <v>145.12634</v>
      </c>
    </row>
    <row r="946" spans="1:20" x14ac:dyDescent="0.2">
      <c r="A946" s="51" t="s">
        <v>1952</v>
      </c>
      <c r="B946" s="52" t="s">
        <v>1953</v>
      </c>
      <c r="C946" s="53">
        <v>0.04</v>
      </c>
      <c r="D946" s="51" t="s">
        <v>5</v>
      </c>
      <c r="E946" s="51" t="s">
        <v>653</v>
      </c>
      <c r="F946" s="31">
        <v>9.6350000000000016</v>
      </c>
      <c r="G946" s="31">
        <v>10.14</v>
      </c>
      <c r="H946" s="31">
        <v>10.7027</v>
      </c>
      <c r="I946" s="31">
        <v>11.462900000000001</v>
      </c>
      <c r="J946" s="31">
        <v>12.121700000000001</v>
      </c>
      <c r="K946" s="31">
        <v>12.815100000000001</v>
      </c>
      <c r="L946" s="31">
        <v>13.661099999999999</v>
      </c>
      <c r="M946" s="31">
        <v>15.0062</v>
      </c>
      <c r="N946" s="31">
        <v>16.376800000000003</v>
      </c>
      <c r="O946" s="31">
        <v>16.6553</v>
      </c>
      <c r="P946" s="31">
        <v>17.374300000000002</v>
      </c>
      <c r="Q946" s="31">
        <v>18.005100000000002</v>
      </c>
      <c r="R946" s="31">
        <v>18.7057</v>
      </c>
      <c r="T946" s="62">
        <f t="shared" si="14"/>
        <v>15.0062</v>
      </c>
    </row>
    <row r="947" spans="1:20" x14ac:dyDescent="0.2">
      <c r="A947" s="51" t="s">
        <v>1954</v>
      </c>
      <c r="B947" s="52" t="s">
        <v>1955</v>
      </c>
      <c r="C947" s="53">
        <v>0.01</v>
      </c>
      <c r="D947" s="51" t="s">
        <v>5</v>
      </c>
      <c r="E947" s="51" t="s">
        <v>122</v>
      </c>
      <c r="F947" s="31">
        <v>4.5305</v>
      </c>
      <c r="G947" s="31">
        <v>4.7490000000000006</v>
      </c>
      <c r="H947" s="31">
        <v>5.0132900000000005</v>
      </c>
      <c r="I947" s="31">
        <v>5.3693900000000001</v>
      </c>
      <c r="J947" s="31">
        <v>5.6743100000000002</v>
      </c>
      <c r="K947" s="31">
        <v>5.9989500000000007</v>
      </c>
      <c r="L947" s="31">
        <v>6.3949499999999997</v>
      </c>
      <c r="M947" s="31">
        <v>7.0245799999999994</v>
      </c>
      <c r="N947" s="31">
        <v>7.6661200000000003</v>
      </c>
      <c r="O947" s="31">
        <v>7.7966300000000004</v>
      </c>
      <c r="P947" s="31">
        <v>8.1202899999999989</v>
      </c>
      <c r="Q947" s="31">
        <v>8.3886900000000004</v>
      </c>
      <c r="R947" s="31">
        <v>8.7151300000000003</v>
      </c>
      <c r="T947" s="62">
        <f t="shared" si="14"/>
        <v>7.0245799999999994</v>
      </c>
    </row>
    <row r="948" spans="1:20" x14ac:dyDescent="0.2">
      <c r="A948" s="51" t="s">
        <v>1956</v>
      </c>
      <c r="B948" s="52" t="s">
        <v>1957</v>
      </c>
      <c r="C948" s="53">
        <v>0.01</v>
      </c>
      <c r="D948" s="51" t="s">
        <v>5</v>
      </c>
      <c r="E948" s="51" t="s">
        <v>551</v>
      </c>
      <c r="F948" s="31">
        <v>6.2900000000000009</v>
      </c>
      <c r="G948" s="31">
        <v>6.5850000000000009</v>
      </c>
      <c r="H948" s="31">
        <v>6.9518000000000004</v>
      </c>
      <c r="I948" s="31">
        <v>7.4456000000000007</v>
      </c>
      <c r="J948" s="31">
        <v>7.8668000000000005</v>
      </c>
      <c r="K948" s="31">
        <v>8.3169000000000004</v>
      </c>
      <c r="L948" s="31">
        <v>8.8658999999999999</v>
      </c>
      <c r="M948" s="31">
        <v>9.7387999999999995</v>
      </c>
      <c r="N948" s="31">
        <v>10.6282</v>
      </c>
      <c r="O948" s="31">
        <v>10.809200000000002</v>
      </c>
      <c r="P948" s="31">
        <v>11.2522</v>
      </c>
      <c r="Q948" s="31">
        <v>11.612400000000001</v>
      </c>
      <c r="R948" s="31">
        <v>12.064300000000001</v>
      </c>
      <c r="T948" s="62">
        <f t="shared" si="14"/>
        <v>9.7387999999999995</v>
      </c>
    </row>
    <row r="949" spans="1:20" x14ac:dyDescent="0.2">
      <c r="A949" s="51">
        <v>40324125</v>
      </c>
      <c r="B949" s="52" t="s">
        <v>1958</v>
      </c>
      <c r="C949" s="53">
        <v>1</v>
      </c>
      <c r="D949" s="51" t="s">
        <v>5</v>
      </c>
      <c r="E949" s="51">
        <v>29.36</v>
      </c>
      <c r="F949" s="31">
        <v>345.64</v>
      </c>
      <c r="G949" s="31">
        <v>362.82</v>
      </c>
      <c r="H949" s="31">
        <v>382.99119999999999</v>
      </c>
      <c r="I949" s="31">
        <v>410.1952</v>
      </c>
      <c r="J949" s="31">
        <v>433.58879999999999</v>
      </c>
      <c r="K949" s="31">
        <v>458.39399999999995</v>
      </c>
      <c r="L949" s="31">
        <v>488.65399999999994</v>
      </c>
      <c r="M949" s="31">
        <v>536.76639999999986</v>
      </c>
      <c r="N949" s="31">
        <v>585.78959999999995</v>
      </c>
      <c r="O949" s="31">
        <v>595.75839999999994</v>
      </c>
      <c r="P949" s="31">
        <v>620.83920000000001</v>
      </c>
      <c r="Q949" s="31">
        <v>642.0752</v>
      </c>
      <c r="R949" s="31">
        <v>667.06039999999996</v>
      </c>
      <c r="T949" s="62">
        <f t="shared" si="14"/>
        <v>536.76639999999986</v>
      </c>
    </row>
    <row r="950" spans="1:20" x14ac:dyDescent="0.2">
      <c r="A950" s="51" t="s">
        <v>1959</v>
      </c>
      <c r="B950" s="52" t="s">
        <v>1960</v>
      </c>
      <c r="C950" s="53">
        <v>0.04</v>
      </c>
      <c r="D950" s="51" t="s">
        <v>5</v>
      </c>
      <c r="E950" s="51" t="s">
        <v>92</v>
      </c>
      <c r="F950" s="31">
        <v>16.88</v>
      </c>
      <c r="G950" s="31">
        <v>17.700000000000003</v>
      </c>
      <c r="H950" s="31">
        <v>18.684799999999999</v>
      </c>
      <c r="I950" s="31">
        <v>20.012</v>
      </c>
      <c r="J950" s="31">
        <v>21.1496</v>
      </c>
      <c r="K950" s="31">
        <v>22.3596</v>
      </c>
      <c r="L950" s="31">
        <v>23.835599999999996</v>
      </c>
      <c r="M950" s="31">
        <v>26.182399999999998</v>
      </c>
      <c r="N950" s="31">
        <v>28.573599999999999</v>
      </c>
      <c r="O950" s="31">
        <v>29.06</v>
      </c>
      <c r="P950" s="31">
        <v>30.270399999999999</v>
      </c>
      <c r="Q950" s="31">
        <v>31.279199999999999</v>
      </c>
      <c r="R950" s="31">
        <v>32.496400000000001</v>
      </c>
      <c r="T950" s="62">
        <f t="shared" si="14"/>
        <v>26.182399999999998</v>
      </c>
    </row>
    <row r="951" spans="1:20" x14ac:dyDescent="0.2">
      <c r="A951" s="51" t="s">
        <v>1961</v>
      </c>
      <c r="B951" s="52" t="s">
        <v>1962</v>
      </c>
      <c r="C951" s="53">
        <v>0.04</v>
      </c>
      <c r="D951" s="51" t="s">
        <v>5</v>
      </c>
      <c r="E951" s="51" t="s">
        <v>92</v>
      </c>
      <c r="F951" s="31">
        <v>16.88</v>
      </c>
      <c r="G951" s="31">
        <v>17.700000000000003</v>
      </c>
      <c r="H951" s="31">
        <v>18.684799999999999</v>
      </c>
      <c r="I951" s="31">
        <v>20.012</v>
      </c>
      <c r="J951" s="31">
        <v>21.1496</v>
      </c>
      <c r="K951" s="31">
        <v>22.3596</v>
      </c>
      <c r="L951" s="31">
        <v>23.835599999999996</v>
      </c>
      <c r="M951" s="31">
        <v>26.182399999999998</v>
      </c>
      <c r="N951" s="31">
        <v>28.573599999999999</v>
      </c>
      <c r="O951" s="31">
        <v>29.06</v>
      </c>
      <c r="P951" s="31">
        <v>30.270399999999999</v>
      </c>
      <c r="Q951" s="31">
        <v>31.279199999999999</v>
      </c>
      <c r="R951" s="31">
        <v>32.496400000000001</v>
      </c>
      <c r="T951" s="62">
        <f t="shared" si="14"/>
        <v>26.182399999999998</v>
      </c>
    </row>
    <row r="952" spans="1:20" x14ac:dyDescent="0.2">
      <c r="A952" s="51" t="s">
        <v>1963</v>
      </c>
      <c r="B952" s="52" t="s">
        <v>1964</v>
      </c>
      <c r="C952" s="53">
        <v>0.04</v>
      </c>
      <c r="D952" s="51" t="s">
        <v>5</v>
      </c>
      <c r="E952" s="51" t="s">
        <v>92</v>
      </c>
      <c r="F952" s="31">
        <v>16.88</v>
      </c>
      <c r="G952" s="31">
        <v>17.700000000000003</v>
      </c>
      <c r="H952" s="31">
        <v>18.684799999999999</v>
      </c>
      <c r="I952" s="31">
        <v>20.012</v>
      </c>
      <c r="J952" s="31">
        <v>21.1496</v>
      </c>
      <c r="K952" s="31">
        <v>22.3596</v>
      </c>
      <c r="L952" s="31">
        <v>23.835599999999996</v>
      </c>
      <c r="M952" s="31">
        <v>26.182399999999998</v>
      </c>
      <c r="N952" s="31">
        <v>28.573599999999999</v>
      </c>
      <c r="O952" s="31">
        <v>29.06</v>
      </c>
      <c r="P952" s="31">
        <v>30.270399999999999</v>
      </c>
      <c r="Q952" s="31">
        <v>31.279199999999999</v>
      </c>
      <c r="R952" s="31">
        <v>32.496400000000001</v>
      </c>
      <c r="T952" s="62">
        <f t="shared" si="14"/>
        <v>26.182399999999998</v>
      </c>
    </row>
    <row r="953" spans="1:20" x14ac:dyDescent="0.2">
      <c r="A953" s="51" t="s">
        <v>1965</v>
      </c>
      <c r="B953" s="52" t="s">
        <v>1966</v>
      </c>
      <c r="C953" s="53">
        <v>1</v>
      </c>
      <c r="D953" s="51" t="s">
        <v>5</v>
      </c>
      <c r="E953" s="51" t="s">
        <v>1967</v>
      </c>
      <c r="F953" s="31">
        <v>199.1875</v>
      </c>
      <c r="G953" s="31">
        <v>210</v>
      </c>
      <c r="H953" s="31">
        <v>221.63874999999999</v>
      </c>
      <c r="I953" s="31">
        <v>237.38124999999999</v>
      </c>
      <c r="J953" s="31">
        <v>251.09625</v>
      </c>
      <c r="K953" s="31">
        <v>265.45875000000001</v>
      </c>
      <c r="L953" s="31">
        <v>282.98374999999999</v>
      </c>
      <c r="M953" s="31">
        <v>310.84749999999997</v>
      </c>
      <c r="N953" s="31">
        <v>339.24</v>
      </c>
      <c r="O953" s="31">
        <v>345.00625000000002</v>
      </c>
      <c r="P953" s="31">
        <v>360.15374999999995</v>
      </c>
      <c r="Q953" s="31">
        <v>373.74874999999997</v>
      </c>
      <c r="R953" s="31">
        <v>388.29124999999999</v>
      </c>
      <c r="T953" s="62">
        <f t="shared" si="14"/>
        <v>310.84749999999997</v>
      </c>
    </row>
    <row r="954" spans="1:20" x14ac:dyDescent="0.2">
      <c r="A954" s="51" t="s">
        <v>1968</v>
      </c>
      <c r="B954" s="52" t="s">
        <v>1969</v>
      </c>
      <c r="C954" s="53">
        <v>0.1</v>
      </c>
      <c r="D954" s="51" t="s">
        <v>5</v>
      </c>
      <c r="E954" s="51" t="s">
        <v>1970</v>
      </c>
      <c r="F954" s="31">
        <v>73.698499999999996</v>
      </c>
      <c r="G954" s="31">
        <v>77.118000000000009</v>
      </c>
      <c r="H954" s="31">
        <v>81.415130000000005</v>
      </c>
      <c r="I954" s="31">
        <v>87.198230000000009</v>
      </c>
      <c r="J954" s="31">
        <v>92.123870000000011</v>
      </c>
      <c r="K954" s="31">
        <v>97.394850000000005</v>
      </c>
      <c r="L954" s="31">
        <v>103.82384999999999</v>
      </c>
      <c r="M954" s="31">
        <v>114.04585999999999</v>
      </c>
      <c r="N954" s="31">
        <v>124.46104</v>
      </c>
      <c r="O954" s="31">
        <v>126.58091000000002</v>
      </c>
      <c r="P954" s="31">
        <v>131.74333000000001</v>
      </c>
      <c r="Q954" s="31">
        <v>135.90873000000002</v>
      </c>
      <c r="R954" s="31">
        <v>141.19771000000003</v>
      </c>
      <c r="T954" s="62">
        <f t="shared" si="14"/>
        <v>114.04585999999999</v>
      </c>
    </row>
    <row r="955" spans="1:20" x14ac:dyDescent="0.2">
      <c r="A955" s="51" t="s">
        <v>1971</v>
      </c>
      <c r="B955" s="52" t="s">
        <v>1972</v>
      </c>
      <c r="C955" s="53">
        <v>0.04</v>
      </c>
      <c r="D955" s="51" t="s">
        <v>5</v>
      </c>
      <c r="E955" s="51">
        <v>1.2090000000000001</v>
      </c>
      <c r="F955" s="31">
        <v>14.223500000000001</v>
      </c>
      <c r="G955" s="31">
        <v>14.928000000000001</v>
      </c>
      <c r="H955" s="31">
        <v>15.75803</v>
      </c>
      <c r="I955" s="31">
        <v>16.877330000000001</v>
      </c>
      <c r="J955" s="31">
        <v>17.839369999999999</v>
      </c>
      <c r="K955" s="31">
        <v>18.859950000000001</v>
      </c>
      <c r="L955" s="31">
        <v>20.104949999999999</v>
      </c>
      <c r="M955" s="31">
        <v>22.08446</v>
      </c>
      <c r="N955" s="31">
        <v>24.10144</v>
      </c>
      <c r="O955" s="31">
        <v>24.511610000000001</v>
      </c>
      <c r="P955" s="31">
        <v>25.541830000000001</v>
      </c>
      <c r="Q955" s="31">
        <v>26.412030000000005</v>
      </c>
      <c r="R955" s="31">
        <v>27.439810000000001</v>
      </c>
      <c r="T955" s="62">
        <f t="shared" si="14"/>
        <v>22.08446</v>
      </c>
    </row>
    <row r="956" spans="1:20" x14ac:dyDescent="0.2">
      <c r="A956" s="51" t="s">
        <v>1973</v>
      </c>
      <c r="B956" s="52" t="s">
        <v>1974</v>
      </c>
      <c r="C956" s="53">
        <v>0.1</v>
      </c>
      <c r="D956" s="51" t="s">
        <v>5</v>
      </c>
      <c r="E956" s="51">
        <v>2.4700000000000002</v>
      </c>
      <c r="F956" s="31">
        <v>29.205000000000002</v>
      </c>
      <c r="G956" s="31">
        <v>30.69</v>
      </c>
      <c r="H956" s="31">
        <v>32.3949</v>
      </c>
      <c r="I956" s="31">
        <v>34.695900000000002</v>
      </c>
      <c r="J956" s="31">
        <v>36.681100000000008</v>
      </c>
      <c r="K956" s="31">
        <v>38.779500000000006</v>
      </c>
      <c r="L956" s="31">
        <v>41.339500000000001</v>
      </c>
      <c r="M956" s="31">
        <v>45.409799999999997</v>
      </c>
      <c r="N956" s="31">
        <v>49.557200000000002</v>
      </c>
      <c r="O956" s="31">
        <v>50.400300000000009</v>
      </c>
      <c r="P956" s="31">
        <v>52.544900000000005</v>
      </c>
      <c r="Q956" s="31">
        <v>54.388900000000007</v>
      </c>
      <c r="R956" s="31">
        <v>56.505300000000005</v>
      </c>
      <c r="T956" s="62">
        <f t="shared" si="14"/>
        <v>45.409799999999997</v>
      </c>
    </row>
    <row r="957" spans="1:20" x14ac:dyDescent="0.2">
      <c r="A957" s="51" t="s">
        <v>1975</v>
      </c>
      <c r="B957" s="52" t="s">
        <v>1976</v>
      </c>
      <c r="C957" s="53">
        <v>0.1</v>
      </c>
      <c r="D957" s="51" t="s">
        <v>5</v>
      </c>
      <c r="E957" s="51" t="s">
        <v>1398</v>
      </c>
      <c r="F957" s="31">
        <v>5.63</v>
      </c>
      <c r="G957" s="31">
        <v>6.09</v>
      </c>
      <c r="H957" s="31">
        <v>6.4214000000000002</v>
      </c>
      <c r="I957" s="31">
        <v>6.8773999999999997</v>
      </c>
      <c r="J957" s="31">
        <v>7.3046000000000006</v>
      </c>
      <c r="K957" s="31">
        <v>7.7219999999999995</v>
      </c>
      <c r="L957" s="31">
        <v>8.2319999999999993</v>
      </c>
      <c r="M957" s="31">
        <v>9.0427999999999997</v>
      </c>
      <c r="N957" s="31">
        <v>9.8691999999999993</v>
      </c>
      <c r="O957" s="31">
        <v>10.0358</v>
      </c>
      <c r="P957" s="31">
        <v>10.581399999999999</v>
      </c>
      <c r="Q957" s="31">
        <v>11.195399999999999</v>
      </c>
      <c r="R957" s="31">
        <v>11.630800000000001</v>
      </c>
      <c r="T957" s="62">
        <f t="shared" si="14"/>
        <v>9.0427999999999997</v>
      </c>
    </row>
    <row r="958" spans="1:20" x14ac:dyDescent="0.2">
      <c r="A958" s="51" t="s">
        <v>1977</v>
      </c>
      <c r="B958" s="52" t="s">
        <v>1978</v>
      </c>
      <c r="C958" s="53">
        <v>0.1</v>
      </c>
      <c r="D958" s="51" t="s">
        <v>5</v>
      </c>
      <c r="E958" s="51" t="s">
        <v>62</v>
      </c>
      <c r="F958" s="31">
        <v>5.7909999999999995</v>
      </c>
      <c r="G958" s="31">
        <v>6.258</v>
      </c>
      <c r="H958" s="31">
        <v>6.5987799999999996</v>
      </c>
      <c r="I958" s="31">
        <v>7.06738</v>
      </c>
      <c r="J958" s="31">
        <v>7.5052199999999996</v>
      </c>
      <c r="K958" s="31">
        <v>7.9340999999999999</v>
      </c>
      <c r="L958" s="31">
        <v>8.4581</v>
      </c>
      <c r="M958" s="31">
        <v>9.2911599999999996</v>
      </c>
      <c r="N958" s="31">
        <v>10.140239999999999</v>
      </c>
      <c r="O958" s="31">
        <v>10.31146</v>
      </c>
      <c r="P958" s="31">
        <v>10.867979999999999</v>
      </c>
      <c r="Q958" s="31">
        <v>11.49038</v>
      </c>
      <c r="R958" s="31">
        <v>11.937260000000002</v>
      </c>
      <c r="T958" s="62">
        <f t="shared" si="14"/>
        <v>9.2911599999999996</v>
      </c>
    </row>
    <row r="959" spans="1:20" x14ac:dyDescent="0.2">
      <c r="A959" s="51">
        <v>40317080</v>
      </c>
      <c r="B959" s="52" t="s">
        <v>1979</v>
      </c>
      <c r="C959" s="53">
        <v>0.1</v>
      </c>
      <c r="D959" s="51" t="s">
        <v>5</v>
      </c>
      <c r="E959" s="51">
        <v>7.3220000000000001</v>
      </c>
      <c r="F959" s="31">
        <v>85.003</v>
      </c>
      <c r="G959" s="31">
        <v>88.914000000000001</v>
      </c>
      <c r="H959" s="31">
        <v>93.869739999999993</v>
      </c>
      <c r="I959" s="31">
        <v>100.53754000000001</v>
      </c>
      <c r="J959" s="31">
        <v>106.21026000000001</v>
      </c>
      <c r="K959" s="31">
        <v>112.2873</v>
      </c>
      <c r="L959" s="31">
        <v>119.69929999999999</v>
      </c>
      <c r="M959" s="31">
        <v>131.48428000000001</v>
      </c>
      <c r="N959" s="31">
        <v>143.49191999999999</v>
      </c>
      <c r="O959" s="31">
        <v>145.93618000000001</v>
      </c>
      <c r="P959" s="31">
        <v>151.86534</v>
      </c>
      <c r="Q959" s="31">
        <v>156.62054000000001</v>
      </c>
      <c r="R959" s="31">
        <v>162.71558000000002</v>
      </c>
      <c r="T959" s="62">
        <f t="shared" si="14"/>
        <v>131.48428000000001</v>
      </c>
    </row>
    <row r="960" spans="1:20" x14ac:dyDescent="0.2">
      <c r="A960" s="51" t="s">
        <v>1980</v>
      </c>
      <c r="B960" s="52" t="s">
        <v>1981</v>
      </c>
      <c r="C960" s="53">
        <v>0.01</v>
      </c>
      <c r="D960" s="51" t="s">
        <v>5</v>
      </c>
      <c r="E960" s="51" t="s">
        <v>1982</v>
      </c>
      <c r="F960" s="31">
        <v>3.1850000000000005</v>
      </c>
      <c r="G960" s="31">
        <v>3.3450000000000002</v>
      </c>
      <c r="H960" s="31">
        <v>3.5308999999999999</v>
      </c>
      <c r="I960" s="31">
        <v>3.7817000000000003</v>
      </c>
      <c r="J960" s="31">
        <v>3.9977000000000005</v>
      </c>
      <c r="K960" s="31">
        <v>4.2264000000000008</v>
      </c>
      <c r="L960" s="31">
        <v>4.5053999999999998</v>
      </c>
      <c r="M960" s="31">
        <v>4.9489999999999998</v>
      </c>
      <c r="N960" s="31">
        <v>5.4009999999999998</v>
      </c>
      <c r="O960" s="31">
        <v>5.4929000000000006</v>
      </c>
      <c r="P960" s="31">
        <v>5.7253000000000007</v>
      </c>
      <c r="Q960" s="31">
        <v>5.9235000000000007</v>
      </c>
      <c r="R960" s="31">
        <v>6.1539999999999999</v>
      </c>
      <c r="T960" s="62">
        <f t="shared" si="14"/>
        <v>4.9489999999999998</v>
      </c>
    </row>
    <row r="961" spans="1:20" x14ac:dyDescent="0.2">
      <c r="A961" s="51" t="s">
        <v>1983</v>
      </c>
      <c r="B961" s="52" t="s">
        <v>1984</v>
      </c>
      <c r="C961" s="53">
        <v>1</v>
      </c>
      <c r="D961" s="51" t="s">
        <v>564</v>
      </c>
      <c r="E961" s="51" t="s">
        <v>16</v>
      </c>
      <c r="F961" s="31">
        <v>61.204999999999998</v>
      </c>
      <c r="G961" s="31">
        <v>76.539999999999992</v>
      </c>
      <c r="H961" s="31">
        <v>81.158900000000003</v>
      </c>
      <c r="I961" s="31">
        <v>86.901899999999998</v>
      </c>
      <c r="J961" s="31">
        <v>91.751099999999994</v>
      </c>
      <c r="K961" s="31">
        <v>96.980500000000006</v>
      </c>
      <c r="L961" s="31">
        <v>103.37050000000001</v>
      </c>
      <c r="M961" s="31">
        <v>113.5958</v>
      </c>
      <c r="N961" s="31">
        <v>123.9812</v>
      </c>
      <c r="O961" s="31">
        <v>126.03230000000001</v>
      </c>
      <c r="P961" s="31">
        <v>138.82490000000001</v>
      </c>
      <c r="Q961" s="31">
        <v>202.61690000000002</v>
      </c>
      <c r="R961" s="31">
        <v>261.4563</v>
      </c>
      <c r="T961" s="62">
        <f t="shared" si="14"/>
        <v>113.5958</v>
      </c>
    </row>
    <row r="962" spans="1:20" x14ac:dyDescent="0.2">
      <c r="A962" s="51" t="s">
        <v>1985</v>
      </c>
      <c r="B962" s="52" t="s">
        <v>1986</v>
      </c>
      <c r="C962" s="53">
        <v>1</v>
      </c>
      <c r="D962" s="51" t="s">
        <v>564</v>
      </c>
      <c r="E962" s="51" t="s">
        <v>16</v>
      </c>
      <c r="F962" s="31">
        <v>61.204999999999998</v>
      </c>
      <c r="G962" s="31">
        <v>76.539999999999992</v>
      </c>
      <c r="H962" s="31">
        <v>81.158900000000003</v>
      </c>
      <c r="I962" s="31">
        <v>86.901899999999998</v>
      </c>
      <c r="J962" s="31">
        <v>91.751099999999994</v>
      </c>
      <c r="K962" s="31">
        <v>96.980500000000006</v>
      </c>
      <c r="L962" s="31">
        <v>103.37050000000001</v>
      </c>
      <c r="M962" s="31">
        <v>113.5958</v>
      </c>
      <c r="N962" s="31">
        <v>123.9812</v>
      </c>
      <c r="O962" s="31">
        <v>126.03230000000001</v>
      </c>
      <c r="P962" s="31">
        <v>138.82490000000001</v>
      </c>
      <c r="Q962" s="31">
        <v>202.61690000000002</v>
      </c>
      <c r="R962" s="31">
        <v>261.4563</v>
      </c>
      <c r="T962" s="62">
        <f t="shared" si="14"/>
        <v>113.5958</v>
      </c>
    </row>
    <row r="963" spans="1:20" x14ac:dyDescent="0.2">
      <c r="A963" s="51" t="s">
        <v>1987</v>
      </c>
      <c r="B963" s="52" t="s">
        <v>1988</v>
      </c>
      <c r="C963" s="53">
        <v>1</v>
      </c>
      <c r="D963" s="51" t="s">
        <v>564</v>
      </c>
      <c r="E963" s="51" t="s">
        <v>16</v>
      </c>
      <c r="F963" s="31">
        <v>61.204999999999998</v>
      </c>
      <c r="G963" s="31">
        <v>76.539999999999992</v>
      </c>
      <c r="H963" s="31">
        <v>81.158900000000003</v>
      </c>
      <c r="I963" s="31">
        <v>86.901899999999998</v>
      </c>
      <c r="J963" s="31">
        <v>91.751099999999994</v>
      </c>
      <c r="K963" s="31">
        <v>96.980500000000006</v>
      </c>
      <c r="L963" s="31">
        <v>103.37050000000001</v>
      </c>
      <c r="M963" s="31">
        <v>113.5958</v>
      </c>
      <c r="N963" s="31">
        <v>123.9812</v>
      </c>
      <c r="O963" s="31">
        <v>126.03230000000001</v>
      </c>
      <c r="P963" s="31">
        <v>138.82490000000001</v>
      </c>
      <c r="Q963" s="31">
        <v>202.61690000000002</v>
      </c>
      <c r="R963" s="31">
        <v>261.4563</v>
      </c>
      <c r="T963" s="62">
        <f t="shared" si="14"/>
        <v>113.5958</v>
      </c>
    </row>
    <row r="964" spans="1:20" x14ac:dyDescent="0.2">
      <c r="A964" s="51" t="s">
        <v>1989</v>
      </c>
      <c r="B964" s="52" t="s">
        <v>1990</v>
      </c>
      <c r="C964" s="53">
        <v>1</v>
      </c>
      <c r="D964" s="51" t="s">
        <v>564</v>
      </c>
      <c r="E964" s="51" t="s">
        <v>1991</v>
      </c>
      <c r="F964" s="31">
        <v>60.055</v>
      </c>
      <c r="G964" s="31">
        <v>75.34</v>
      </c>
      <c r="H964" s="31">
        <v>79.891899999999993</v>
      </c>
      <c r="I964" s="31">
        <v>85.544899999999998</v>
      </c>
      <c r="J964" s="31">
        <v>90.318099999999987</v>
      </c>
      <c r="K964" s="31">
        <v>95.465500000000006</v>
      </c>
      <c r="L964" s="31">
        <v>101.75550000000001</v>
      </c>
      <c r="M964" s="31">
        <v>111.8218</v>
      </c>
      <c r="N964" s="31">
        <v>122.04520000000001</v>
      </c>
      <c r="O964" s="31">
        <v>124.06330000000001</v>
      </c>
      <c r="P964" s="31">
        <v>136.77789999999999</v>
      </c>
      <c r="Q964" s="31">
        <v>200.50990000000002</v>
      </c>
      <c r="R964" s="31">
        <v>259.26729999999998</v>
      </c>
      <c r="T964" s="62">
        <f t="shared" si="14"/>
        <v>111.8218</v>
      </c>
    </row>
    <row r="965" spans="1:20" x14ac:dyDescent="0.2">
      <c r="A965" s="51">
        <v>40319253</v>
      </c>
      <c r="B965" s="52" t="s">
        <v>1992</v>
      </c>
      <c r="C965" s="53">
        <v>0.5</v>
      </c>
      <c r="D965" s="51" t="s">
        <v>5</v>
      </c>
      <c r="E965" s="51">
        <v>63.93</v>
      </c>
      <c r="F965" s="31">
        <v>739.19500000000005</v>
      </c>
      <c r="G965" s="31">
        <v>772.41</v>
      </c>
      <c r="H965" s="31">
        <v>815.49310000000003</v>
      </c>
      <c r="I965" s="31">
        <v>873.42010000000005</v>
      </c>
      <c r="J965" s="31">
        <v>922.54689999999994</v>
      </c>
      <c r="K965" s="31">
        <v>975.33449999999993</v>
      </c>
      <c r="L965" s="31">
        <v>1039.7144999999998</v>
      </c>
      <c r="M965" s="31">
        <v>1142.0781999999999</v>
      </c>
      <c r="N965" s="31">
        <v>1246.3748000000001</v>
      </c>
      <c r="O965" s="31">
        <v>1267.6116999999999</v>
      </c>
      <c r="P965" s="31">
        <v>1318.5671</v>
      </c>
      <c r="Q965" s="31">
        <v>1358.7351000000001</v>
      </c>
      <c r="R965" s="31">
        <v>1411.6126999999999</v>
      </c>
      <c r="T965" s="62">
        <f t="shared" si="14"/>
        <v>1142.0781999999999</v>
      </c>
    </row>
    <row r="966" spans="1:20" x14ac:dyDescent="0.2">
      <c r="A966" s="51">
        <v>40319261</v>
      </c>
      <c r="B966" s="52" t="s">
        <v>1993</v>
      </c>
      <c r="C966" s="53">
        <v>1</v>
      </c>
      <c r="D966" s="51" t="s">
        <v>84</v>
      </c>
      <c r="E966" s="51">
        <v>59.781999999999996</v>
      </c>
      <c r="F966" s="31">
        <v>835.49299999999994</v>
      </c>
      <c r="G966" s="31">
        <v>914.88400000000001</v>
      </c>
      <c r="H966" s="31">
        <v>966.43793999999991</v>
      </c>
      <c r="I966" s="31">
        <v>1035.0217399999999</v>
      </c>
      <c r="J966" s="31">
        <v>1092.93606</v>
      </c>
      <c r="K966" s="31">
        <v>1155.3972999999999</v>
      </c>
      <c r="L966" s="31">
        <v>1231.6392999999998</v>
      </c>
      <c r="M966" s="31">
        <v>1353.0326799999998</v>
      </c>
      <c r="N966" s="31">
        <v>1476.6495199999999</v>
      </c>
      <c r="O966" s="31">
        <v>1501.5875800000001</v>
      </c>
      <c r="P966" s="31">
        <v>1695.5275399999998</v>
      </c>
      <c r="Q966" s="31">
        <v>2021.8567399999999</v>
      </c>
      <c r="R966" s="31">
        <v>2411.2579800000003</v>
      </c>
      <c r="T966" s="62">
        <f t="shared" si="14"/>
        <v>1353.0326799999998</v>
      </c>
    </row>
    <row r="967" spans="1:20" x14ac:dyDescent="0.2">
      <c r="A967" s="51">
        <v>40317471</v>
      </c>
      <c r="B967" s="52" t="s">
        <v>1994</v>
      </c>
      <c r="C967" s="53">
        <v>0.04</v>
      </c>
      <c r="D967" s="51" t="s">
        <v>5</v>
      </c>
      <c r="E967" s="51">
        <v>4.6150000000000002</v>
      </c>
      <c r="F967" s="31">
        <v>53.392500000000005</v>
      </c>
      <c r="G967" s="31">
        <v>55.800000000000004</v>
      </c>
      <c r="H967" s="31">
        <v>58.912050000000001</v>
      </c>
      <c r="I967" s="31">
        <v>63.096750000000007</v>
      </c>
      <c r="J967" s="31">
        <v>66.647350000000003</v>
      </c>
      <c r="K967" s="31">
        <v>70.460850000000008</v>
      </c>
      <c r="L967" s="31">
        <v>75.11184999999999</v>
      </c>
      <c r="M967" s="31">
        <v>82.506899999999987</v>
      </c>
      <c r="N967" s="31">
        <v>90.041600000000003</v>
      </c>
      <c r="O967" s="31">
        <v>91.575750000000014</v>
      </c>
      <c r="P967" s="31">
        <v>95.262649999999994</v>
      </c>
      <c r="Q967" s="31">
        <v>98.176450000000003</v>
      </c>
      <c r="R967" s="31">
        <v>101.99715</v>
      </c>
      <c r="T967" s="62">
        <f t="shared" si="14"/>
        <v>82.506899999999987</v>
      </c>
    </row>
    <row r="968" spans="1:20" x14ac:dyDescent="0.2">
      <c r="A968" s="51" t="s">
        <v>1995</v>
      </c>
      <c r="B968" s="52" t="s">
        <v>1996</v>
      </c>
      <c r="C968" s="53">
        <v>0.25</v>
      </c>
      <c r="D968" s="51" t="s">
        <v>5</v>
      </c>
      <c r="E968" s="51" t="s">
        <v>326</v>
      </c>
      <c r="F968" s="31">
        <v>78.59</v>
      </c>
      <c r="G968" s="31">
        <v>82.545000000000002</v>
      </c>
      <c r="H968" s="31">
        <v>87.132199999999997</v>
      </c>
      <c r="I968" s="31">
        <v>93.32119999999999</v>
      </c>
      <c r="J968" s="31">
        <v>98.652799999999999</v>
      </c>
      <c r="K968" s="31">
        <v>104.29649999999999</v>
      </c>
      <c r="L968" s="31">
        <v>111.1815</v>
      </c>
      <c r="M968" s="31">
        <v>122.1284</v>
      </c>
      <c r="N968" s="31">
        <v>133.2826</v>
      </c>
      <c r="O968" s="31">
        <v>135.5504</v>
      </c>
      <c r="P968" s="31">
        <v>141.2902</v>
      </c>
      <c r="Q968" s="31">
        <v>146.19120000000001</v>
      </c>
      <c r="R968" s="31">
        <v>151.87990000000002</v>
      </c>
      <c r="T968" s="62">
        <f t="shared" ref="T968:T1031" si="15">M968</f>
        <v>122.1284</v>
      </c>
    </row>
    <row r="969" spans="1:20" x14ac:dyDescent="0.2">
      <c r="A969" s="51" t="s">
        <v>1997</v>
      </c>
      <c r="B969" s="52" t="s">
        <v>1998</v>
      </c>
      <c r="C969" s="53">
        <v>0.1</v>
      </c>
      <c r="D969" s="51" t="s">
        <v>5</v>
      </c>
      <c r="E969" s="51" t="s">
        <v>1999</v>
      </c>
      <c r="F969" s="31">
        <v>58.656499999999994</v>
      </c>
      <c r="G969" s="31">
        <v>61.421999999999997</v>
      </c>
      <c r="H969" s="31">
        <v>64.842769999999987</v>
      </c>
      <c r="I969" s="31">
        <v>69.448669999999993</v>
      </c>
      <c r="J969" s="31">
        <v>73.380229999999997</v>
      </c>
      <c r="K969" s="31">
        <v>77.578649999999996</v>
      </c>
      <c r="L969" s="31">
        <v>82.699649999999991</v>
      </c>
      <c r="M969" s="31">
        <v>90.84193999999998</v>
      </c>
      <c r="N969" s="31">
        <v>99.138159999999985</v>
      </c>
      <c r="O969" s="31">
        <v>100.82639</v>
      </c>
      <c r="P969" s="31">
        <v>104.96856999999999</v>
      </c>
      <c r="Q969" s="31">
        <v>108.34917</v>
      </c>
      <c r="R969" s="31">
        <v>112.56559</v>
      </c>
      <c r="T969" s="62">
        <f t="shared" si="15"/>
        <v>90.84193999999998</v>
      </c>
    </row>
    <row r="970" spans="1:20" x14ac:dyDescent="0.2">
      <c r="A970" s="51" t="s">
        <v>2000</v>
      </c>
      <c r="B970" s="52" t="s">
        <v>2001</v>
      </c>
      <c r="C970" s="53">
        <v>0.01</v>
      </c>
      <c r="D970" s="51" t="s">
        <v>5</v>
      </c>
      <c r="E970" s="51" t="s">
        <v>2002</v>
      </c>
      <c r="F970" s="31">
        <v>70.494500000000002</v>
      </c>
      <c r="G970" s="31">
        <v>73.581000000000003</v>
      </c>
      <c r="H970" s="31">
        <v>77.688410000000005</v>
      </c>
      <c r="I970" s="31">
        <v>83.206910000000008</v>
      </c>
      <c r="J970" s="31">
        <v>87.871190000000013</v>
      </c>
      <c r="K970" s="31">
        <v>92.899350000000013</v>
      </c>
      <c r="L970" s="31">
        <v>99.031350000000003</v>
      </c>
      <c r="M970" s="31">
        <v>108.78121999999999</v>
      </c>
      <c r="N970" s="31">
        <v>118.71508</v>
      </c>
      <c r="O970" s="31">
        <v>120.73847000000001</v>
      </c>
      <c r="P970" s="31">
        <v>125.53621000000001</v>
      </c>
      <c r="Q970" s="31">
        <v>129.24621000000002</v>
      </c>
      <c r="R970" s="31">
        <v>134.27617000000001</v>
      </c>
      <c r="T970" s="62">
        <f t="shared" si="15"/>
        <v>108.78121999999999</v>
      </c>
    </row>
    <row r="971" spans="1:20" x14ac:dyDescent="0.2">
      <c r="A971" s="51" t="s">
        <v>2003</v>
      </c>
      <c r="B971" s="52" t="s">
        <v>2004</v>
      </c>
      <c r="C971" s="53">
        <v>0.1</v>
      </c>
      <c r="D971" s="51" t="s">
        <v>5</v>
      </c>
      <c r="E971" s="51" t="s">
        <v>2005</v>
      </c>
      <c r="F971" s="31">
        <v>75.435000000000002</v>
      </c>
      <c r="G971" s="31">
        <v>78.929999999999993</v>
      </c>
      <c r="H971" s="31">
        <v>83.328299999999999</v>
      </c>
      <c r="I971" s="31">
        <v>89.247299999999996</v>
      </c>
      <c r="J971" s="31">
        <v>94.287700000000001</v>
      </c>
      <c r="K971" s="31">
        <v>99.682500000000005</v>
      </c>
      <c r="L971" s="31">
        <v>106.26249999999999</v>
      </c>
      <c r="M971" s="31">
        <v>116.7246</v>
      </c>
      <c r="N971" s="31">
        <v>127.3844</v>
      </c>
      <c r="O971" s="31">
        <v>129.55410000000001</v>
      </c>
      <c r="P971" s="31">
        <v>134.83430000000001</v>
      </c>
      <c r="Q971" s="31">
        <v>139.09030000000001</v>
      </c>
      <c r="R971" s="31">
        <v>144.50310000000002</v>
      </c>
      <c r="T971" s="62">
        <f t="shared" si="15"/>
        <v>116.7246</v>
      </c>
    </row>
    <row r="972" spans="1:20" x14ac:dyDescent="0.2">
      <c r="A972" s="51" t="s">
        <v>2006</v>
      </c>
      <c r="B972" s="52" t="s">
        <v>2007</v>
      </c>
      <c r="C972" s="53">
        <v>0.1</v>
      </c>
      <c r="D972" s="51" t="s">
        <v>5</v>
      </c>
      <c r="E972" s="51" t="s">
        <v>278</v>
      </c>
      <c r="F972" s="31">
        <v>59.381</v>
      </c>
      <c r="G972" s="31">
        <v>62.177999999999997</v>
      </c>
      <c r="H972" s="31">
        <v>65.640979999999999</v>
      </c>
      <c r="I972" s="31">
        <v>70.303579999999997</v>
      </c>
      <c r="J972" s="31">
        <v>74.283020000000008</v>
      </c>
      <c r="K972" s="31">
        <v>78.533100000000005</v>
      </c>
      <c r="L972" s="31">
        <v>83.717100000000002</v>
      </c>
      <c r="M972" s="31">
        <v>91.959559999999996</v>
      </c>
      <c r="N972" s="31">
        <v>100.35784</v>
      </c>
      <c r="O972" s="31">
        <v>102.06686000000002</v>
      </c>
      <c r="P972" s="31">
        <v>106.25818</v>
      </c>
      <c r="Q972" s="31">
        <v>109.67658000000002</v>
      </c>
      <c r="R972" s="31">
        <v>113.94466000000001</v>
      </c>
      <c r="T972" s="62">
        <f t="shared" si="15"/>
        <v>91.959559999999996</v>
      </c>
    </row>
    <row r="973" spans="1:20" x14ac:dyDescent="0.2">
      <c r="A973" s="51" t="s">
        <v>2008</v>
      </c>
      <c r="B973" s="52" t="s">
        <v>2009</v>
      </c>
      <c r="C973" s="53">
        <v>0.1</v>
      </c>
      <c r="D973" s="51" t="s">
        <v>5</v>
      </c>
      <c r="E973" s="51" t="s">
        <v>2005</v>
      </c>
      <c r="F973" s="31">
        <v>75.435000000000002</v>
      </c>
      <c r="G973" s="31">
        <v>78.929999999999993</v>
      </c>
      <c r="H973" s="31">
        <v>83.328299999999999</v>
      </c>
      <c r="I973" s="31">
        <v>89.247299999999996</v>
      </c>
      <c r="J973" s="31">
        <v>94.287700000000001</v>
      </c>
      <c r="K973" s="31">
        <v>99.682500000000005</v>
      </c>
      <c r="L973" s="31">
        <v>106.26249999999999</v>
      </c>
      <c r="M973" s="31">
        <v>116.7246</v>
      </c>
      <c r="N973" s="31">
        <v>127.3844</v>
      </c>
      <c r="O973" s="31">
        <v>129.55410000000001</v>
      </c>
      <c r="P973" s="31">
        <v>134.83430000000001</v>
      </c>
      <c r="Q973" s="31">
        <v>139.09030000000001</v>
      </c>
      <c r="R973" s="31">
        <v>144.50310000000002</v>
      </c>
      <c r="T973" s="62">
        <f t="shared" si="15"/>
        <v>116.7246</v>
      </c>
    </row>
    <row r="974" spans="1:20" x14ac:dyDescent="0.2">
      <c r="A974" s="51" t="s">
        <v>2010</v>
      </c>
      <c r="B974" s="52" t="s">
        <v>2011</v>
      </c>
      <c r="C974" s="53">
        <v>0.25</v>
      </c>
      <c r="D974" s="51" t="s">
        <v>5</v>
      </c>
      <c r="E974" s="51" t="s">
        <v>326</v>
      </c>
      <c r="F974" s="31">
        <v>78.59</v>
      </c>
      <c r="G974" s="31">
        <v>82.545000000000002</v>
      </c>
      <c r="H974" s="31">
        <v>87.132199999999997</v>
      </c>
      <c r="I974" s="31">
        <v>93.32119999999999</v>
      </c>
      <c r="J974" s="31">
        <v>98.652799999999999</v>
      </c>
      <c r="K974" s="31">
        <v>104.29649999999999</v>
      </c>
      <c r="L974" s="31">
        <v>111.1815</v>
      </c>
      <c r="M974" s="31">
        <v>122.1284</v>
      </c>
      <c r="N974" s="31">
        <v>133.2826</v>
      </c>
      <c r="O974" s="31">
        <v>135.5504</v>
      </c>
      <c r="P974" s="31">
        <v>141.2902</v>
      </c>
      <c r="Q974" s="31">
        <v>146.19120000000001</v>
      </c>
      <c r="R974" s="31">
        <v>151.87990000000002</v>
      </c>
      <c r="T974" s="62">
        <f t="shared" si="15"/>
        <v>122.1284</v>
      </c>
    </row>
    <row r="975" spans="1:20" x14ac:dyDescent="0.2">
      <c r="A975" s="51" t="s">
        <v>2012</v>
      </c>
      <c r="B975" s="52" t="s">
        <v>2013</v>
      </c>
      <c r="C975" s="53">
        <v>1</v>
      </c>
      <c r="D975" s="51" t="s">
        <v>144</v>
      </c>
      <c r="E975" s="51" t="s">
        <v>2014</v>
      </c>
      <c r="F975" s="31">
        <v>164.39</v>
      </c>
      <c r="G975" s="31">
        <v>206.32</v>
      </c>
      <c r="H975" s="31">
        <v>217.90620000000001</v>
      </c>
      <c r="I975" s="31">
        <v>233.33019999999999</v>
      </c>
      <c r="J975" s="31">
        <v>246.35379999999998</v>
      </c>
      <c r="K975" s="31">
        <v>260.38900000000001</v>
      </c>
      <c r="L975" s="31">
        <v>277.55899999999997</v>
      </c>
      <c r="M975" s="31">
        <v>304.99639999999999</v>
      </c>
      <c r="N975" s="31">
        <v>332.88960000000003</v>
      </c>
      <c r="O975" s="31">
        <v>338.3734</v>
      </c>
      <c r="P975" s="31">
        <v>449.2242</v>
      </c>
      <c r="Q975" s="31">
        <v>662.85019999999997</v>
      </c>
      <c r="R975" s="31">
        <v>921.78539999999998</v>
      </c>
      <c r="T975" s="62">
        <f t="shared" si="15"/>
        <v>304.99639999999999</v>
      </c>
    </row>
    <row r="976" spans="1:20" x14ac:dyDescent="0.2">
      <c r="A976" s="51" t="s">
        <v>2015</v>
      </c>
      <c r="B976" s="52" t="s">
        <v>2016</v>
      </c>
      <c r="C976" s="53">
        <v>1</v>
      </c>
      <c r="D976" s="51" t="s">
        <v>235</v>
      </c>
      <c r="E976" s="51" t="s">
        <v>2014</v>
      </c>
      <c r="F976" s="31">
        <v>54.39</v>
      </c>
      <c r="G976" s="31">
        <v>180.32</v>
      </c>
      <c r="H976" s="31">
        <v>190.90620000000001</v>
      </c>
      <c r="I976" s="31">
        <v>204.42019999999999</v>
      </c>
      <c r="J976" s="31">
        <v>215.8338</v>
      </c>
      <c r="K976" s="31">
        <v>228.12900000000002</v>
      </c>
      <c r="L976" s="31">
        <v>243.16900000000001</v>
      </c>
      <c r="M976" s="31">
        <v>267.20639999999997</v>
      </c>
      <c r="N976" s="31">
        <v>291.64959999999996</v>
      </c>
      <c r="O976" s="31">
        <v>296.45339999999999</v>
      </c>
      <c r="P976" s="31">
        <v>389.39419999999996</v>
      </c>
      <c r="Q976" s="31">
        <v>567.84019999999998</v>
      </c>
      <c r="R976" s="31">
        <v>789.11540000000002</v>
      </c>
      <c r="T976" s="62">
        <f t="shared" si="15"/>
        <v>267.20639999999997</v>
      </c>
    </row>
    <row r="977" spans="1:20" x14ac:dyDescent="0.2">
      <c r="A977" s="51">
        <v>40503909</v>
      </c>
      <c r="B977" s="52" t="s">
        <v>2017</v>
      </c>
      <c r="C977" s="53">
        <v>1</v>
      </c>
      <c r="D977" s="51" t="s">
        <v>5</v>
      </c>
      <c r="E977" s="51">
        <v>22.05</v>
      </c>
      <c r="F977" s="31">
        <v>261.57500000000005</v>
      </c>
      <c r="G977" s="31">
        <v>275.10000000000002</v>
      </c>
      <c r="H977" s="31">
        <v>290.37350000000004</v>
      </c>
      <c r="I977" s="31">
        <v>310.99849999999998</v>
      </c>
      <c r="J977" s="31">
        <v>328.8365</v>
      </c>
      <c r="K977" s="31">
        <v>347.64749999999998</v>
      </c>
      <c r="L977" s="31">
        <v>370.59749999999997</v>
      </c>
      <c r="M977" s="31">
        <v>407.08699999999999</v>
      </c>
      <c r="N977" s="31">
        <v>444.26799999999997</v>
      </c>
      <c r="O977" s="31">
        <v>451.82450000000006</v>
      </c>
      <c r="P977" s="31">
        <v>471.20349999999996</v>
      </c>
      <c r="Q977" s="31">
        <v>488.05349999999999</v>
      </c>
      <c r="R977" s="31">
        <v>507.04450000000003</v>
      </c>
      <c r="T977" s="62">
        <f t="shared" si="15"/>
        <v>407.08699999999999</v>
      </c>
    </row>
    <row r="978" spans="1:20" x14ac:dyDescent="0.2">
      <c r="A978" s="51">
        <v>40503925</v>
      </c>
      <c r="B978" s="52" t="s">
        <v>2018</v>
      </c>
      <c r="C978" s="53">
        <v>1</v>
      </c>
      <c r="D978" s="51" t="s">
        <v>5</v>
      </c>
      <c r="E978" s="51">
        <v>22.05</v>
      </c>
      <c r="F978" s="31">
        <v>261.57500000000005</v>
      </c>
      <c r="G978" s="31">
        <v>275.10000000000002</v>
      </c>
      <c r="H978" s="31">
        <v>290.37350000000004</v>
      </c>
      <c r="I978" s="31">
        <v>310.99849999999998</v>
      </c>
      <c r="J978" s="31">
        <v>328.8365</v>
      </c>
      <c r="K978" s="31">
        <v>347.64749999999998</v>
      </c>
      <c r="L978" s="31">
        <v>370.59749999999997</v>
      </c>
      <c r="M978" s="31">
        <v>407.08699999999999</v>
      </c>
      <c r="N978" s="31">
        <v>444.26799999999997</v>
      </c>
      <c r="O978" s="31">
        <v>451.82450000000006</v>
      </c>
      <c r="P978" s="31">
        <v>471.20349999999996</v>
      </c>
      <c r="Q978" s="31">
        <v>488.05349999999999</v>
      </c>
      <c r="R978" s="31">
        <v>507.04450000000003</v>
      </c>
      <c r="T978" s="62">
        <f t="shared" si="15"/>
        <v>407.08699999999999</v>
      </c>
    </row>
    <row r="979" spans="1:20" x14ac:dyDescent="0.2">
      <c r="A979" s="51">
        <v>40503917</v>
      </c>
      <c r="B979" s="52" t="s">
        <v>2019</v>
      </c>
      <c r="C979" s="53">
        <v>1</v>
      </c>
      <c r="D979" s="51" t="s">
        <v>5</v>
      </c>
      <c r="E979" s="51">
        <v>24.5</v>
      </c>
      <c r="F979" s="31">
        <v>289.75</v>
      </c>
      <c r="G979" s="31">
        <v>304.5</v>
      </c>
      <c r="H979" s="31">
        <v>321.41500000000002</v>
      </c>
      <c r="I979" s="31">
        <v>344.245</v>
      </c>
      <c r="J979" s="31">
        <v>363.94499999999999</v>
      </c>
      <c r="K979" s="31">
        <v>384.76499999999999</v>
      </c>
      <c r="L979" s="31">
        <v>410.16499999999996</v>
      </c>
      <c r="M979" s="31">
        <v>450.54999999999995</v>
      </c>
      <c r="N979" s="31">
        <v>491.7</v>
      </c>
      <c r="O979" s="31">
        <v>500.06500000000005</v>
      </c>
      <c r="P979" s="31">
        <v>521.35500000000002</v>
      </c>
      <c r="Q979" s="31">
        <v>539.67500000000007</v>
      </c>
      <c r="R979" s="31">
        <v>560.67500000000007</v>
      </c>
      <c r="T979" s="62">
        <f t="shared" si="15"/>
        <v>450.54999999999995</v>
      </c>
    </row>
    <row r="980" spans="1:20" x14ac:dyDescent="0.2">
      <c r="A980" s="51" t="s">
        <v>2020</v>
      </c>
      <c r="B980" s="52" t="s">
        <v>2021</v>
      </c>
      <c r="C980" s="53">
        <v>1</v>
      </c>
      <c r="D980" s="51" t="s">
        <v>914</v>
      </c>
      <c r="E980" s="51" t="s">
        <v>915</v>
      </c>
      <c r="F980" s="31">
        <v>188.5</v>
      </c>
      <c r="G980" s="31">
        <v>201</v>
      </c>
      <c r="H980" s="31">
        <v>212.05</v>
      </c>
      <c r="I980" s="31">
        <v>227.11</v>
      </c>
      <c r="J980" s="31">
        <v>240.67</v>
      </c>
      <c r="K980" s="31">
        <v>254.43</v>
      </c>
      <c r="L980" s="31">
        <v>271.21999999999997</v>
      </c>
      <c r="M980" s="31">
        <v>297.93999999999994</v>
      </c>
      <c r="N980" s="31">
        <v>325.14999999999998</v>
      </c>
      <c r="O980" s="31">
        <v>330.67</v>
      </c>
      <c r="P980" s="31">
        <v>346.72999999999996</v>
      </c>
      <c r="Q980" s="31">
        <v>366.69</v>
      </c>
      <c r="R980" s="31">
        <v>395.67</v>
      </c>
      <c r="T980" s="62">
        <f t="shared" si="15"/>
        <v>297.93999999999994</v>
      </c>
    </row>
    <row r="981" spans="1:20" x14ac:dyDescent="0.2">
      <c r="A981" s="51" t="s">
        <v>2022</v>
      </c>
      <c r="B981" s="52" t="s">
        <v>2023</v>
      </c>
      <c r="C981" s="53">
        <v>1</v>
      </c>
      <c r="D981" s="51" t="s">
        <v>914</v>
      </c>
      <c r="E981" s="51" t="s">
        <v>915</v>
      </c>
      <c r="F981" s="31">
        <v>188.5</v>
      </c>
      <c r="G981" s="31">
        <v>201</v>
      </c>
      <c r="H981" s="31">
        <v>212.05</v>
      </c>
      <c r="I981" s="31">
        <v>227.11</v>
      </c>
      <c r="J981" s="31">
        <v>240.67</v>
      </c>
      <c r="K981" s="31">
        <v>254.43</v>
      </c>
      <c r="L981" s="31">
        <v>271.21999999999997</v>
      </c>
      <c r="M981" s="31">
        <v>297.93999999999994</v>
      </c>
      <c r="N981" s="31">
        <v>325.14999999999998</v>
      </c>
      <c r="O981" s="31">
        <v>330.67</v>
      </c>
      <c r="P981" s="31">
        <v>346.72999999999996</v>
      </c>
      <c r="Q981" s="31">
        <v>366.69</v>
      </c>
      <c r="R981" s="31">
        <v>395.67</v>
      </c>
      <c r="T981" s="62">
        <f t="shared" si="15"/>
        <v>297.93999999999994</v>
      </c>
    </row>
    <row r="982" spans="1:20" x14ac:dyDescent="0.2">
      <c r="A982" s="51" t="s">
        <v>2024</v>
      </c>
      <c r="B982" s="52" t="s">
        <v>2025</v>
      </c>
      <c r="C982" s="53">
        <v>1</v>
      </c>
      <c r="D982" s="51" t="s">
        <v>914</v>
      </c>
      <c r="E982" s="51" t="s">
        <v>915</v>
      </c>
      <c r="F982" s="31">
        <v>188.5</v>
      </c>
      <c r="G982" s="31">
        <v>201</v>
      </c>
      <c r="H982" s="31">
        <v>212.05</v>
      </c>
      <c r="I982" s="31">
        <v>227.11</v>
      </c>
      <c r="J982" s="31">
        <v>240.67</v>
      </c>
      <c r="K982" s="31">
        <v>254.43</v>
      </c>
      <c r="L982" s="31">
        <v>271.21999999999997</v>
      </c>
      <c r="M982" s="31">
        <v>297.93999999999994</v>
      </c>
      <c r="N982" s="31">
        <v>325.14999999999998</v>
      </c>
      <c r="O982" s="31">
        <v>330.67</v>
      </c>
      <c r="P982" s="31">
        <v>346.72999999999996</v>
      </c>
      <c r="Q982" s="31">
        <v>366.69</v>
      </c>
      <c r="R982" s="31">
        <v>395.67</v>
      </c>
      <c r="T982" s="62">
        <f t="shared" si="15"/>
        <v>297.93999999999994</v>
      </c>
    </row>
    <row r="983" spans="1:20" x14ac:dyDescent="0.2">
      <c r="A983" s="51" t="s">
        <v>2026</v>
      </c>
      <c r="B983" s="52" t="s">
        <v>2027</v>
      </c>
      <c r="C983" s="53">
        <v>1</v>
      </c>
      <c r="D983" s="51" t="s">
        <v>914</v>
      </c>
      <c r="E983" s="51" t="s">
        <v>915</v>
      </c>
      <c r="F983" s="31">
        <v>188.5</v>
      </c>
      <c r="G983" s="31">
        <v>201</v>
      </c>
      <c r="H983" s="31">
        <v>212.05</v>
      </c>
      <c r="I983" s="31">
        <v>227.11</v>
      </c>
      <c r="J983" s="31">
        <v>240.67</v>
      </c>
      <c r="K983" s="31">
        <v>254.43</v>
      </c>
      <c r="L983" s="31">
        <v>271.21999999999997</v>
      </c>
      <c r="M983" s="31">
        <v>297.93999999999994</v>
      </c>
      <c r="N983" s="31">
        <v>325.14999999999998</v>
      </c>
      <c r="O983" s="31">
        <v>330.67</v>
      </c>
      <c r="P983" s="31">
        <v>346.72999999999996</v>
      </c>
      <c r="Q983" s="31">
        <v>366.69</v>
      </c>
      <c r="R983" s="31">
        <v>395.67</v>
      </c>
      <c r="T983" s="62">
        <f t="shared" si="15"/>
        <v>297.93999999999994</v>
      </c>
    </row>
    <row r="984" spans="1:20" x14ac:dyDescent="0.2">
      <c r="A984" s="51" t="s">
        <v>2028</v>
      </c>
      <c r="B984" s="52" t="s">
        <v>2029</v>
      </c>
      <c r="C984" s="53">
        <v>0.01</v>
      </c>
      <c r="D984" s="51" t="s">
        <v>5</v>
      </c>
      <c r="E984" s="51">
        <v>0.87</v>
      </c>
      <c r="F984" s="31">
        <v>10.085000000000001</v>
      </c>
      <c r="G984" s="31">
        <v>10.545</v>
      </c>
      <c r="H984" s="31">
        <v>11.132899999999999</v>
      </c>
      <c r="I984" s="31">
        <v>11.9237</v>
      </c>
      <c r="J984" s="31">
        <v>12.595700000000001</v>
      </c>
      <c r="K984" s="31">
        <v>13.3164</v>
      </c>
      <c r="L984" s="31">
        <v>14.195399999999999</v>
      </c>
      <c r="M984" s="31">
        <v>15.592999999999998</v>
      </c>
      <c r="N984" s="31">
        <v>17.016999999999999</v>
      </c>
      <c r="O984" s="31">
        <v>17.306900000000002</v>
      </c>
      <c r="P984" s="31">
        <v>18.007299999999997</v>
      </c>
      <c r="Q984" s="31">
        <v>18.5655</v>
      </c>
      <c r="R984" s="31">
        <v>19.288</v>
      </c>
      <c r="T984" s="62">
        <f t="shared" si="15"/>
        <v>15.592999999999998</v>
      </c>
    </row>
    <row r="985" spans="1:20" x14ac:dyDescent="0.2">
      <c r="A985" s="51" t="s">
        <v>2030</v>
      </c>
      <c r="B985" s="52" t="s">
        <v>2031</v>
      </c>
      <c r="C985" s="53">
        <v>0.01</v>
      </c>
      <c r="D985" s="51" t="s">
        <v>5</v>
      </c>
      <c r="E985" s="51">
        <v>0.87</v>
      </c>
      <c r="F985" s="31">
        <v>10.085000000000001</v>
      </c>
      <c r="G985" s="31">
        <v>10.545</v>
      </c>
      <c r="H985" s="31">
        <v>11.132899999999999</v>
      </c>
      <c r="I985" s="31">
        <v>11.9237</v>
      </c>
      <c r="J985" s="31">
        <v>12.595700000000001</v>
      </c>
      <c r="K985" s="31">
        <v>13.3164</v>
      </c>
      <c r="L985" s="31">
        <v>14.195399999999999</v>
      </c>
      <c r="M985" s="31">
        <v>15.592999999999998</v>
      </c>
      <c r="N985" s="31">
        <v>17.016999999999999</v>
      </c>
      <c r="O985" s="31">
        <v>17.306900000000002</v>
      </c>
      <c r="P985" s="31">
        <v>18.007299999999997</v>
      </c>
      <c r="Q985" s="31">
        <v>18.5655</v>
      </c>
      <c r="R985" s="31">
        <v>19.288</v>
      </c>
      <c r="T985" s="62">
        <f t="shared" si="15"/>
        <v>15.592999999999998</v>
      </c>
    </row>
    <row r="986" spans="1:20" x14ac:dyDescent="0.2">
      <c r="A986" s="51" t="s">
        <v>2032</v>
      </c>
      <c r="B986" s="52" t="s">
        <v>2033</v>
      </c>
      <c r="C986" s="53">
        <v>0.25</v>
      </c>
      <c r="D986" s="51" t="s">
        <v>5</v>
      </c>
      <c r="E986" s="51" t="s">
        <v>138</v>
      </c>
      <c r="F986" s="31">
        <v>346.65499999999997</v>
      </c>
      <c r="G986" s="31">
        <v>362.26499999999999</v>
      </c>
      <c r="H986" s="31">
        <v>382.4699</v>
      </c>
      <c r="I986" s="31">
        <v>409.6379</v>
      </c>
      <c r="J986" s="31">
        <v>432.68509999999998</v>
      </c>
      <c r="K986" s="31">
        <v>457.44299999999998</v>
      </c>
      <c r="L986" s="31">
        <v>487.63799999999992</v>
      </c>
      <c r="M986" s="31">
        <v>535.64779999999996</v>
      </c>
      <c r="N986" s="31">
        <v>584.56420000000003</v>
      </c>
      <c r="O986" s="31">
        <v>594.52429999999993</v>
      </c>
      <c r="P986" s="31">
        <v>618.44589999999994</v>
      </c>
      <c r="Q986" s="31">
        <v>637.3329</v>
      </c>
      <c r="R986" s="31">
        <v>662.13580000000002</v>
      </c>
      <c r="T986" s="62">
        <f t="shared" si="15"/>
        <v>535.64779999999996</v>
      </c>
    </row>
    <row r="987" spans="1:20" x14ac:dyDescent="0.2">
      <c r="A987" s="51">
        <v>40503933</v>
      </c>
      <c r="B987" s="52" t="s">
        <v>2034</v>
      </c>
      <c r="C987" s="53">
        <v>1</v>
      </c>
      <c r="D987" s="51" t="s">
        <v>5</v>
      </c>
      <c r="E987" s="51">
        <v>22.05</v>
      </c>
      <c r="F987" s="31">
        <v>261.57500000000005</v>
      </c>
      <c r="G987" s="31">
        <v>275.10000000000002</v>
      </c>
      <c r="H987" s="31">
        <v>290.37350000000004</v>
      </c>
      <c r="I987" s="31">
        <v>310.99849999999998</v>
      </c>
      <c r="J987" s="31">
        <v>328.8365</v>
      </c>
      <c r="K987" s="31">
        <v>347.64749999999998</v>
      </c>
      <c r="L987" s="31">
        <v>370.59749999999997</v>
      </c>
      <c r="M987" s="31">
        <v>407.08699999999999</v>
      </c>
      <c r="N987" s="31">
        <v>444.26799999999997</v>
      </c>
      <c r="O987" s="31">
        <v>451.82450000000006</v>
      </c>
      <c r="P987" s="31">
        <v>471.20349999999996</v>
      </c>
      <c r="Q987" s="31">
        <v>488.05349999999999</v>
      </c>
      <c r="R987" s="31">
        <v>507.04450000000003</v>
      </c>
      <c r="T987" s="62">
        <f t="shared" si="15"/>
        <v>407.08699999999999</v>
      </c>
    </row>
    <row r="988" spans="1:20" x14ac:dyDescent="0.2">
      <c r="A988" s="51">
        <v>40314596</v>
      </c>
      <c r="B988" s="52" t="s">
        <v>2035</v>
      </c>
      <c r="C988" s="53">
        <v>1</v>
      </c>
      <c r="D988" s="51" t="s">
        <v>914</v>
      </c>
      <c r="E988" s="51">
        <v>11.72</v>
      </c>
      <c r="F988" s="31">
        <v>150.78</v>
      </c>
      <c r="G988" s="31">
        <v>161.64000000000001</v>
      </c>
      <c r="H988" s="31">
        <v>170.4924</v>
      </c>
      <c r="I988" s="31">
        <v>182.60040000000001</v>
      </c>
      <c r="J988" s="31">
        <v>193.66760000000002</v>
      </c>
      <c r="K988" s="31">
        <v>204.73800000000003</v>
      </c>
      <c r="L988" s="31">
        <v>218.24799999999999</v>
      </c>
      <c r="M988" s="31">
        <v>239.75280000000001</v>
      </c>
      <c r="N988" s="31">
        <v>261.64920000000001</v>
      </c>
      <c r="O988" s="31">
        <v>266.08680000000004</v>
      </c>
      <c r="P988" s="31">
        <v>279.58839999999998</v>
      </c>
      <c r="Q988" s="31">
        <v>297.5804</v>
      </c>
      <c r="R988" s="31">
        <v>323.87080000000003</v>
      </c>
      <c r="T988" s="62">
        <f t="shared" si="15"/>
        <v>239.75280000000001</v>
      </c>
    </row>
    <row r="989" spans="1:20" x14ac:dyDescent="0.2">
      <c r="A989" s="51" t="s">
        <v>2036</v>
      </c>
      <c r="B989" s="52" t="s">
        <v>2037</v>
      </c>
      <c r="C989" s="53">
        <v>0.1</v>
      </c>
      <c r="D989" s="51" t="s">
        <v>5</v>
      </c>
      <c r="E989" s="51" t="s">
        <v>39</v>
      </c>
      <c r="F989" s="31">
        <v>38.370499999999993</v>
      </c>
      <c r="G989" s="31">
        <v>40.253999999999998</v>
      </c>
      <c r="H989" s="31">
        <v>42.492890000000003</v>
      </c>
      <c r="I989" s="31">
        <v>45.511189999999999</v>
      </c>
      <c r="J989" s="31">
        <v>48.102110000000003</v>
      </c>
      <c r="K989" s="31">
        <v>50.854050000000001</v>
      </c>
      <c r="L989" s="31">
        <v>54.211049999999993</v>
      </c>
      <c r="M989" s="31">
        <v>59.548579999999994</v>
      </c>
      <c r="N989" s="31">
        <v>64.987120000000004</v>
      </c>
      <c r="O989" s="31">
        <v>66.093230000000005</v>
      </c>
      <c r="P989" s="31">
        <v>68.859489999999994</v>
      </c>
      <c r="Q989" s="31">
        <v>71.181690000000003</v>
      </c>
      <c r="R989" s="31">
        <v>73.951629999999994</v>
      </c>
      <c r="T989" s="62">
        <f t="shared" si="15"/>
        <v>59.548579999999994</v>
      </c>
    </row>
    <row r="990" spans="1:20" x14ac:dyDescent="0.2">
      <c r="A990" s="51" t="s">
        <v>2038</v>
      </c>
      <c r="B990" s="52" t="s">
        <v>2039</v>
      </c>
      <c r="C990" s="53">
        <v>0.04</v>
      </c>
      <c r="D990" s="51" t="s">
        <v>5</v>
      </c>
      <c r="E990" s="51" t="s">
        <v>122</v>
      </c>
      <c r="F990" s="31">
        <v>4.7705000000000002</v>
      </c>
      <c r="G990" s="31">
        <v>5.0640000000000001</v>
      </c>
      <c r="H990" s="31">
        <v>5.3432900000000005</v>
      </c>
      <c r="I990" s="31">
        <v>5.7227899999999998</v>
      </c>
      <c r="J990" s="31">
        <v>6.0601100000000008</v>
      </c>
      <c r="K990" s="31">
        <v>6.40665</v>
      </c>
      <c r="L990" s="31">
        <v>6.82965</v>
      </c>
      <c r="M990" s="31">
        <v>7.5021799999999992</v>
      </c>
      <c r="N990" s="31">
        <v>8.187520000000001</v>
      </c>
      <c r="O990" s="31">
        <v>8.3264300000000002</v>
      </c>
      <c r="P990" s="31">
        <v>8.7154899999999991</v>
      </c>
      <c r="Q990" s="31">
        <v>9.0924899999999997</v>
      </c>
      <c r="R990" s="31">
        <v>9.4462299999999999</v>
      </c>
      <c r="T990" s="62">
        <f t="shared" si="15"/>
        <v>7.5021799999999992</v>
      </c>
    </row>
    <row r="991" spans="1:20" x14ac:dyDescent="0.2">
      <c r="A991" s="51" t="s">
        <v>2040</v>
      </c>
      <c r="B991" s="52" t="s">
        <v>2041</v>
      </c>
      <c r="C991" s="53">
        <v>1</v>
      </c>
      <c r="D991" s="51" t="s">
        <v>84</v>
      </c>
      <c r="E991" s="51" t="s">
        <v>239</v>
      </c>
      <c r="F991" s="31">
        <v>388.12</v>
      </c>
      <c r="G991" s="31">
        <v>448.06</v>
      </c>
      <c r="H991" s="31">
        <v>473.5496</v>
      </c>
      <c r="I991" s="31">
        <v>507.12159999999994</v>
      </c>
      <c r="J991" s="31">
        <v>535.47039999999993</v>
      </c>
      <c r="K991" s="31">
        <v>566.03199999999993</v>
      </c>
      <c r="L991" s="31">
        <v>603.37199999999996</v>
      </c>
      <c r="M991" s="31">
        <v>662.91120000000001</v>
      </c>
      <c r="N991" s="31">
        <v>723.50679999999988</v>
      </c>
      <c r="O991" s="31">
        <v>735.60720000000003</v>
      </c>
      <c r="P991" s="31">
        <v>899.20360000000005</v>
      </c>
      <c r="Q991" s="31">
        <v>1202.1916000000001</v>
      </c>
      <c r="R991" s="31">
        <v>1559.6932000000002</v>
      </c>
      <c r="T991" s="62">
        <f t="shared" si="15"/>
        <v>662.91120000000001</v>
      </c>
    </row>
    <row r="992" spans="1:20" x14ac:dyDescent="0.2">
      <c r="A992" s="51" t="s">
        <v>2042</v>
      </c>
      <c r="B992" s="52" t="s">
        <v>2043</v>
      </c>
      <c r="C992" s="53">
        <v>1</v>
      </c>
      <c r="D992" s="51" t="s">
        <v>5</v>
      </c>
      <c r="E992" s="51" t="s">
        <v>965</v>
      </c>
      <c r="F992" s="31">
        <v>966.29499999999996</v>
      </c>
      <c r="G992" s="31">
        <v>1010.46</v>
      </c>
      <c r="H992" s="31">
        <v>1066.7910999999999</v>
      </c>
      <c r="I992" s="31">
        <v>1142.5681</v>
      </c>
      <c r="J992" s="31">
        <v>1206.9788999999998</v>
      </c>
      <c r="K992" s="31">
        <v>1276.0394999999999</v>
      </c>
      <c r="L992" s="31">
        <v>1360.2694999999999</v>
      </c>
      <c r="M992" s="31">
        <v>1494.1941999999999</v>
      </c>
      <c r="N992" s="31">
        <v>1630.6487999999999</v>
      </c>
      <c r="O992" s="31">
        <v>1658.4277000000002</v>
      </c>
      <c r="P992" s="31">
        <v>1725.6050999999998</v>
      </c>
      <c r="Q992" s="31">
        <v>1779.2230999999999</v>
      </c>
      <c r="R992" s="31">
        <v>1848.4636999999998</v>
      </c>
      <c r="T992" s="62">
        <f t="shared" si="15"/>
        <v>1494.1941999999999</v>
      </c>
    </row>
    <row r="993" spans="1:20" x14ac:dyDescent="0.2">
      <c r="A993" s="51" t="s">
        <v>2044</v>
      </c>
      <c r="B993" s="52" t="s">
        <v>2045</v>
      </c>
      <c r="C993" s="53">
        <v>0.1</v>
      </c>
      <c r="D993" s="51" t="s">
        <v>5</v>
      </c>
      <c r="E993" s="51" t="s">
        <v>2046</v>
      </c>
      <c r="F993" s="31">
        <v>1.9500000000000002</v>
      </c>
      <c r="G993" s="31">
        <v>2.25</v>
      </c>
      <c r="H993" s="31">
        <v>2.367</v>
      </c>
      <c r="I993" s="31">
        <v>2.5350000000000001</v>
      </c>
      <c r="J993" s="31">
        <v>2.7190000000000003</v>
      </c>
      <c r="K993" s="31">
        <v>2.8740000000000001</v>
      </c>
      <c r="L993" s="31">
        <v>3.0640000000000001</v>
      </c>
      <c r="M993" s="31">
        <v>3.3660000000000001</v>
      </c>
      <c r="N993" s="31">
        <v>3.6739999999999999</v>
      </c>
      <c r="O993" s="31">
        <v>3.7350000000000003</v>
      </c>
      <c r="P993" s="31">
        <v>4.0310000000000006</v>
      </c>
      <c r="Q993" s="31">
        <v>4.4530000000000003</v>
      </c>
      <c r="R993" s="31">
        <v>4.6260000000000003</v>
      </c>
      <c r="T993" s="62">
        <f t="shared" si="15"/>
        <v>3.3660000000000001</v>
      </c>
    </row>
    <row r="994" spans="1:20" x14ac:dyDescent="0.2">
      <c r="A994" s="51" t="s">
        <v>2047</v>
      </c>
      <c r="B994" s="52" t="s">
        <v>2048</v>
      </c>
      <c r="C994" s="53">
        <v>0.25</v>
      </c>
      <c r="D994" s="51" t="s">
        <v>5</v>
      </c>
      <c r="E994" s="51" t="s">
        <v>1401</v>
      </c>
      <c r="F994" s="31">
        <v>81.281000000000006</v>
      </c>
      <c r="G994" s="31">
        <v>85.353000000000009</v>
      </c>
      <c r="H994" s="31">
        <v>90.096980000000002</v>
      </c>
      <c r="I994" s="31">
        <v>96.496579999999994</v>
      </c>
      <c r="J994" s="31">
        <v>102.00602000000001</v>
      </c>
      <c r="K994" s="31">
        <v>107.8416</v>
      </c>
      <c r="L994" s="31">
        <v>114.9606</v>
      </c>
      <c r="M994" s="31">
        <v>126.27955999999999</v>
      </c>
      <c r="N994" s="31">
        <v>137.81283999999999</v>
      </c>
      <c r="O994" s="31">
        <v>140.15786</v>
      </c>
      <c r="P994" s="31">
        <v>146.08018000000001</v>
      </c>
      <c r="Q994" s="31">
        <v>151.12158000000002</v>
      </c>
      <c r="R994" s="31">
        <v>157.00216</v>
      </c>
      <c r="T994" s="62">
        <f t="shared" si="15"/>
        <v>126.27955999999999</v>
      </c>
    </row>
    <row r="995" spans="1:20" x14ac:dyDescent="0.2">
      <c r="A995" s="51">
        <v>40322246</v>
      </c>
      <c r="B995" s="52" t="s">
        <v>2049</v>
      </c>
      <c r="C995" s="53">
        <v>0.25</v>
      </c>
      <c r="D995" s="51" t="s">
        <v>5</v>
      </c>
      <c r="E995" s="51">
        <v>22.035</v>
      </c>
      <c r="F995" s="31">
        <v>255.4025</v>
      </c>
      <c r="G995" s="31">
        <v>267.04500000000002</v>
      </c>
      <c r="H995" s="31">
        <v>281.93344999999999</v>
      </c>
      <c r="I995" s="31">
        <v>301.95994999999999</v>
      </c>
      <c r="J995" s="31">
        <v>318.97654999999997</v>
      </c>
      <c r="K995" s="31">
        <v>337.22775000000001</v>
      </c>
      <c r="L995" s="31">
        <v>359.48774999999995</v>
      </c>
      <c r="M995" s="31">
        <v>394.8809</v>
      </c>
      <c r="N995" s="31">
        <v>430.94260000000003</v>
      </c>
      <c r="O995" s="31">
        <v>438.28415000000007</v>
      </c>
      <c r="P995" s="31">
        <v>456.01644999999996</v>
      </c>
      <c r="Q995" s="31">
        <v>470.14245</v>
      </c>
      <c r="R995" s="31">
        <v>488.43865</v>
      </c>
      <c r="T995" s="62">
        <f t="shared" si="15"/>
        <v>394.8809</v>
      </c>
    </row>
    <row r="996" spans="1:20" x14ac:dyDescent="0.2">
      <c r="A996" s="51" t="s">
        <v>2050</v>
      </c>
      <c r="B996" s="52" t="s">
        <v>2051</v>
      </c>
      <c r="C996" s="53">
        <v>0.1</v>
      </c>
      <c r="D996" s="51" t="s">
        <v>5</v>
      </c>
      <c r="E996" s="51" t="s">
        <v>2052</v>
      </c>
      <c r="F996" s="31">
        <v>62.106500000000004</v>
      </c>
      <c r="G996" s="31">
        <v>65.022000000000006</v>
      </c>
      <c r="H996" s="31">
        <v>68.643770000000004</v>
      </c>
      <c r="I996" s="31">
        <v>73.519670000000005</v>
      </c>
      <c r="J996" s="31">
        <v>77.679230000000004</v>
      </c>
      <c r="K996" s="31">
        <v>82.123649999999998</v>
      </c>
      <c r="L996" s="31">
        <v>87.54464999999999</v>
      </c>
      <c r="M996" s="31">
        <v>96.163939999999997</v>
      </c>
      <c r="N996" s="31">
        <v>104.94616000000001</v>
      </c>
      <c r="O996" s="31">
        <v>106.73339000000001</v>
      </c>
      <c r="P996" s="31">
        <v>111.10956999999999</v>
      </c>
      <c r="Q996" s="31">
        <v>114.67017000000001</v>
      </c>
      <c r="R996" s="31">
        <v>119.13259000000001</v>
      </c>
      <c r="T996" s="62">
        <f t="shared" si="15"/>
        <v>96.163939999999997</v>
      </c>
    </row>
    <row r="997" spans="1:20" x14ac:dyDescent="0.2">
      <c r="A997" s="51" t="s">
        <v>2053</v>
      </c>
      <c r="B997" s="52" t="s">
        <v>2054</v>
      </c>
      <c r="C997" s="53">
        <v>0.01</v>
      </c>
      <c r="D997" s="51" t="s">
        <v>5</v>
      </c>
      <c r="E997" s="51" t="s">
        <v>122</v>
      </c>
      <c r="F997" s="31">
        <v>4.5305</v>
      </c>
      <c r="G997" s="31">
        <v>4.7490000000000006</v>
      </c>
      <c r="H997" s="31">
        <v>5.0132900000000005</v>
      </c>
      <c r="I997" s="31">
        <v>5.3693900000000001</v>
      </c>
      <c r="J997" s="31">
        <v>5.6743100000000002</v>
      </c>
      <c r="K997" s="31">
        <v>5.9989500000000007</v>
      </c>
      <c r="L997" s="31">
        <v>6.3949499999999997</v>
      </c>
      <c r="M997" s="31">
        <v>7.0245799999999994</v>
      </c>
      <c r="N997" s="31">
        <v>7.6661200000000003</v>
      </c>
      <c r="O997" s="31">
        <v>7.7966300000000004</v>
      </c>
      <c r="P997" s="31">
        <v>8.1202899999999989</v>
      </c>
      <c r="Q997" s="31">
        <v>8.3886900000000004</v>
      </c>
      <c r="R997" s="31">
        <v>8.7151300000000003</v>
      </c>
      <c r="T997" s="62">
        <f t="shared" si="15"/>
        <v>7.0245799999999994</v>
      </c>
    </row>
    <row r="998" spans="1:20" x14ac:dyDescent="0.2">
      <c r="A998" s="51" t="s">
        <v>2055</v>
      </c>
      <c r="B998" s="52" t="s">
        <v>2056</v>
      </c>
      <c r="C998" s="53">
        <v>0.5</v>
      </c>
      <c r="D998" s="51" t="s">
        <v>5</v>
      </c>
      <c r="E998" s="51" t="s">
        <v>307</v>
      </c>
      <c r="F998" s="31">
        <v>363.14499999999998</v>
      </c>
      <c r="G998" s="31">
        <v>380.01</v>
      </c>
      <c r="H998" s="31">
        <v>401.1841</v>
      </c>
      <c r="I998" s="31">
        <v>429.68110000000001</v>
      </c>
      <c r="J998" s="31">
        <v>453.95590000000004</v>
      </c>
      <c r="K998" s="31">
        <v>479.92950000000002</v>
      </c>
      <c r="L998" s="31">
        <v>511.60949999999997</v>
      </c>
      <c r="M998" s="31">
        <v>561.98019999999997</v>
      </c>
      <c r="N998" s="31">
        <v>613.30280000000005</v>
      </c>
      <c r="O998" s="31">
        <v>623.7487000000001</v>
      </c>
      <c r="P998" s="31">
        <v>649.19809999999995</v>
      </c>
      <c r="Q998" s="31">
        <v>669.74610000000007</v>
      </c>
      <c r="R998" s="31">
        <v>695.80970000000002</v>
      </c>
      <c r="T998" s="62">
        <f t="shared" si="15"/>
        <v>561.98019999999997</v>
      </c>
    </row>
    <row r="999" spans="1:20" x14ac:dyDescent="0.2">
      <c r="A999" s="51" t="s">
        <v>2057</v>
      </c>
      <c r="B999" s="52" t="s">
        <v>2058</v>
      </c>
      <c r="C999" s="53">
        <v>0.01</v>
      </c>
      <c r="D999" s="51" t="s">
        <v>5</v>
      </c>
      <c r="E999" s="51" t="s">
        <v>1152</v>
      </c>
      <c r="F999" s="31">
        <v>6.6004999999999994</v>
      </c>
      <c r="G999" s="31">
        <v>6.9089999999999998</v>
      </c>
      <c r="H999" s="31">
        <v>7.2938899999999993</v>
      </c>
      <c r="I999" s="31">
        <v>7.8119899999999998</v>
      </c>
      <c r="J999" s="31">
        <v>8.2537099999999999</v>
      </c>
      <c r="K999" s="31">
        <v>8.7259499999999992</v>
      </c>
      <c r="L999" s="31">
        <v>9.3019499999999979</v>
      </c>
      <c r="M999" s="31">
        <v>10.217779999999998</v>
      </c>
      <c r="N999" s="31">
        <v>11.150919999999999</v>
      </c>
      <c r="O999" s="31">
        <v>11.34083</v>
      </c>
      <c r="P999" s="31">
        <v>11.804889999999999</v>
      </c>
      <c r="Q999" s="31">
        <v>12.181289999999999</v>
      </c>
      <c r="R999" s="31">
        <v>12.655329999999999</v>
      </c>
      <c r="T999" s="62">
        <f t="shared" si="15"/>
        <v>10.217779999999998</v>
      </c>
    </row>
    <row r="1000" spans="1:20" x14ac:dyDescent="0.2">
      <c r="A1000" s="51">
        <v>40317439</v>
      </c>
      <c r="B1000" s="52" t="s">
        <v>2059</v>
      </c>
      <c r="C1000" s="53">
        <v>0.25</v>
      </c>
      <c r="D1000" s="51" t="s">
        <v>5</v>
      </c>
      <c r="E1000" s="51">
        <v>14.587</v>
      </c>
      <c r="F1000" s="31">
        <v>169.75049999999999</v>
      </c>
      <c r="G1000" s="31">
        <v>177.66899999999998</v>
      </c>
      <c r="H1000" s="31">
        <v>187.56728999999999</v>
      </c>
      <c r="I1000" s="31">
        <v>200.89059</v>
      </c>
      <c r="J1000" s="31">
        <v>212.24671000000001</v>
      </c>
      <c r="K1000" s="31">
        <v>224.39055000000002</v>
      </c>
      <c r="L1000" s="31">
        <v>239.20254999999997</v>
      </c>
      <c r="M1000" s="31">
        <v>262.75337999999999</v>
      </c>
      <c r="N1000" s="31">
        <v>286.74932000000001</v>
      </c>
      <c r="O1000" s="31">
        <v>291.63303000000002</v>
      </c>
      <c r="P1000" s="31">
        <v>303.55588999999998</v>
      </c>
      <c r="Q1000" s="31">
        <v>313.21309000000002</v>
      </c>
      <c r="R1000" s="31">
        <v>325.40192999999999</v>
      </c>
      <c r="T1000" s="62">
        <f t="shared" si="15"/>
        <v>262.75337999999999</v>
      </c>
    </row>
    <row r="1001" spans="1:20" x14ac:dyDescent="0.2">
      <c r="A1001" s="51" t="s">
        <v>2060</v>
      </c>
      <c r="B1001" s="52" t="s">
        <v>2061</v>
      </c>
      <c r="C1001" s="53">
        <v>0.01</v>
      </c>
      <c r="D1001" s="51" t="s">
        <v>5</v>
      </c>
      <c r="E1001" s="51" t="s">
        <v>1152</v>
      </c>
      <c r="F1001" s="31">
        <v>6.6004999999999994</v>
      </c>
      <c r="G1001" s="31">
        <v>6.9089999999999998</v>
      </c>
      <c r="H1001" s="31">
        <v>7.2938899999999993</v>
      </c>
      <c r="I1001" s="31">
        <v>7.8119899999999998</v>
      </c>
      <c r="J1001" s="31">
        <v>8.2537099999999999</v>
      </c>
      <c r="K1001" s="31">
        <v>8.7259499999999992</v>
      </c>
      <c r="L1001" s="31">
        <v>9.3019499999999979</v>
      </c>
      <c r="M1001" s="31">
        <v>10.217779999999998</v>
      </c>
      <c r="N1001" s="31">
        <v>11.150919999999999</v>
      </c>
      <c r="O1001" s="31">
        <v>11.34083</v>
      </c>
      <c r="P1001" s="31">
        <v>11.804889999999999</v>
      </c>
      <c r="Q1001" s="31">
        <v>12.181289999999999</v>
      </c>
      <c r="R1001" s="31">
        <v>12.655329999999999</v>
      </c>
      <c r="T1001" s="62">
        <f t="shared" si="15"/>
        <v>10.217779999999998</v>
      </c>
    </row>
    <row r="1002" spans="1:20" x14ac:dyDescent="0.2">
      <c r="A1002" s="51" t="s">
        <v>2062</v>
      </c>
      <c r="B1002" s="52" t="s">
        <v>2063</v>
      </c>
      <c r="C1002" s="53">
        <v>0.01</v>
      </c>
      <c r="D1002" s="51" t="s">
        <v>5</v>
      </c>
      <c r="E1002" s="51" t="s">
        <v>1982</v>
      </c>
      <c r="F1002" s="31">
        <v>3.1850000000000005</v>
      </c>
      <c r="G1002" s="31">
        <v>3.3450000000000002</v>
      </c>
      <c r="H1002" s="31">
        <v>3.5308999999999999</v>
      </c>
      <c r="I1002" s="31">
        <v>3.7817000000000003</v>
      </c>
      <c r="J1002" s="31">
        <v>3.9977000000000005</v>
      </c>
      <c r="K1002" s="31">
        <v>4.2264000000000008</v>
      </c>
      <c r="L1002" s="31">
        <v>4.5053999999999998</v>
      </c>
      <c r="M1002" s="31">
        <v>4.9489999999999998</v>
      </c>
      <c r="N1002" s="31">
        <v>5.4009999999999998</v>
      </c>
      <c r="O1002" s="31">
        <v>5.4929000000000006</v>
      </c>
      <c r="P1002" s="31">
        <v>5.7253000000000007</v>
      </c>
      <c r="Q1002" s="31">
        <v>5.9235000000000007</v>
      </c>
      <c r="R1002" s="31">
        <v>6.1539999999999999</v>
      </c>
      <c r="T1002" s="62">
        <f t="shared" si="15"/>
        <v>4.9489999999999998</v>
      </c>
    </row>
    <row r="1003" spans="1:20" x14ac:dyDescent="0.2">
      <c r="A1003" s="51" t="s">
        <v>2064</v>
      </c>
      <c r="B1003" s="52" t="s">
        <v>2065</v>
      </c>
      <c r="C1003" s="53">
        <v>0.25</v>
      </c>
      <c r="D1003" s="51" t="s">
        <v>5</v>
      </c>
      <c r="E1003" s="51" t="s">
        <v>2066</v>
      </c>
      <c r="F1003" s="31">
        <v>107.99550000000001</v>
      </c>
      <c r="G1003" s="31">
        <v>113.22900000000001</v>
      </c>
      <c r="H1003" s="31">
        <v>119.52939000000001</v>
      </c>
      <c r="I1003" s="31">
        <v>128.01969</v>
      </c>
      <c r="J1003" s="31">
        <v>135.29461000000001</v>
      </c>
      <c r="K1003" s="31">
        <v>143.03505000000001</v>
      </c>
      <c r="L1003" s="31">
        <v>152.47704999999999</v>
      </c>
      <c r="M1003" s="31">
        <v>167.48957999999999</v>
      </c>
      <c r="N1003" s="31">
        <v>182.78612000000001</v>
      </c>
      <c r="O1003" s="31">
        <v>185.89773000000002</v>
      </c>
      <c r="P1003" s="31">
        <v>193.63199</v>
      </c>
      <c r="Q1003" s="31">
        <v>200.06719000000001</v>
      </c>
      <c r="R1003" s="31">
        <v>207.85263</v>
      </c>
      <c r="T1003" s="62">
        <f t="shared" si="15"/>
        <v>167.48957999999999</v>
      </c>
    </row>
    <row r="1004" spans="1:20" x14ac:dyDescent="0.2">
      <c r="A1004" s="51" t="s">
        <v>2067</v>
      </c>
      <c r="B1004" s="52" t="s">
        <v>2068</v>
      </c>
      <c r="C1004" s="53">
        <v>0.04</v>
      </c>
      <c r="D1004" s="51" t="s">
        <v>5</v>
      </c>
      <c r="E1004" s="51" t="s">
        <v>149</v>
      </c>
      <c r="F1004" s="31">
        <v>21.02</v>
      </c>
      <c r="G1004" s="31">
        <v>22.020000000000003</v>
      </c>
      <c r="H1004" s="31">
        <v>23.246000000000002</v>
      </c>
      <c r="I1004" s="31">
        <v>24.897200000000002</v>
      </c>
      <c r="J1004" s="31">
        <v>26.308399999999999</v>
      </c>
      <c r="K1004" s="31">
        <v>27.813600000000001</v>
      </c>
      <c r="L1004" s="31">
        <v>29.649599999999996</v>
      </c>
      <c r="M1004" s="31">
        <v>32.568799999999996</v>
      </c>
      <c r="N1004" s="31">
        <v>35.543199999999999</v>
      </c>
      <c r="O1004" s="31">
        <v>36.148400000000002</v>
      </c>
      <c r="P1004" s="31">
        <v>37.639599999999994</v>
      </c>
      <c r="Q1004" s="31">
        <v>38.864400000000003</v>
      </c>
      <c r="R1004" s="31">
        <v>40.376800000000003</v>
      </c>
      <c r="T1004" s="62">
        <f t="shared" si="15"/>
        <v>32.568799999999996</v>
      </c>
    </row>
    <row r="1005" spans="1:20" x14ac:dyDescent="0.2">
      <c r="A1005" s="51" t="s">
        <v>2069</v>
      </c>
      <c r="B1005" s="52" t="s">
        <v>2070</v>
      </c>
      <c r="C1005" s="53">
        <v>0.1</v>
      </c>
      <c r="D1005" s="51" t="s">
        <v>5</v>
      </c>
      <c r="E1005" s="51" t="s">
        <v>2071</v>
      </c>
      <c r="F1005" s="31">
        <v>35.185000000000002</v>
      </c>
      <c r="G1005" s="31">
        <v>36.93</v>
      </c>
      <c r="H1005" s="31">
        <v>38.983300000000007</v>
      </c>
      <c r="I1005" s="31">
        <v>41.752299999999998</v>
      </c>
      <c r="J1005" s="31">
        <v>44.132700000000007</v>
      </c>
      <c r="K1005" s="31">
        <v>46.657500000000006</v>
      </c>
      <c r="L1005" s="31">
        <v>49.737499999999997</v>
      </c>
      <c r="M1005" s="31">
        <v>54.634599999999999</v>
      </c>
      <c r="N1005" s="31">
        <v>59.624400000000001</v>
      </c>
      <c r="O1005" s="31">
        <v>60.639100000000006</v>
      </c>
      <c r="P1005" s="31">
        <v>63.189300000000003</v>
      </c>
      <c r="Q1005" s="31">
        <v>65.345300000000009</v>
      </c>
      <c r="R1005" s="31">
        <v>67.888100000000009</v>
      </c>
      <c r="T1005" s="62">
        <f t="shared" si="15"/>
        <v>54.634599999999999</v>
      </c>
    </row>
    <row r="1006" spans="1:20" x14ac:dyDescent="0.2">
      <c r="A1006" s="51" t="s">
        <v>2072</v>
      </c>
      <c r="B1006" s="52" t="s">
        <v>2073</v>
      </c>
      <c r="C1006" s="53">
        <v>0.04</v>
      </c>
      <c r="D1006" s="51" t="s">
        <v>5</v>
      </c>
      <c r="E1006" s="51" t="s">
        <v>653</v>
      </c>
      <c r="F1006" s="31">
        <v>9.6350000000000016</v>
      </c>
      <c r="G1006" s="31">
        <v>10.14</v>
      </c>
      <c r="H1006" s="31">
        <v>10.7027</v>
      </c>
      <c r="I1006" s="31">
        <v>11.462900000000001</v>
      </c>
      <c r="J1006" s="31">
        <v>12.121700000000001</v>
      </c>
      <c r="K1006" s="31">
        <v>12.815100000000001</v>
      </c>
      <c r="L1006" s="31">
        <v>13.661099999999999</v>
      </c>
      <c r="M1006" s="31">
        <v>15.0062</v>
      </c>
      <c r="N1006" s="31">
        <v>16.376800000000003</v>
      </c>
      <c r="O1006" s="31">
        <v>16.6553</v>
      </c>
      <c r="P1006" s="31">
        <v>17.374300000000002</v>
      </c>
      <c r="Q1006" s="31">
        <v>18.005100000000002</v>
      </c>
      <c r="R1006" s="31">
        <v>18.7057</v>
      </c>
      <c r="S1006" s="29">
        <f>VLOOKUP(B1006,[1]TABELA!$B$53:$T$1211,19,FALSE)</f>
        <v>10</v>
      </c>
      <c r="T1006" s="62">
        <f>VLOOKUP(B1006,[1]TABELA!$B$53:$U$1211,20,FALSE)</f>
        <v>15</v>
      </c>
    </row>
    <row r="1007" spans="1:20" x14ac:dyDescent="0.2">
      <c r="A1007" s="51" t="s">
        <v>2074</v>
      </c>
      <c r="B1007" s="52" t="s">
        <v>2075</v>
      </c>
      <c r="C1007" s="53">
        <v>0.1</v>
      </c>
      <c r="D1007" s="51" t="s">
        <v>5</v>
      </c>
      <c r="E1007" s="51" t="s">
        <v>33</v>
      </c>
      <c r="F1007" s="31">
        <v>24.915500000000002</v>
      </c>
      <c r="G1007" s="31">
        <v>26.214000000000002</v>
      </c>
      <c r="H1007" s="31">
        <v>27.668990000000001</v>
      </c>
      <c r="I1007" s="31">
        <v>29.63429</v>
      </c>
      <c r="J1007" s="31">
        <v>31.336010000000002</v>
      </c>
      <c r="K1007" s="31">
        <v>33.128549999999997</v>
      </c>
      <c r="L1007" s="31">
        <v>35.315549999999995</v>
      </c>
      <c r="M1007" s="31">
        <v>38.792779999999993</v>
      </c>
      <c r="N1007" s="31">
        <v>42.335919999999994</v>
      </c>
      <c r="O1007" s="31">
        <v>43.055930000000004</v>
      </c>
      <c r="P1007" s="31">
        <v>44.909590000000001</v>
      </c>
      <c r="Q1007" s="31">
        <v>46.529790000000006</v>
      </c>
      <c r="R1007" s="31">
        <v>48.340330000000002</v>
      </c>
      <c r="T1007" s="62">
        <f t="shared" si="15"/>
        <v>38.792779999999993</v>
      </c>
    </row>
    <row r="1008" spans="1:20" x14ac:dyDescent="0.2">
      <c r="A1008" s="51" t="s">
        <v>2076</v>
      </c>
      <c r="B1008" s="52" t="s">
        <v>2077</v>
      </c>
      <c r="C1008" s="53">
        <v>0.1</v>
      </c>
      <c r="D1008" s="51" t="s">
        <v>5</v>
      </c>
      <c r="E1008" s="51" t="s">
        <v>33</v>
      </c>
      <c r="F1008" s="31">
        <v>24.915500000000002</v>
      </c>
      <c r="G1008" s="31">
        <v>26.214000000000002</v>
      </c>
      <c r="H1008" s="31">
        <v>27.668990000000001</v>
      </c>
      <c r="I1008" s="31">
        <v>29.63429</v>
      </c>
      <c r="J1008" s="31">
        <v>31.336010000000002</v>
      </c>
      <c r="K1008" s="31">
        <v>33.128549999999997</v>
      </c>
      <c r="L1008" s="31">
        <v>35.315549999999995</v>
      </c>
      <c r="M1008" s="31">
        <v>38.792779999999993</v>
      </c>
      <c r="N1008" s="31">
        <v>42.335919999999994</v>
      </c>
      <c r="O1008" s="31">
        <v>43.055930000000004</v>
      </c>
      <c r="P1008" s="31">
        <v>44.909590000000001</v>
      </c>
      <c r="Q1008" s="31">
        <v>46.529790000000006</v>
      </c>
      <c r="R1008" s="31">
        <v>48.340330000000002</v>
      </c>
      <c r="T1008" s="62">
        <f t="shared" si="15"/>
        <v>38.792779999999993</v>
      </c>
    </row>
    <row r="1009" spans="1:20" x14ac:dyDescent="0.2">
      <c r="A1009" s="51" t="s">
        <v>2078</v>
      </c>
      <c r="B1009" s="52" t="s">
        <v>2079</v>
      </c>
      <c r="C1009" s="53">
        <v>0.01</v>
      </c>
      <c r="D1009" s="51" t="s">
        <v>5</v>
      </c>
      <c r="E1009" s="51" t="s">
        <v>149</v>
      </c>
      <c r="F1009" s="31">
        <v>20.779999999999998</v>
      </c>
      <c r="G1009" s="31">
        <v>21.705000000000002</v>
      </c>
      <c r="H1009" s="31">
        <v>22.916</v>
      </c>
      <c r="I1009" s="31">
        <v>24.543800000000001</v>
      </c>
      <c r="J1009" s="31">
        <v>25.922599999999999</v>
      </c>
      <c r="K1009" s="31">
        <v>27.405899999999999</v>
      </c>
      <c r="L1009" s="31">
        <v>29.214899999999997</v>
      </c>
      <c r="M1009" s="31">
        <v>32.091200000000001</v>
      </c>
      <c r="N1009" s="31">
        <v>35.021799999999999</v>
      </c>
      <c r="O1009" s="31">
        <v>35.618600000000001</v>
      </c>
      <c r="P1009" s="31">
        <v>37.044399999999996</v>
      </c>
      <c r="Q1009" s="31">
        <v>38.160600000000002</v>
      </c>
      <c r="R1009" s="31">
        <v>39.645699999999998</v>
      </c>
      <c r="T1009" s="62">
        <f t="shared" si="15"/>
        <v>32.091200000000001</v>
      </c>
    </row>
    <row r="1010" spans="1:20" x14ac:dyDescent="0.2">
      <c r="A1010" s="51" t="s">
        <v>2080</v>
      </c>
      <c r="B1010" s="52" t="s">
        <v>2081</v>
      </c>
      <c r="C1010" s="53">
        <v>0.01</v>
      </c>
      <c r="D1010" s="51" t="s">
        <v>5</v>
      </c>
      <c r="E1010" s="51" t="s">
        <v>314</v>
      </c>
      <c r="F1010" s="31">
        <v>25.230499999999996</v>
      </c>
      <c r="G1010" s="31">
        <v>26.349</v>
      </c>
      <c r="H1010" s="31">
        <v>27.819289999999999</v>
      </c>
      <c r="I1010" s="31">
        <v>29.795389999999998</v>
      </c>
      <c r="J1010" s="31">
        <v>31.468309999999995</v>
      </c>
      <c r="K1010" s="31">
        <v>33.268949999999997</v>
      </c>
      <c r="L1010" s="31">
        <v>35.464949999999995</v>
      </c>
      <c r="M1010" s="31">
        <v>38.956579999999995</v>
      </c>
      <c r="N1010" s="31">
        <v>42.514119999999998</v>
      </c>
      <c r="O1010" s="31">
        <v>43.238630000000001</v>
      </c>
      <c r="P1010" s="31">
        <v>44.966289999999994</v>
      </c>
      <c r="Q1010" s="31">
        <v>46.314689999999999</v>
      </c>
      <c r="R1010" s="31">
        <v>48.117129999999996</v>
      </c>
      <c r="T1010" s="62">
        <f t="shared" si="15"/>
        <v>38.956579999999995</v>
      </c>
    </row>
    <row r="1011" spans="1:20" x14ac:dyDescent="0.2">
      <c r="A1011" s="51" t="s">
        <v>2082</v>
      </c>
      <c r="B1011" s="52" t="s">
        <v>2083</v>
      </c>
      <c r="C1011" s="53">
        <v>0.5</v>
      </c>
      <c r="D1011" s="51" t="s">
        <v>5</v>
      </c>
      <c r="E1011" s="51" t="s">
        <v>1802</v>
      </c>
      <c r="F1011" s="31">
        <v>423.48549999999994</v>
      </c>
      <c r="G1011" s="31">
        <v>442.97399999999993</v>
      </c>
      <c r="H1011" s="31">
        <v>467.66358999999994</v>
      </c>
      <c r="I1011" s="31">
        <v>500.88288999999997</v>
      </c>
      <c r="J1011" s="31">
        <v>529.14540999999986</v>
      </c>
      <c r="K1011" s="31">
        <v>559.42154999999991</v>
      </c>
      <c r="L1011" s="31">
        <v>596.34854999999993</v>
      </c>
      <c r="M1011" s="31">
        <v>655.06197999999995</v>
      </c>
      <c r="N1011" s="31">
        <v>714.88472000000002</v>
      </c>
      <c r="O1011" s="31">
        <v>727.06213000000002</v>
      </c>
      <c r="P1011" s="31">
        <v>756.6041899999999</v>
      </c>
      <c r="Q1011" s="31">
        <v>780.30038999999999</v>
      </c>
      <c r="R1011" s="31">
        <v>810.66652999999985</v>
      </c>
      <c r="T1011" s="62">
        <f t="shared" si="15"/>
        <v>655.06197999999995</v>
      </c>
    </row>
    <row r="1012" spans="1:20" x14ac:dyDescent="0.2">
      <c r="A1012" s="51" t="s">
        <v>2084</v>
      </c>
      <c r="B1012" s="52" t="s">
        <v>2085</v>
      </c>
      <c r="C1012" s="53">
        <v>0.04</v>
      </c>
      <c r="D1012" s="51" t="s">
        <v>5</v>
      </c>
      <c r="E1012" s="51">
        <v>6.1639999999999997</v>
      </c>
      <c r="F1012" s="31">
        <v>71.205999999999989</v>
      </c>
      <c r="G1012" s="31">
        <v>74.387999999999991</v>
      </c>
      <c r="H1012" s="31">
        <v>78.537879999999987</v>
      </c>
      <c r="I1012" s="31">
        <v>84.116679999999988</v>
      </c>
      <c r="J1012" s="31">
        <v>88.844519999999989</v>
      </c>
      <c r="K1012" s="31">
        <v>93.92819999999999</v>
      </c>
      <c r="L1012" s="31">
        <v>100.12819999999999</v>
      </c>
      <c r="M1012" s="31">
        <v>109.98615999999998</v>
      </c>
      <c r="N1012" s="31">
        <v>120.03023999999999</v>
      </c>
      <c r="O1012" s="31">
        <v>122.07556000000001</v>
      </c>
      <c r="P1012" s="31">
        <v>126.97067999999999</v>
      </c>
      <c r="Q1012" s="31">
        <v>130.81387999999998</v>
      </c>
      <c r="R1012" s="31">
        <v>135.90475999999998</v>
      </c>
      <c r="T1012" s="62">
        <f t="shared" si="15"/>
        <v>109.98615999999998</v>
      </c>
    </row>
    <row r="1013" spans="1:20" x14ac:dyDescent="0.2">
      <c r="A1013" s="51" t="s">
        <v>2086</v>
      </c>
      <c r="B1013" s="52" t="s">
        <v>2087</v>
      </c>
      <c r="C1013" s="53">
        <v>0.1</v>
      </c>
      <c r="D1013" s="51" t="s">
        <v>5</v>
      </c>
      <c r="E1013" s="51" t="s">
        <v>2088</v>
      </c>
      <c r="F1013" s="31">
        <v>16.899999999999999</v>
      </c>
      <c r="G1013" s="31">
        <v>17.849999999999998</v>
      </c>
      <c r="H1013" s="31">
        <v>18.838000000000001</v>
      </c>
      <c r="I1013" s="31">
        <v>20.175999999999998</v>
      </c>
      <c r="J1013" s="31">
        <v>21.347999999999999</v>
      </c>
      <c r="K1013" s="31">
        <v>22.569000000000003</v>
      </c>
      <c r="L1013" s="31">
        <v>24.058999999999997</v>
      </c>
      <c r="M1013" s="31">
        <v>26.427999999999994</v>
      </c>
      <c r="N1013" s="31">
        <v>28.841999999999999</v>
      </c>
      <c r="O1013" s="31">
        <v>29.332000000000001</v>
      </c>
      <c r="P1013" s="31">
        <v>30.641999999999996</v>
      </c>
      <c r="Q1013" s="31">
        <v>31.843999999999998</v>
      </c>
      <c r="R1013" s="31">
        <v>33.082999999999998</v>
      </c>
      <c r="T1013" s="62">
        <f t="shared" si="15"/>
        <v>26.427999999999994</v>
      </c>
    </row>
    <row r="1014" spans="1:20" x14ac:dyDescent="0.2">
      <c r="A1014" s="51" t="s">
        <v>2089</v>
      </c>
      <c r="B1014" s="52" t="s">
        <v>2090</v>
      </c>
      <c r="C1014" s="53">
        <v>0.1</v>
      </c>
      <c r="D1014" s="51" t="s">
        <v>5</v>
      </c>
      <c r="E1014" s="51" t="s">
        <v>2091</v>
      </c>
      <c r="F1014" s="31">
        <v>8.85</v>
      </c>
      <c r="G1014" s="31">
        <v>9.4499999999999993</v>
      </c>
      <c r="H1014" s="31">
        <v>9.9689999999999994</v>
      </c>
      <c r="I1014" s="31">
        <v>10.677</v>
      </c>
      <c r="J1014" s="31">
        <v>11.316999999999998</v>
      </c>
      <c r="K1014" s="31">
        <v>11.964</v>
      </c>
      <c r="L1014" s="31">
        <v>12.753999999999998</v>
      </c>
      <c r="M1014" s="31">
        <v>14.009999999999998</v>
      </c>
      <c r="N1014" s="31">
        <v>15.29</v>
      </c>
      <c r="O1014" s="31">
        <v>15.548999999999999</v>
      </c>
      <c r="P1014" s="31">
        <v>16.312999999999999</v>
      </c>
      <c r="Q1014" s="31">
        <v>17.094999999999999</v>
      </c>
      <c r="R1014" s="31">
        <v>17.759999999999998</v>
      </c>
      <c r="T1014" s="62">
        <f t="shared" si="15"/>
        <v>14.009999999999998</v>
      </c>
    </row>
    <row r="1015" spans="1:20" x14ac:dyDescent="0.2">
      <c r="A1015" s="51" t="s">
        <v>2092</v>
      </c>
      <c r="B1015" s="52" t="s">
        <v>2093</v>
      </c>
      <c r="C1015" s="53">
        <v>0.1</v>
      </c>
      <c r="D1015" s="51" t="s">
        <v>5</v>
      </c>
      <c r="E1015" s="51" t="s">
        <v>2094</v>
      </c>
      <c r="F1015" s="31">
        <v>13.105000000000002</v>
      </c>
      <c r="G1015" s="31">
        <v>13.89</v>
      </c>
      <c r="H1015" s="31">
        <v>14.6569</v>
      </c>
      <c r="I1015" s="31">
        <v>15.697900000000001</v>
      </c>
      <c r="J1015" s="31">
        <v>16.619100000000003</v>
      </c>
      <c r="K1015" s="31">
        <v>17.569499999999998</v>
      </c>
      <c r="L1015" s="31">
        <v>18.729500000000002</v>
      </c>
      <c r="M1015" s="31">
        <v>20.573799999999999</v>
      </c>
      <c r="N1015" s="31">
        <v>22.453199999999999</v>
      </c>
      <c r="O1015" s="31">
        <v>22.834300000000006</v>
      </c>
      <c r="P1015" s="31">
        <v>23.886899999999997</v>
      </c>
      <c r="Q1015" s="31">
        <v>24.890900000000002</v>
      </c>
      <c r="R1015" s="31">
        <v>25.859300000000005</v>
      </c>
      <c r="T1015" s="62">
        <f t="shared" si="15"/>
        <v>20.573799999999999</v>
      </c>
    </row>
    <row r="1016" spans="1:20" x14ac:dyDescent="0.2">
      <c r="A1016" s="51" t="s">
        <v>2095</v>
      </c>
      <c r="B1016" s="52" t="s">
        <v>2096</v>
      </c>
      <c r="C1016" s="53">
        <v>0.1</v>
      </c>
      <c r="D1016" s="51" t="s">
        <v>5</v>
      </c>
      <c r="E1016" s="51" t="s">
        <v>2097</v>
      </c>
      <c r="F1016" s="31">
        <v>15.290000000000001</v>
      </c>
      <c r="G1016" s="31">
        <v>16.170000000000002</v>
      </c>
      <c r="H1016" s="31">
        <v>17.0642</v>
      </c>
      <c r="I1016" s="31">
        <v>18.276200000000003</v>
      </c>
      <c r="J1016" s="31">
        <v>19.341800000000003</v>
      </c>
      <c r="K1016" s="31">
        <v>20.448</v>
      </c>
      <c r="L1016" s="31">
        <v>21.797999999999998</v>
      </c>
      <c r="M1016" s="31">
        <v>23.944399999999998</v>
      </c>
      <c r="N1016" s="31">
        <v>26.131599999999999</v>
      </c>
      <c r="O1016" s="31">
        <v>26.575400000000002</v>
      </c>
      <c r="P1016" s="31">
        <v>27.776199999999996</v>
      </c>
      <c r="Q1016" s="31">
        <v>28.894200000000001</v>
      </c>
      <c r="R1016" s="31">
        <v>30.018400000000003</v>
      </c>
      <c r="T1016" s="62">
        <f t="shared" si="15"/>
        <v>23.944399999999998</v>
      </c>
    </row>
    <row r="1017" spans="1:20" x14ac:dyDescent="0.2">
      <c r="A1017" s="51" t="s">
        <v>2098</v>
      </c>
      <c r="B1017" s="52" t="s">
        <v>2099</v>
      </c>
      <c r="C1017" s="53">
        <v>0.1</v>
      </c>
      <c r="D1017" s="51" t="s">
        <v>5</v>
      </c>
      <c r="E1017" s="51" t="s">
        <v>2100</v>
      </c>
      <c r="F1017" s="31">
        <v>16.440000000000001</v>
      </c>
      <c r="G1017" s="31">
        <v>17.37</v>
      </c>
      <c r="H1017" s="31">
        <v>18.331200000000003</v>
      </c>
      <c r="I1017" s="31">
        <v>19.633200000000002</v>
      </c>
      <c r="J1017" s="31">
        <v>20.774800000000003</v>
      </c>
      <c r="K1017" s="31">
        <v>21.963000000000001</v>
      </c>
      <c r="L1017" s="31">
        <v>23.413</v>
      </c>
      <c r="M1017" s="31">
        <v>25.718399999999999</v>
      </c>
      <c r="N1017" s="31">
        <v>28.067600000000002</v>
      </c>
      <c r="O1017" s="31">
        <v>28.544400000000003</v>
      </c>
      <c r="P1017" s="31">
        <v>29.8232</v>
      </c>
      <c r="Q1017" s="31">
        <v>31.001200000000001</v>
      </c>
      <c r="R1017" s="31">
        <v>32.2074</v>
      </c>
      <c r="T1017" s="62">
        <f t="shared" si="15"/>
        <v>25.718399999999999</v>
      </c>
    </row>
    <row r="1018" spans="1:20" x14ac:dyDescent="0.2">
      <c r="A1018" s="51" t="s">
        <v>2101</v>
      </c>
      <c r="B1018" s="52" t="s">
        <v>2102</v>
      </c>
      <c r="C1018" s="53">
        <v>0.1</v>
      </c>
      <c r="D1018" s="51" t="s">
        <v>5</v>
      </c>
      <c r="E1018" s="51" t="s">
        <v>2103</v>
      </c>
      <c r="F1018" s="31">
        <v>36.104999999999997</v>
      </c>
      <c r="G1018" s="31">
        <v>37.889999999999993</v>
      </c>
      <c r="H1018" s="31">
        <v>39.996899999999997</v>
      </c>
      <c r="I1018" s="31">
        <v>42.837899999999998</v>
      </c>
      <c r="J1018" s="31">
        <v>45.2791</v>
      </c>
      <c r="K1018" s="31">
        <v>47.869500000000002</v>
      </c>
      <c r="L1018" s="31">
        <v>51.029499999999992</v>
      </c>
      <c r="M1018" s="31">
        <v>56.053799999999988</v>
      </c>
      <c r="N1018" s="31">
        <v>61.173199999999994</v>
      </c>
      <c r="O1018" s="31">
        <v>62.214300000000001</v>
      </c>
      <c r="P1018" s="31">
        <v>64.826899999999995</v>
      </c>
      <c r="Q1018" s="31">
        <v>67.030900000000003</v>
      </c>
      <c r="R1018" s="31">
        <v>69.639299999999992</v>
      </c>
      <c r="T1018" s="62">
        <f t="shared" si="15"/>
        <v>56.053799999999988</v>
      </c>
    </row>
    <row r="1019" spans="1:20" x14ac:dyDescent="0.2">
      <c r="A1019" s="51" t="s">
        <v>2104</v>
      </c>
      <c r="B1019" s="52" t="s">
        <v>2105</v>
      </c>
      <c r="C1019" s="53">
        <v>0.1</v>
      </c>
      <c r="D1019" s="51" t="s">
        <v>5</v>
      </c>
      <c r="E1019" s="51" t="s">
        <v>2106</v>
      </c>
      <c r="F1019" s="31">
        <v>33.574999999999996</v>
      </c>
      <c r="G1019" s="31">
        <v>35.25</v>
      </c>
      <c r="H1019" s="31">
        <v>37.209500000000006</v>
      </c>
      <c r="I1019" s="31">
        <v>39.852499999999999</v>
      </c>
      <c r="J1019" s="31">
        <v>42.1265</v>
      </c>
      <c r="K1019" s="31">
        <v>44.536500000000004</v>
      </c>
      <c r="L1019" s="31">
        <v>47.476499999999994</v>
      </c>
      <c r="M1019" s="31">
        <v>52.150999999999996</v>
      </c>
      <c r="N1019" s="31">
        <v>56.914000000000001</v>
      </c>
      <c r="O1019" s="31">
        <v>57.8825</v>
      </c>
      <c r="P1019" s="31">
        <v>60.323500000000003</v>
      </c>
      <c r="Q1019" s="31">
        <v>62.395499999999998</v>
      </c>
      <c r="R1019" s="31">
        <v>64.82350000000001</v>
      </c>
      <c r="T1019" s="62">
        <f t="shared" si="15"/>
        <v>52.150999999999996</v>
      </c>
    </row>
    <row r="1020" spans="1:20" x14ac:dyDescent="0.2">
      <c r="A1020" s="51" t="s">
        <v>2107</v>
      </c>
      <c r="B1020" s="52" t="s">
        <v>2108</v>
      </c>
      <c r="C1020" s="53">
        <v>0.1</v>
      </c>
      <c r="D1020" s="51" t="s">
        <v>5</v>
      </c>
      <c r="E1020" s="51" t="s">
        <v>2109</v>
      </c>
      <c r="F1020" s="31">
        <v>9.31</v>
      </c>
      <c r="G1020" s="31">
        <v>9.93</v>
      </c>
      <c r="H1020" s="31">
        <v>10.4758</v>
      </c>
      <c r="I1020" s="31">
        <v>11.219799999999999</v>
      </c>
      <c r="J1020" s="31">
        <v>11.8902</v>
      </c>
      <c r="K1020" s="31">
        <v>12.57</v>
      </c>
      <c r="L1020" s="31">
        <v>13.399999999999999</v>
      </c>
      <c r="M1020" s="31">
        <v>14.7196</v>
      </c>
      <c r="N1020" s="31">
        <v>16.064399999999999</v>
      </c>
      <c r="O1020" s="31">
        <v>16.336600000000001</v>
      </c>
      <c r="P1020" s="31">
        <v>17.131799999999998</v>
      </c>
      <c r="Q1020" s="31">
        <v>17.937799999999999</v>
      </c>
      <c r="R1020" s="31">
        <v>18.6356</v>
      </c>
      <c r="T1020" s="62">
        <f t="shared" si="15"/>
        <v>14.7196</v>
      </c>
    </row>
    <row r="1021" spans="1:20" x14ac:dyDescent="0.2">
      <c r="A1021" s="51" t="s">
        <v>2110</v>
      </c>
      <c r="B1021" s="52" t="s">
        <v>2111</v>
      </c>
      <c r="C1021" s="53">
        <v>0.1</v>
      </c>
      <c r="D1021" s="51" t="s">
        <v>5</v>
      </c>
      <c r="E1021" s="51" t="s">
        <v>2112</v>
      </c>
      <c r="F1021" s="31">
        <v>17.015000000000001</v>
      </c>
      <c r="G1021" s="31">
        <v>17.97</v>
      </c>
      <c r="H1021" s="31">
        <v>18.964700000000001</v>
      </c>
      <c r="I1021" s="31">
        <v>20.311700000000002</v>
      </c>
      <c r="J1021" s="31">
        <v>21.491299999999999</v>
      </c>
      <c r="K1021" s="31">
        <v>22.720500000000001</v>
      </c>
      <c r="L1021" s="31">
        <v>24.220499999999998</v>
      </c>
      <c r="M1021" s="31">
        <v>26.605399999999996</v>
      </c>
      <c r="N1021" s="31">
        <v>29.035599999999999</v>
      </c>
      <c r="O1021" s="31">
        <v>29.5289</v>
      </c>
      <c r="P1021" s="31">
        <v>30.846699999999998</v>
      </c>
      <c r="Q1021" s="31">
        <v>32.054699999999997</v>
      </c>
      <c r="R1021" s="31">
        <v>33.301899999999996</v>
      </c>
      <c r="T1021" s="62">
        <f t="shared" si="15"/>
        <v>26.605399999999996</v>
      </c>
    </row>
    <row r="1022" spans="1:20" x14ac:dyDescent="0.2">
      <c r="A1022" s="51" t="s">
        <v>2113</v>
      </c>
      <c r="B1022" s="52" t="s">
        <v>2114</v>
      </c>
      <c r="C1022" s="53">
        <v>0.1</v>
      </c>
      <c r="D1022" s="51" t="s">
        <v>5</v>
      </c>
      <c r="E1022" s="51" t="s">
        <v>2115</v>
      </c>
      <c r="F1022" s="31">
        <v>14.484999999999999</v>
      </c>
      <c r="G1022" s="31">
        <v>15.33</v>
      </c>
      <c r="H1022" s="31">
        <v>16.177299999999999</v>
      </c>
      <c r="I1022" s="31">
        <v>17.3263</v>
      </c>
      <c r="J1022" s="31">
        <v>18.338699999999999</v>
      </c>
      <c r="K1022" s="31">
        <v>19.387500000000003</v>
      </c>
      <c r="L1022" s="31">
        <v>20.6675</v>
      </c>
      <c r="M1022" s="31">
        <v>22.702599999999997</v>
      </c>
      <c r="N1022" s="31">
        <v>24.776399999999999</v>
      </c>
      <c r="O1022" s="31">
        <v>25.197099999999999</v>
      </c>
      <c r="P1022" s="31">
        <v>26.343299999999999</v>
      </c>
      <c r="Q1022" s="31">
        <v>27.4193</v>
      </c>
      <c r="R1022" s="31">
        <v>28.4861</v>
      </c>
      <c r="T1022" s="62">
        <f t="shared" si="15"/>
        <v>22.702599999999997</v>
      </c>
    </row>
    <row r="1023" spans="1:20" x14ac:dyDescent="0.2">
      <c r="A1023" s="51" t="s">
        <v>2116</v>
      </c>
      <c r="B1023" s="52" t="s">
        <v>2117</v>
      </c>
      <c r="C1023" s="53">
        <v>0.1</v>
      </c>
      <c r="D1023" s="51" t="s">
        <v>5</v>
      </c>
      <c r="E1023" s="51" t="s">
        <v>2118</v>
      </c>
      <c r="F1023" s="31">
        <v>11.265000000000001</v>
      </c>
      <c r="G1023" s="31">
        <v>11.97</v>
      </c>
      <c r="H1023" s="31">
        <v>12.6297</v>
      </c>
      <c r="I1023" s="31">
        <v>13.526700000000002</v>
      </c>
      <c r="J1023" s="31">
        <v>14.3263</v>
      </c>
      <c r="K1023" s="31">
        <v>15.1455</v>
      </c>
      <c r="L1023" s="31">
        <v>16.145499999999998</v>
      </c>
      <c r="M1023" s="31">
        <v>17.735399999999998</v>
      </c>
      <c r="N1023" s="31">
        <v>19.355599999999999</v>
      </c>
      <c r="O1023" s="31">
        <v>19.683900000000001</v>
      </c>
      <c r="P1023" s="31">
        <v>20.611699999999999</v>
      </c>
      <c r="Q1023" s="31">
        <v>21.5197</v>
      </c>
      <c r="R1023" s="31">
        <v>22.356900000000003</v>
      </c>
      <c r="T1023" s="62">
        <f t="shared" si="15"/>
        <v>17.735399999999998</v>
      </c>
    </row>
    <row r="1024" spans="1:20" x14ac:dyDescent="0.2">
      <c r="A1024" s="51" t="s">
        <v>2119</v>
      </c>
      <c r="B1024" s="52" t="s">
        <v>2120</v>
      </c>
      <c r="C1024" s="53">
        <v>0.1</v>
      </c>
      <c r="D1024" s="51" t="s">
        <v>5</v>
      </c>
      <c r="E1024" s="51" t="s">
        <v>2121</v>
      </c>
      <c r="F1024" s="31">
        <v>3.33</v>
      </c>
      <c r="G1024" s="31">
        <v>3.6900000000000004</v>
      </c>
      <c r="H1024" s="31">
        <v>3.8874</v>
      </c>
      <c r="I1024" s="31">
        <v>4.1634000000000002</v>
      </c>
      <c r="J1024" s="31">
        <v>4.4386000000000001</v>
      </c>
      <c r="K1024" s="31">
        <v>4.6920000000000002</v>
      </c>
      <c r="L1024" s="31">
        <v>5.0019999999999998</v>
      </c>
      <c r="M1024" s="31">
        <v>5.4947999999999997</v>
      </c>
      <c r="N1024" s="31">
        <v>5.9971999999999994</v>
      </c>
      <c r="O1024" s="31">
        <v>6.0978000000000003</v>
      </c>
      <c r="P1024" s="31">
        <v>6.4874000000000001</v>
      </c>
      <c r="Q1024" s="31">
        <v>6.9813999999999998</v>
      </c>
      <c r="R1024" s="31">
        <v>7.2528000000000006</v>
      </c>
      <c r="T1024" s="62">
        <f t="shared" si="15"/>
        <v>5.4947999999999997</v>
      </c>
    </row>
    <row r="1025" spans="1:20" x14ac:dyDescent="0.2">
      <c r="A1025" s="51" t="s">
        <v>2122</v>
      </c>
      <c r="B1025" s="52" t="s">
        <v>2123</v>
      </c>
      <c r="C1025" s="53">
        <v>0.1</v>
      </c>
      <c r="D1025" s="51" t="s">
        <v>5</v>
      </c>
      <c r="E1025" s="51" t="s">
        <v>33</v>
      </c>
      <c r="F1025" s="31">
        <v>24.915500000000002</v>
      </c>
      <c r="G1025" s="31">
        <v>26.214000000000002</v>
      </c>
      <c r="H1025" s="31">
        <v>27.668990000000001</v>
      </c>
      <c r="I1025" s="31">
        <v>29.63429</v>
      </c>
      <c r="J1025" s="31">
        <v>31.336010000000002</v>
      </c>
      <c r="K1025" s="31">
        <v>33.128549999999997</v>
      </c>
      <c r="L1025" s="31">
        <v>35.315549999999995</v>
      </c>
      <c r="M1025" s="31">
        <v>38.792779999999993</v>
      </c>
      <c r="N1025" s="31">
        <v>42.335919999999994</v>
      </c>
      <c r="O1025" s="31">
        <v>43.055930000000004</v>
      </c>
      <c r="P1025" s="31">
        <v>44.909590000000001</v>
      </c>
      <c r="Q1025" s="31">
        <v>46.529790000000006</v>
      </c>
      <c r="R1025" s="31">
        <v>48.340330000000002</v>
      </c>
      <c r="T1025" s="62">
        <f t="shared" si="15"/>
        <v>38.792779999999993</v>
      </c>
    </row>
    <row r="1026" spans="1:20" x14ac:dyDescent="0.2">
      <c r="A1026" s="51" t="s">
        <v>2124</v>
      </c>
      <c r="B1026" s="52" t="s">
        <v>2125</v>
      </c>
      <c r="C1026" s="53">
        <v>0.01</v>
      </c>
      <c r="D1026" s="51" t="s">
        <v>5</v>
      </c>
      <c r="E1026" s="51" t="s">
        <v>2126</v>
      </c>
      <c r="F1026" s="31">
        <v>12.040000000000001</v>
      </c>
      <c r="G1026" s="31">
        <v>12.585000000000001</v>
      </c>
      <c r="H1026" s="31">
        <v>13.286799999999999</v>
      </c>
      <c r="I1026" s="31">
        <v>14.230600000000001</v>
      </c>
      <c r="J1026" s="31">
        <v>15.0318</v>
      </c>
      <c r="K1026" s="31">
        <v>15.8919</v>
      </c>
      <c r="L1026" s="31">
        <v>16.940899999999999</v>
      </c>
      <c r="M1026" s="31">
        <v>18.608799999999999</v>
      </c>
      <c r="N1026" s="31">
        <v>20.308199999999999</v>
      </c>
      <c r="O1026" s="31">
        <v>20.654200000000003</v>
      </c>
      <c r="P1026" s="31">
        <v>21.487199999999998</v>
      </c>
      <c r="Q1026" s="31">
        <v>22.147400000000001</v>
      </c>
      <c r="R1026" s="31">
        <v>23.009300000000003</v>
      </c>
      <c r="T1026" s="62">
        <f t="shared" si="15"/>
        <v>18.608799999999999</v>
      </c>
    </row>
    <row r="1027" spans="1:20" x14ac:dyDescent="0.2">
      <c r="A1027" s="51" t="s">
        <v>2127</v>
      </c>
      <c r="B1027" s="52" t="s">
        <v>2128</v>
      </c>
      <c r="C1027" s="53">
        <v>1</v>
      </c>
      <c r="D1027" s="51" t="s">
        <v>250</v>
      </c>
      <c r="E1027" s="51" t="s">
        <v>2129</v>
      </c>
      <c r="F1027" s="31">
        <v>122.96000000000001</v>
      </c>
      <c r="G1027" s="31">
        <v>153.48000000000002</v>
      </c>
      <c r="H1027" s="31">
        <v>162.51679999999999</v>
      </c>
      <c r="I1027" s="31">
        <v>174.02280000000002</v>
      </c>
      <c r="J1027" s="31">
        <v>183.70319999999998</v>
      </c>
      <c r="K1027" s="31">
        <v>194.16600000000003</v>
      </c>
      <c r="L1027" s="31">
        <v>206.96600000000001</v>
      </c>
      <c r="M1027" s="31">
        <v>227.42959999999999</v>
      </c>
      <c r="N1027" s="31">
        <v>248.2244</v>
      </c>
      <c r="O1027" s="31">
        <v>252.36759999999998</v>
      </c>
      <c r="P1027" s="31">
        <v>324.3288</v>
      </c>
      <c r="Q1027" s="31">
        <v>461.53280000000001</v>
      </c>
      <c r="R1027" s="31">
        <v>638.49560000000008</v>
      </c>
      <c r="T1027" s="62">
        <f t="shared" si="15"/>
        <v>227.42959999999999</v>
      </c>
    </row>
    <row r="1028" spans="1:20" x14ac:dyDescent="0.2">
      <c r="A1028" s="51">
        <v>40303250</v>
      </c>
      <c r="B1028" s="52" t="s">
        <v>2130</v>
      </c>
      <c r="C1028" s="53">
        <v>0.01</v>
      </c>
      <c r="D1028" s="51" t="s">
        <v>5</v>
      </c>
      <c r="E1028" s="51">
        <v>1.893</v>
      </c>
      <c r="F1028" s="31">
        <v>21.849499999999999</v>
      </c>
      <c r="G1028" s="31">
        <v>22.821000000000002</v>
      </c>
      <c r="H1028" s="31">
        <v>24.09431</v>
      </c>
      <c r="I1028" s="31">
        <v>25.805810000000001</v>
      </c>
      <c r="J1028" s="31">
        <v>27.255289999999999</v>
      </c>
      <c r="K1028" s="31">
        <v>28.81485</v>
      </c>
      <c r="L1028" s="31">
        <v>30.716849999999997</v>
      </c>
      <c r="M1028" s="31">
        <v>33.741019999999999</v>
      </c>
      <c r="N1028" s="31">
        <v>36.822279999999999</v>
      </c>
      <c r="O1028" s="31">
        <v>37.449770000000001</v>
      </c>
      <c r="P1028" s="31">
        <v>38.94811</v>
      </c>
      <c r="Q1028" s="31">
        <v>40.120110000000004</v>
      </c>
      <c r="R1028" s="31">
        <v>41.681469999999997</v>
      </c>
      <c r="T1028" s="62">
        <f t="shared" si="15"/>
        <v>33.741019999999999</v>
      </c>
    </row>
    <row r="1029" spans="1:20" x14ac:dyDescent="0.2">
      <c r="A1029" s="51" t="s">
        <v>2131</v>
      </c>
      <c r="B1029" s="52" t="s">
        <v>2132</v>
      </c>
      <c r="C1029" s="53">
        <v>0.04</v>
      </c>
      <c r="D1029" s="51" t="s">
        <v>5</v>
      </c>
      <c r="E1029" s="51" t="s">
        <v>1790</v>
      </c>
      <c r="F1029" s="31">
        <v>10.980500000000001</v>
      </c>
      <c r="G1029" s="31">
        <v>11.544</v>
      </c>
      <c r="H1029" s="31">
        <v>12.185090000000001</v>
      </c>
      <c r="I1029" s="31">
        <v>13.05059</v>
      </c>
      <c r="J1029" s="31">
        <v>13.798310000000001</v>
      </c>
      <c r="K1029" s="31">
        <v>14.58765</v>
      </c>
      <c r="L1029" s="31">
        <v>15.550649999999999</v>
      </c>
      <c r="M1029" s="31">
        <v>17.081780000000002</v>
      </c>
      <c r="N1029" s="31">
        <v>18.641919999999999</v>
      </c>
      <c r="O1029" s="31">
        <v>18.959030000000002</v>
      </c>
      <c r="P1029" s="31">
        <v>19.769290000000002</v>
      </c>
      <c r="Q1029" s="31">
        <v>20.470290000000002</v>
      </c>
      <c r="R1029" s="31">
        <v>21.266829999999999</v>
      </c>
      <c r="T1029" s="62">
        <f t="shared" si="15"/>
        <v>17.081780000000002</v>
      </c>
    </row>
    <row r="1030" spans="1:20" x14ac:dyDescent="0.2">
      <c r="A1030" s="51" t="s">
        <v>2133</v>
      </c>
      <c r="B1030" s="52" t="s">
        <v>2134</v>
      </c>
      <c r="C1030" s="53">
        <v>0.04</v>
      </c>
      <c r="D1030" s="51" t="s">
        <v>5</v>
      </c>
      <c r="E1030" s="51" t="s">
        <v>149</v>
      </c>
      <c r="F1030" s="31">
        <v>21.02</v>
      </c>
      <c r="G1030" s="31">
        <v>22.020000000000003</v>
      </c>
      <c r="H1030" s="31">
        <v>23.246000000000002</v>
      </c>
      <c r="I1030" s="31">
        <v>24.897200000000002</v>
      </c>
      <c r="J1030" s="31">
        <v>26.308399999999999</v>
      </c>
      <c r="K1030" s="31">
        <v>27.813600000000001</v>
      </c>
      <c r="L1030" s="31">
        <v>29.649599999999996</v>
      </c>
      <c r="M1030" s="31">
        <v>32.568799999999996</v>
      </c>
      <c r="N1030" s="31">
        <v>35.543199999999999</v>
      </c>
      <c r="O1030" s="31">
        <v>36.148400000000002</v>
      </c>
      <c r="P1030" s="31">
        <v>37.639599999999994</v>
      </c>
      <c r="Q1030" s="31">
        <v>38.864400000000003</v>
      </c>
      <c r="R1030" s="31">
        <v>40.376800000000003</v>
      </c>
      <c r="T1030" s="62">
        <f t="shared" si="15"/>
        <v>32.568799999999996</v>
      </c>
    </row>
    <row r="1031" spans="1:20" x14ac:dyDescent="0.2">
      <c r="A1031" s="51" t="s">
        <v>2135</v>
      </c>
      <c r="B1031" s="52" t="s">
        <v>2136</v>
      </c>
      <c r="C1031" s="53">
        <v>0.04</v>
      </c>
      <c r="D1031" s="51" t="s">
        <v>5</v>
      </c>
      <c r="E1031" s="51" t="s">
        <v>314</v>
      </c>
      <c r="F1031" s="31">
        <v>25.470499999999998</v>
      </c>
      <c r="G1031" s="31">
        <v>26.664000000000001</v>
      </c>
      <c r="H1031" s="31">
        <v>28.149290000000001</v>
      </c>
      <c r="I1031" s="31">
        <v>30.148789999999998</v>
      </c>
      <c r="J1031" s="31">
        <v>31.854109999999995</v>
      </c>
      <c r="K1031" s="31">
        <v>33.676649999999995</v>
      </c>
      <c r="L1031" s="31">
        <v>35.899649999999994</v>
      </c>
      <c r="M1031" s="31">
        <v>39.434179999999998</v>
      </c>
      <c r="N1031" s="31">
        <v>43.035519999999998</v>
      </c>
      <c r="O1031" s="31">
        <v>43.768430000000002</v>
      </c>
      <c r="P1031" s="31">
        <v>45.561489999999992</v>
      </c>
      <c r="Q1031" s="31">
        <v>47.01849</v>
      </c>
      <c r="R1031" s="31">
        <v>48.848230000000001</v>
      </c>
      <c r="T1031" s="62">
        <f t="shared" si="15"/>
        <v>39.434179999999998</v>
      </c>
    </row>
    <row r="1032" spans="1:20" x14ac:dyDescent="0.2">
      <c r="A1032" s="51" t="s">
        <v>2137</v>
      </c>
      <c r="B1032" s="52" t="s">
        <v>2138</v>
      </c>
      <c r="C1032" s="53">
        <v>0.04</v>
      </c>
      <c r="D1032" s="51" t="s">
        <v>5</v>
      </c>
      <c r="E1032" s="51" t="s">
        <v>228</v>
      </c>
      <c r="F1032" s="31">
        <v>5.1844999999999999</v>
      </c>
      <c r="G1032" s="31">
        <v>5.4959999999999996</v>
      </c>
      <c r="H1032" s="31">
        <v>5.79941</v>
      </c>
      <c r="I1032" s="31">
        <v>6.2113099999999992</v>
      </c>
      <c r="J1032" s="31">
        <v>6.57599</v>
      </c>
      <c r="K1032" s="31">
        <v>6.9520499999999998</v>
      </c>
      <c r="L1032" s="31">
        <v>7.4110499999999995</v>
      </c>
      <c r="M1032" s="31">
        <v>8.1408199999999979</v>
      </c>
      <c r="N1032" s="31">
        <v>8.8844799999999999</v>
      </c>
      <c r="O1032" s="31">
        <v>9.0352700000000006</v>
      </c>
      <c r="P1032" s="31">
        <v>9.4524099999999986</v>
      </c>
      <c r="Q1032" s="31">
        <v>9.8510099999999987</v>
      </c>
      <c r="R1032" s="31">
        <v>10.23427</v>
      </c>
      <c r="T1032" s="62">
        <f t="shared" ref="T1032:T1095" si="16">M1032</f>
        <v>8.1408199999999979</v>
      </c>
    </row>
    <row r="1033" spans="1:20" x14ac:dyDescent="0.2">
      <c r="A1033" s="51">
        <v>40324770</v>
      </c>
      <c r="B1033" s="52" t="s">
        <v>2139</v>
      </c>
      <c r="C1033" s="53">
        <v>1</v>
      </c>
      <c r="D1033" s="51" t="s">
        <v>5</v>
      </c>
      <c r="E1033" s="51">
        <v>26.11</v>
      </c>
      <c r="F1033" s="31">
        <v>308.26499999999999</v>
      </c>
      <c r="G1033" s="31">
        <v>323.82</v>
      </c>
      <c r="H1033" s="31">
        <v>341.81369999999998</v>
      </c>
      <c r="I1033" s="31">
        <v>366.09269999999998</v>
      </c>
      <c r="J1033" s="31">
        <v>387.0163</v>
      </c>
      <c r="K1033" s="31">
        <v>409.15649999999999</v>
      </c>
      <c r="L1033" s="31">
        <v>436.16649999999998</v>
      </c>
      <c r="M1033" s="31">
        <v>479.11139999999995</v>
      </c>
      <c r="N1033" s="31">
        <v>522.86959999999999</v>
      </c>
      <c r="O1033" s="31">
        <v>531.76589999999999</v>
      </c>
      <c r="P1033" s="31">
        <v>554.31169999999997</v>
      </c>
      <c r="Q1033" s="31">
        <v>573.59770000000003</v>
      </c>
      <c r="R1033" s="31">
        <v>595.91790000000003</v>
      </c>
      <c r="S1033" s="29">
        <f>VLOOKUP(B1033,[1]TABELA!$B$53:$T$1211,19,FALSE)</f>
        <v>240</v>
      </c>
      <c r="T1033" s="62">
        <v>300</v>
      </c>
    </row>
    <row r="1034" spans="1:20" x14ac:dyDescent="0.2">
      <c r="A1034" s="51">
        <v>40324788</v>
      </c>
      <c r="B1034" s="52" t="s">
        <v>2140</v>
      </c>
      <c r="C1034" s="53">
        <v>1</v>
      </c>
      <c r="D1034" s="51" t="s">
        <v>5</v>
      </c>
      <c r="E1034" s="51">
        <v>13.05</v>
      </c>
      <c r="F1034" s="31">
        <v>158.07500000000002</v>
      </c>
      <c r="G1034" s="31">
        <v>167.10000000000002</v>
      </c>
      <c r="H1034" s="31">
        <v>176.34350000000001</v>
      </c>
      <c r="I1034" s="31">
        <v>188.86850000000001</v>
      </c>
      <c r="J1034" s="31">
        <v>199.86650000000003</v>
      </c>
      <c r="K1034" s="31">
        <v>211.29750000000001</v>
      </c>
      <c r="L1034" s="31">
        <v>225.2475</v>
      </c>
      <c r="M1034" s="31">
        <v>247.42699999999999</v>
      </c>
      <c r="N1034" s="31">
        <v>270.02800000000002</v>
      </c>
      <c r="O1034" s="31">
        <v>274.61450000000008</v>
      </c>
      <c r="P1034" s="31">
        <v>286.9735</v>
      </c>
      <c r="Q1034" s="31">
        <v>298.42349999999999</v>
      </c>
      <c r="R1034" s="31">
        <v>310.03450000000004</v>
      </c>
      <c r="T1034" s="62">
        <f t="shared" si="16"/>
        <v>247.42699999999999</v>
      </c>
    </row>
    <row r="1035" spans="1:20" x14ac:dyDescent="0.2">
      <c r="A1035" s="51">
        <v>40324796</v>
      </c>
      <c r="B1035" s="52" t="s">
        <v>2141</v>
      </c>
      <c r="C1035" s="53">
        <v>1</v>
      </c>
      <c r="D1035" s="51" t="s">
        <v>5</v>
      </c>
      <c r="E1035" s="51">
        <v>13.05</v>
      </c>
      <c r="F1035" s="31">
        <v>158.07500000000002</v>
      </c>
      <c r="G1035" s="31">
        <v>167.10000000000002</v>
      </c>
      <c r="H1035" s="31">
        <v>176.34350000000001</v>
      </c>
      <c r="I1035" s="31">
        <v>188.86850000000001</v>
      </c>
      <c r="J1035" s="31">
        <v>199.86650000000003</v>
      </c>
      <c r="K1035" s="31">
        <v>211.29750000000001</v>
      </c>
      <c r="L1035" s="31">
        <v>225.2475</v>
      </c>
      <c r="M1035" s="31">
        <v>247.42699999999999</v>
      </c>
      <c r="N1035" s="31">
        <v>270.02800000000002</v>
      </c>
      <c r="O1035" s="31">
        <v>274.61450000000008</v>
      </c>
      <c r="P1035" s="31">
        <v>286.9735</v>
      </c>
      <c r="Q1035" s="31">
        <v>298.42349999999999</v>
      </c>
      <c r="R1035" s="31">
        <v>310.03450000000004</v>
      </c>
      <c r="T1035" s="62">
        <f t="shared" si="16"/>
        <v>247.42699999999999</v>
      </c>
    </row>
    <row r="1036" spans="1:20" x14ac:dyDescent="0.2">
      <c r="A1036" s="51" t="s">
        <v>2142</v>
      </c>
      <c r="B1036" s="52" t="s">
        <v>2143</v>
      </c>
      <c r="C1036" s="53">
        <v>0.01</v>
      </c>
      <c r="D1036" s="51" t="s">
        <v>5</v>
      </c>
      <c r="E1036" s="51" t="s">
        <v>181</v>
      </c>
      <c r="F1036" s="31">
        <v>13.534999999999998</v>
      </c>
      <c r="G1036" s="31">
        <v>14.145</v>
      </c>
      <c r="H1036" s="31">
        <v>14.933899999999998</v>
      </c>
      <c r="I1036" s="31">
        <v>15.9947</v>
      </c>
      <c r="J1036" s="31">
        <v>16.894699999999997</v>
      </c>
      <c r="K1036" s="31">
        <v>17.8614</v>
      </c>
      <c r="L1036" s="31">
        <v>19.040399999999998</v>
      </c>
      <c r="M1036" s="31">
        <v>20.914999999999996</v>
      </c>
      <c r="N1036" s="31">
        <v>22.824999999999999</v>
      </c>
      <c r="O1036" s="31">
        <v>23.213899999999999</v>
      </c>
      <c r="P1036" s="31">
        <v>24.148299999999995</v>
      </c>
      <c r="Q1036" s="31">
        <v>24.886499999999998</v>
      </c>
      <c r="R1036" s="31">
        <v>25.855</v>
      </c>
      <c r="T1036" s="62">
        <f t="shared" si="16"/>
        <v>20.914999999999996</v>
      </c>
    </row>
    <row r="1037" spans="1:20" x14ac:dyDescent="0.2">
      <c r="A1037" s="51" t="s">
        <v>2144</v>
      </c>
      <c r="B1037" s="52" t="s">
        <v>2145</v>
      </c>
      <c r="C1037" s="53">
        <v>0.04</v>
      </c>
      <c r="D1037" s="51" t="s">
        <v>5</v>
      </c>
      <c r="E1037" s="51" t="s">
        <v>178</v>
      </c>
      <c r="F1037" s="31">
        <v>16.569500000000001</v>
      </c>
      <c r="G1037" s="31">
        <v>17.376000000000001</v>
      </c>
      <c r="H1037" s="31">
        <v>18.34271</v>
      </c>
      <c r="I1037" s="31">
        <v>19.645610000000001</v>
      </c>
      <c r="J1037" s="31">
        <v>20.762689999999999</v>
      </c>
      <c r="K1037" s="31">
        <v>21.950550000000003</v>
      </c>
      <c r="L1037" s="31">
        <v>23.399549999999998</v>
      </c>
      <c r="M1037" s="31">
        <v>25.703419999999998</v>
      </c>
      <c r="N1037" s="31">
        <v>28.050879999999999</v>
      </c>
      <c r="O1037" s="31">
        <v>28.528370000000002</v>
      </c>
      <c r="P1037" s="31">
        <v>29.71771</v>
      </c>
      <c r="Q1037" s="31">
        <v>30.710310000000003</v>
      </c>
      <c r="R1037" s="31">
        <v>31.905370000000005</v>
      </c>
      <c r="T1037" s="62">
        <f t="shared" si="16"/>
        <v>25.703419999999998</v>
      </c>
    </row>
    <row r="1038" spans="1:20" x14ac:dyDescent="0.2">
      <c r="A1038" s="51" t="s">
        <v>2146</v>
      </c>
      <c r="B1038" s="52" t="s">
        <v>2147</v>
      </c>
      <c r="C1038" s="53">
        <v>0.01</v>
      </c>
      <c r="D1038" s="51" t="s">
        <v>5</v>
      </c>
      <c r="E1038" s="51" t="s">
        <v>2148</v>
      </c>
      <c r="F1038" s="31">
        <v>36.753500000000003</v>
      </c>
      <c r="G1038" s="31">
        <v>38.372999999999998</v>
      </c>
      <c r="H1038" s="31">
        <v>40.514629999999997</v>
      </c>
      <c r="I1038" s="31">
        <v>43.392530000000001</v>
      </c>
      <c r="J1038" s="31">
        <v>45.826970000000003</v>
      </c>
      <c r="K1038" s="31">
        <v>48.449249999999999</v>
      </c>
      <c r="L1038" s="31">
        <v>51.64725</v>
      </c>
      <c r="M1038" s="31">
        <v>56.732059999999997</v>
      </c>
      <c r="N1038" s="31">
        <v>61.912840000000003</v>
      </c>
      <c r="O1038" s="31">
        <v>62.968010000000007</v>
      </c>
      <c r="P1038" s="31">
        <v>65.477230000000006</v>
      </c>
      <c r="Q1038" s="31">
        <v>67.426829999999995</v>
      </c>
      <c r="R1038" s="31">
        <v>70.050910000000002</v>
      </c>
      <c r="T1038" s="62">
        <f t="shared" si="16"/>
        <v>56.732059999999997</v>
      </c>
    </row>
    <row r="1039" spans="1:20" x14ac:dyDescent="0.2">
      <c r="A1039" s="51">
        <v>40402215</v>
      </c>
      <c r="B1039" s="52" t="s">
        <v>2149</v>
      </c>
      <c r="C1039" s="53">
        <v>1</v>
      </c>
      <c r="D1039" s="51" t="s">
        <v>158</v>
      </c>
      <c r="E1039" s="51"/>
      <c r="F1039" s="31">
        <v>160</v>
      </c>
      <c r="G1039" s="31">
        <v>213</v>
      </c>
      <c r="H1039" s="31">
        <v>225</v>
      </c>
      <c r="I1039" s="31">
        <v>240.91</v>
      </c>
      <c r="J1039" s="31">
        <v>254.34</v>
      </c>
      <c r="K1039" s="31">
        <v>268.81</v>
      </c>
      <c r="L1039" s="31">
        <v>286.52</v>
      </c>
      <c r="M1039" s="31">
        <v>314.89</v>
      </c>
      <c r="N1039" s="31">
        <v>343.7</v>
      </c>
      <c r="O1039" s="31">
        <v>349.31</v>
      </c>
      <c r="P1039" s="31">
        <v>517.41</v>
      </c>
      <c r="Q1039" s="31">
        <v>849.95</v>
      </c>
      <c r="R1039" s="31">
        <v>1235.29</v>
      </c>
      <c r="T1039" s="62">
        <f t="shared" si="16"/>
        <v>314.89</v>
      </c>
    </row>
    <row r="1040" spans="1:20" x14ac:dyDescent="0.2">
      <c r="A1040" s="51" t="s">
        <v>2150</v>
      </c>
      <c r="B1040" s="52" t="s">
        <v>2151</v>
      </c>
      <c r="C1040" s="53">
        <v>0.1</v>
      </c>
      <c r="D1040" s="51" t="s">
        <v>5</v>
      </c>
      <c r="E1040" s="51" t="s">
        <v>928</v>
      </c>
      <c r="F1040" s="31">
        <v>27.709999999999997</v>
      </c>
      <c r="G1040" s="31">
        <v>29.13</v>
      </c>
      <c r="H1040" s="31">
        <v>30.747799999999998</v>
      </c>
      <c r="I1040" s="31">
        <v>32.931799999999996</v>
      </c>
      <c r="J1040" s="31">
        <v>34.818199999999997</v>
      </c>
      <c r="K1040" s="31">
        <v>36.81</v>
      </c>
      <c r="L1040" s="31">
        <v>39.239999999999995</v>
      </c>
      <c r="M1040" s="31">
        <v>43.103599999999993</v>
      </c>
      <c r="N1040" s="31">
        <v>47.040399999999998</v>
      </c>
      <c r="O1040" s="31">
        <v>47.840599999999995</v>
      </c>
      <c r="P1040" s="31">
        <v>49.883799999999994</v>
      </c>
      <c r="Q1040" s="31">
        <v>51.649799999999999</v>
      </c>
      <c r="R1040" s="31">
        <v>53.659599999999998</v>
      </c>
      <c r="T1040" s="62">
        <f t="shared" si="16"/>
        <v>43.103599999999993</v>
      </c>
    </row>
    <row r="1041" spans="1:20" x14ac:dyDescent="0.2">
      <c r="A1041" s="51" t="s">
        <v>2152</v>
      </c>
      <c r="B1041" s="52" t="s">
        <v>2153</v>
      </c>
      <c r="C1041" s="53">
        <v>1</v>
      </c>
      <c r="D1041" s="51" t="s">
        <v>84</v>
      </c>
      <c r="E1041" s="51" t="s">
        <v>2154</v>
      </c>
      <c r="F1041" s="31">
        <v>382.37</v>
      </c>
      <c r="G1041" s="31">
        <v>442.06</v>
      </c>
      <c r="H1041" s="31">
        <v>467.21459999999996</v>
      </c>
      <c r="I1041" s="31">
        <v>500.33659999999998</v>
      </c>
      <c r="J1041" s="31">
        <v>528.30539999999996</v>
      </c>
      <c r="K1041" s="31">
        <v>558.45699999999999</v>
      </c>
      <c r="L1041" s="31">
        <v>595.29700000000003</v>
      </c>
      <c r="M1041" s="31">
        <v>654.04119999999989</v>
      </c>
      <c r="N1041" s="31">
        <v>713.82679999999993</v>
      </c>
      <c r="O1041" s="31">
        <v>725.76220000000001</v>
      </c>
      <c r="P1041" s="31">
        <v>888.96859999999992</v>
      </c>
      <c r="Q1041" s="31">
        <v>1191.6566</v>
      </c>
      <c r="R1041" s="31">
        <v>1548.7482</v>
      </c>
      <c r="T1041" s="62">
        <f t="shared" si="16"/>
        <v>654.04119999999989</v>
      </c>
    </row>
    <row r="1042" spans="1:20" x14ac:dyDescent="0.2">
      <c r="A1042" s="51" t="s">
        <v>2155</v>
      </c>
      <c r="B1042" s="52" t="s">
        <v>2156</v>
      </c>
      <c r="C1042" s="53">
        <v>0.04</v>
      </c>
      <c r="D1042" s="51" t="s">
        <v>5</v>
      </c>
      <c r="E1042" s="51" t="s">
        <v>1790</v>
      </c>
      <c r="F1042" s="31">
        <v>10.980500000000001</v>
      </c>
      <c r="G1042" s="31">
        <v>11.544</v>
      </c>
      <c r="H1042" s="31">
        <v>12.185090000000001</v>
      </c>
      <c r="I1042" s="31">
        <v>13.05059</v>
      </c>
      <c r="J1042" s="31">
        <v>13.798310000000001</v>
      </c>
      <c r="K1042" s="31">
        <v>14.58765</v>
      </c>
      <c r="L1042" s="31">
        <v>15.550649999999999</v>
      </c>
      <c r="M1042" s="31">
        <v>17.081780000000002</v>
      </c>
      <c r="N1042" s="31">
        <v>18.641919999999999</v>
      </c>
      <c r="O1042" s="31">
        <v>18.959030000000002</v>
      </c>
      <c r="P1042" s="31">
        <v>19.769290000000002</v>
      </c>
      <c r="Q1042" s="31">
        <v>20.470290000000002</v>
      </c>
      <c r="R1042" s="31">
        <v>21.266829999999999</v>
      </c>
      <c r="T1042" s="62">
        <f t="shared" si="16"/>
        <v>17.081780000000002</v>
      </c>
    </row>
    <row r="1043" spans="1:20" x14ac:dyDescent="0.2">
      <c r="A1043" s="51" t="s">
        <v>2157</v>
      </c>
      <c r="B1043" s="52" t="s">
        <v>2158</v>
      </c>
      <c r="C1043" s="53">
        <v>0.01</v>
      </c>
      <c r="D1043" s="51" t="s">
        <v>5</v>
      </c>
      <c r="E1043" s="51" t="s">
        <v>181</v>
      </c>
      <c r="F1043" s="31">
        <v>13.534999999999998</v>
      </c>
      <c r="G1043" s="31">
        <v>14.145</v>
      </c>
      <c r="H1043" s="31">
        <v>14.933899999999998</v>
      </c>
      <c r="I1043" s="31">
        <v>15.9947</v>
      </c>
      <c r="J1043" s="31">
        <v>16.894699999999997</v>
      </c>
      <c r="K1043" s="31">
        <v>17.8614</v>
      </c>
      <c r="L1043" s="31">
        <v>19.040399999999998</v>
      </c>
      <c r="M1043" s="31">
        <v>20.914999999999996</v>
      </c>
      <c r="N1043" s="31">
        <v>22.824999999999999</v>
      </c>
      <c r="O1043" s="31">
        <v>23.213899999999999</v>
      </c>
      <c r="P1043" s="31">
        <v>24.148299999999995</v>
      </c>
      <c r="Q1043" s="31">
        <v>24.886499999999998</v>
      </c>
      <c r="R1043" s="31">
        <v>25.855</v>
      </c>
      <c r="T1043" s="62">
        <f t="shared" si="16"/>
        <v>20.914999999999996</v>
      </c>
    </row>
    <row r="1044" spans="1:20" x14ac:dyDescent="0.2">
      <c r="A1044" s="51" t="s">
        <v>2159</v>
      </c>
      <c r="B1044" s="52" t="s">
        <v>2160</v>
      </c>
      <c r="C1044" s="53">
        <v>0.04</v>
      </c>
      <c r="D1044" s="51" t="s">
        <v>5</v>
      </c>
      <c r="E1044" s="51" t="s">
        <v>178</v>
      </c>
      <c r="F1044" s="31">
        <v>16.569500000000001</v>
      </c>
      <c r="G1044" s="31">
        <v>17.376000000000001</v>
      </c>
      <c r="H1044" s="31">
        <v>18.34271</v>
      </c>
      <c r="I1044" s="31">
        <v>19.645610000000001</v>
      </c>
      <c r="J1044" s="31">
        <v>20.762689999999999</v>
      </c>
      <c r="K1044" s="31">
        <v>21.950550000000003</v>
      </c>
      <c r="L1044" s="31">
        <v>23.399549999999998</v>
      </c>
      <c r="M1044" s="31">
        <v>25.703419999999998</v>
      </c>
      <c r="N1044" s="31">
        <v>28.050879999999999</v>
      </c>
      <c r="O1044" s="31">
        <v>28.528370000000002</v>
      </c>
      <c r="P1044" s="31">
        <v>29.71771</v>
      </c>
      <c r="Q1044" s="31">
        <v>30.710310000000003</v>
      </c>
      <c r="R1044" s="31">
        <v>31.905370000000005</v>
      </c>
      <c r="T1044" s="62">
        <f t="shared" si="16"/>
        <v>25.703419999999998</v>
      </c>
    </row>
    <row r="1045" spans="1:20" x14ac:dyDescent="0.2">
      <c r="A1045" s="51" t="s">
        <v>2161</v>
      </c>
      <c r="B1045" s="52" t="s">
        <v>2162</v>
      </c>
      <c r="C1045" s="53">
        <v>0.01</v>
      </c>
      <c r="D1045" s="51" t="s">
        <v>5</v>
      </c>
      <c r="E1045" s="51" t="s">
        <v>181</v>
      </c>
      <c r="F1045" s="31">
        <v>13.534999999999998</v>
      </c>
      <c r="G1045" s="31">
        <v>14.145</v>
      </c>
      <c r="H1045" s="31">
        <v>14.933899999999998</v>
      </c>
      <c r="I1045" s="31">
        <v>15.9947</v>
      </c>
      <c r="J1045" s="31">
        <v>16.894699999999997</v>
      </c>
      <c r="K1045" s="31">
        <v>17.8614</v>
      </c>
      <c r="L1045" s="31">
        <v>19.040399999999998</v>
      </c>
      <c r="M1045" s="31">
        <v>20.914999999999996</v>
      </c>
      <c r="N1045" s="31">
        <v>22.824999999999999</v>
      </c>
      <c r="O1045" s="31">
        <v>23.213899999999999</v>
      </c>
      <c r="P1045" s="31">
        <v>24.148299999999995</v>
      </c>
      <c r="Q1045" s="31">
        <v>24.886499999999998</v>
      </c>
      <c r="R1045" s="31">
        <v>25.855</v>
      </c>
      <c r="T1045" s="62">
        <f t="shared" si="16"/>
        <v>20.914999999999996</v>
      </c>
    </row>
    <row r="1046" spans="1:20" x14ac:dyDescent="0.2">
      <c r="A1046" s="51" t="s">
        <v>2163</v>
      </c>
      <c r="B1046" s="52" t="s">
        <v>2164</v>
      </c>
      <c r="C1046" s="53">
        <v>0.04</v>
      </c>
      <c r="D1046" s="51" t="s">
        <v>5</v>
      </c>
      <c r="E1046" s="51" t="s">
        <v>99</v>
      </c>
      <c r="F1046" s="31">
        <v>8.6</v>
      </c>
      <c r="G1046" s="31">
        <v>9.06</v>
      </c>
      <c r="H1046" s="31">
        <v>9.5623999999999985</v>
      </c>
      <c r="I1046" s="31">
        <v>10.2416</v>
      </c>
      <c r="J1046" s="31">
        <v>10.832000000000001</v>
      </c>
      <c r="K1046" s="31">
        <v>11.451599999999999</v>
      </c>
      <c r="L1046" s="31">
        <v>12.207599999999998</v>
      </c>
      <c r="M1046" s="31">
        <v>13.409599999999998</v>
      </c>
      <c r="N1046" s="31">
        <v>14.634399999999999</v>
      </c>
      <c r="O1046" s="31">
        <v>14.8832</v>
      </c>
      <c r="P1046" s="31">
        <v>15.531999999999998</v>
      </c>
      <c r="Q1046" s="31">
        <v>16.108799999999999</v>
      </c>
      <c r="R1046" s="31">
        <v>16.735599999999998</v>
      </c>
      <c r="S1046" s="29">
        <f>VLOOKUP(B1046,[1]TABELA!$B$53:$T$1211,19,FALSE)</f>
        <v>12</v>
      </c>
      <c r="T1046" s="62">
        <f>VLOOKUP(B1046,[1]TABELA!$B$53:$U$1211,20,FALSE)</f>
        <v>10</v>
      </c>
    </row>
    <row r="1047" spans="1:20" x14ac:dyDescent="0.2">
      <c r="A1047" s="51" t="s">
        <v>2165</v>
      </c>
      <c r="B1047" s="52" t="s">
        <v>2166</v>
      </c>
      <c r="C1047" s="53">
        <v>0.01</v>
      </c>
      <c r="D1047" s="51" t="s">
        <v>5</v>
      </c>
      <c r="E1047" s="51" t="s">
        <v>149</v>
      </c>
      <c r="F1047" s="31">
        <v>20.779999999999998</v>
      </c>
      <c r="G1047" s="31">
        <v>21.705000000000002</v>
      </c>
      <c r="H1047" s="31">
        <v>22.916</v>
      </c>
      <c r="I1047" s="31">
        <v>24.543800000000001</v>
      </c>
      <c r="J1047" s="31">
        <v>25.922599999999999</v>
      </c>
      <c r="K1047" s="31">
        <v>27.405899999999999</v>
      </c>
      <c r="L1047" s="31">
        <v>29.214899999999997</v>
      </c>
      <c r="M1047" s="31">
        <v>32.091200000000001</v>
      </c>
      <c r="N1047" s="31">
        <v>35.021799999999999</v>
      </c>
      <c r="O1047" s="31">
        <v>35.618600000000001</v>
      </c>
      <c r="P1047" s="31">
        <v>37.044399999999996</v>
      </c>
      <c r="Q1047" s="31">
        <v>38.160600000000002</v>
      </c>
      <c r="R1047" s="31">
        <v>39.645699999999998</v>
      </c>
      <c r="T1047" s="62">
        <f t="shared" si="16"/>
        <v>32.091200000000001</v>
      </c>
    </row>
    <row r="1048" spans="1:20" x14ac:dyDescent="0.2">
      <c r="A1048" s="51" t="s">
        <v>2167</v>
      </c>
      <c r="B1048" s="52" t="s">
        <v>2168</v>
      </c>
      <c r="C1048" s="53">
        <v>0.01</v>
      </c>
      <c r="D1048" s="51" t="s">
        <v>5</v>
      </c>
      <c r="E1048" s="51" t="s">
        <v>2169</v>
      </c>
      <c r="F1048" s="31">
        <v>30.256</v>
      </c>
      <c r="G1048" s="31">
        <v>31.593</v>
      </c>
      <c r="H1048" s="31">
        <v>33.356079999999999</v>
      </c>
      <c r="I1048" s="31">
        <v>35.725480000000005</v>
      </c>
      <c r="J1048" s="31">
        <v>37.730519999999999</v>
      </c>
      <c r="K1048" s="31">
        <v>39.889500000000005</v>
      </c>
      <c r="L1048" s="31">
        <v>42.522500000000001</v>
      </c>
      <c r="M1048" s="31">
        <v>46.708959999999998</v>
      </c>
      <c r="N1048" s="31">
        <v>50.974440000000001</v>
      </c>
      <c r="O1048" s="31">
        <v>51.843160000000005</v>
      </c>
      <c r="P1048" s="31">
        <v>53.911679999999997</v>
      </c>
      <c r="Q1048" s="31">
        <v>55.522280000000002</v>
      </c>
      <c r="R1048" s="31">
        <v>57.683059999999998</v>
      </c>
      <c r="T1048" s="62">
        <f t="shared" si="16"/>
        <v>46.708959999999998</v>
      </c>
    </row>
    <row r="1049" spans="1:20" x14ac:dyDescent="0.2">
      <c r="A1049" s="51" t="s">
        <v>2170</v>
      </c>
      <c r="B1049" s="52" t="s">
        <v>2171</v>
      </c>
      <c r="C1049" s="53">
        <v>0.25</v>
      </c>
      <c r="D1049" s="51" t="s">
        <v>5</v>
      </c>
      <c r="E1049" s="51" t="s">
        <v>473</v>
      </c>
      <c r="F1049" s="31">
        <v>253.298</v>
      </c>
      <c r="G1049" s="31">
        <v>264.84899999999999</v>
      </c>
      <c r="H1049" s="31">
        <v>279.61484000000002</v>
      </c>
      <c r="I1049" s="31">
        <v>299.47664000000003</v>
      </c>
      <c r="J1049" s="31">
        <v>316.35415999999998</v>
      </c>
      <c r="K1049" s="31">
        <v>334.45529999999997</v>
      </c>
      <c r="L1049" s="31">
        <v>356.53229999999996</v>
      </c>
      <c r="M1049" s="31">
        <v>391.63448</v>
      </c>
      <c r="N1049" s="31">
        <v>427.39972</v>
      </c>
      <c r="O1049" s="31">
        <v>434.68088000000006</v>
      </c>
      <c r="P1049" s="31">
        <v>452.27043999999995</v>
      </c>
      <c r="Q1049" s="31">
        <v>466.28664000000003</v>
      </c>
      <c r="R1049" s="31">
        <v>484.43277999999998</v>
      </c>
      <c r="T1049" s="62">
        <f t="shared" si="16"/>
        <v>391.63448</v>
      </c>
    </row>
    <row r="1050" spans="1:20" x14ac:dyDescent="0.2">
      <c r="A1050" s="51">
        <v>40321568</v>
      </c>
      <c r="B1050" s="52" t="s">
        <v>2172</v>
      </c>
      <c r="C1050" s="53">
        <v>0.25</v>
      </c>
      <c r="D1050" s="51" t="s">
        <v>5</v>
      </c>
      <c r="E1050" s="51">
        <v>23.856999999999999</v>
      </c>
      <c r="F1050" s="31">
        <v>276.35550000000001</v>
      </c>
      <c r="G1050" s="31">
        <v>288.90899999999999</v>
      </c>
      <c r="H1050" s="31">
        <v>305.01819</v>
      </c>
      <c r="I1050" s="31">
        <v>326.68448999999998</v>
      </c>
      <c r="J1050" s="31">
        <v>345.08580999999998</v>
      </c>
      <c r="K1050" s="31">
        <v>364.83105</v>
      </c>
      <c r="L1050" s="31">
        <v>388.91304999999994</v>
      </c>
      <c r="M1050" s="31">
        <v>427.20317999999997</v>
      </c>
      <c r="N1050" s="31">
        <v>466.21652</v>
      </c>
      <c r="O1050" s="31">
        <v>474.15933000000001</v>
      </c>
      <c r="P1050" s="31">
        <v>493.31278999999995</v>
      </c>
      <c r="Q1050" s="31">
        <v>508.53199000000001</v>
      </c>
      <c r="R1050" s="31">
        <v>528.32222999999999</v>
      </c>
      <c r="T1050" s="62">
        <f t="shared" si="16"/>
        <v>427.20317999999997</v>
      </c>
    </row>
    <row r="1051" spans="1:20" x14ac:dyDescent="0.2">
      <c r="A1051" s="51" t="s">
        <v>2173</v>
      </c>
      <c r="B1051" s="52" t="s">
        <v>2174</v>
      </c>
      <c r="C1051" s="53">
        <v>0.01</v>
      </c>
      <c r="D1051" s="51" t="s">
        <v>5</v>
      </c>
      <c r="E1051" s="51" t="s">
        <v>1152</v>
      </c>
      <c r="F1051" s="31">
        <v>6.6004999999999994</v>
      </c>
      <c r="G1051" s="31">
        <v>6.9089999999999998</v>
      </c>
      <c r="H1051" s="31">
        <v>7.2938899999999993</v>
      </c>
      <c r="I1051" s="31">
        <v>7.8119899999999998</v>
      </c>
      <c r="J1051" s="31">
        <v>8.2537099999999999</v>
      </c>
      <c r="K1051" s="31">
        <v>8.7259499999999992</v>
      </c>
      <c r="L1051" s="31">
        <v>9.3019499999999979</v>
      </c>
      <c r="M1051" s="31">
        <v>10.217779999999998</v>
      </c>
      <c r="N1051" s="31">
        <v>11.150919999999999</v>
      </c>
      <c r="O1051" s="31">
        <v>11.34083</v>
      </c>
      <c r="P1051" s="31">
        <v>11.804889999999999</v>
      </c>
      <c r="Q1051" s="31">
        <v>12.181289999999999</v>
      </c>
      <c r="R1051" s="31">
        <v>12.655329999999999</v>
      </c>
      <c r="T1051" s="62">
        <f t="shared" si="16"/>
        <v>10.217779999999998</v>
      </c>
    </row>
    <row r="1052" spans="1:20" x14ac:dyDescent="0.2">
      <c r="A1052" s="51" t="s">
        <v>2175</v>
      </c>
      <c r="B1052" s="52" t="s">
        <v>2176</v>
      </c>
      <c r="C1052" s="53">
        <v>0.01</v>
      </c>
      <c r="D1052" s="51" t="s">
        <v>5</v>
      </c>
      <c r="E1052" s="51" t="s">
        <v>122</v>
      </c>
      <c r="F1052" s="31">
        <v>4.5305</v>
      </c>
      <c r="G1052" s="31">
        <v>4.7490000000000006</v>
      </c>
      <c r="H1052" s="31">
        <v>5.0132900000000005</v>
      </c>
      <c r="I1052" s="31">
        <v>5.3693900000000001</v>
      </c>
      <c r="J1052" s="31">
        <v>5.6743100000000002</v>
      </c>
      <c r="K1052" s="31">
        <v>5.9989500000000007</v>
      </c>
      <c r="L1052" s="31">
        <v>6.3949499999999997</v>
      </c>
      <c r="M1052" s="31">
        <v>7.0245799999999994</v>
      </c>
      <c r="N1052" s="31">
        <v>7.6661200000000003</v>
      </c>
      <c r="O1052" s="31">
        <v>7.7966300000000004</v>
      </c>
      <c r="P1052" s="31">
        <v>8.1202899999999989</v>
      </c>
      <c r="Q1052" s="31">
        <v>8.3886900000000004</v>
      </c>
      <c r="R1052" s="31">
        <v>8.7151300000000003</v>
      </c>
      <c r="S1052" s="29">
        <f>VLOOKUP(B1052,[1]TABELA!$B$53:$T$1211,19,FALSE)</f>
        <v>11</v>
      </c>
      <c r="T1052" s="62">
        <v>11</v>
      </c>
    </row>
    <row r="1053" spans="1:20" x14ac:dyDescent="0.2">
      <c r="A1053" s="51" t="s">
        <v>2177</v>
      </c>
      <c r="B1053" s="52" t="s">
        <v>2178</v>
      </c>
      <c r="C1053" s="53">
        <v>0.1</v>
      </c>
      <c r="D1053" s="51" t="s">
        <v>5</v>
      </c>
      <c r="E1053" s="51" t="s">
        <v>6</v>
      </c>
      <c r="F1053" s="31">
        <v>62.094999999999999</v>
      </c>
      <c r="G1053" s="31">
        <v>65.010000000000005</v>
      </c>
      <c r="H1053" s="31">
        <v>68.631099999999989</v>
      </c>
      <c r="I1053" s="31">
        <v>73.506100000000004</v>
      </c>
      <c r="J1053" s="31">
        <v>77.664900000000003</v>
      </c>
      <c r="K1053" s="31">
        <v>82.108499999999992</v>
      </c>
      <c r="L1053" s="31">
        <v>87.528499999999994</v>
      </c>
      <c r="M1053" s="31">
        <v>96.146199999999993</v>
      </c>
      <c r="N1053" s="31">
        <v>104.9268</v>
      </c>
      <c r="O1053" s="31">
        <v>106.71370000000002</v>
      </c>
      <c r="P1053" s="31">
        <v>111.08909999999999</v>
      </c>
      <c r="Q1053" s="31">
        <v>114.6491</v>
      </c>
      <c r="R1053" s="31">
        <v>119.11070000000001</v>
      </c>
      <c r="T1053" s="62">
        <f t="shared" si="16"/>
        <v>96.146199999999993</v>
      </c>
    </row>
    <row r="1054" spans="1:20" x14ac:dyDescent="0.2">
      <c r="A1054" s="51" t="s">
        <v>2179</v>
      </c>
      <c r="B1054" s="52" t="s">
        <v>2180</v>
      </c>
      <c r="C1054" s="53">
        <v>0.1</v>
      </c>
      <c r="D1054" s="51" t="s">
        <v>5</v>
      </c>
      <c r="E1054" s="51" t="s">
        <v>6</v>
      </c>
      <c r="F1054" s="31">
        <v>62.094999999999999</v>
      </c>
      <c r="G1054" s="31">
        <v>65.010000000000005</v>
      </c>
      <c r="H1054" s="31">
        <v>68.631099999999989</v>
      </c>
      <c r="I1054" s="31">
        <v>73.506100000000004</v>
      </c>
      <c r="J1054" s="31">
        <v>77.664900000000003</v>
      </c>
      <c r="K1054" s="31">
        <v>82.108499999999992</v>
      </c>
      <c r="L1054" s="31">
        <v>87.528499999999994</v>
      </c>
      <c r="M1054" s="31">
        <v>96.146199999999993</v>
      </c>
      <c r="N1054" s="31">
        <v>104.9268</v>
      </c>
      <c r="O1054" s="31">
        <v>106.71370000000002</v>
      </c>
      <c r="P1054" s="31">
        <v>111.08909999999999</v>
      </c>
      <c r="Q1054" s="31">
        <v>114.6491</v>
      </c>
      <c r="R1054" s="31">
        <v>119.11070000000001</v>
      </c>
      <c r="T1054" s="62">
        <f t="shared" si="16"/>
        <v>96.146199999999993</v>
      </c>
    </row>
    <row r="1055" spans="1:20" x14ac:dyDescent="0.2">
      <c r="A1055" s="51" t="s">
        <v>2181</v>
      </c>
      <c r="B1055" s="52" t="s">
        <v>2182</v>
      </c>
      <c r="C1055" s="53">
        <v>1</v>
      </c>
      <c r="D1055" s="51" t="s">
        <v>231</v>
      </c>
      <c r="E1055" s="51" t="s">
        <v>1640</v>
      </c>
      <c r="F1055" s="31">
        <v>512.75</v>
      </c>
      <c r="G1055" s="31">
        <v>541.5</v>
      </c>
      <c r="H1055" s="31">
        <v>571.47500000000002</v>
      </c>
      <c r="I1055" s="31">
        <v>612.05500000000006</v>
      </c>
      <c r="J1055" s="31">
        <v>647.60500000000002</v>
      </c>
      <c r="K1055" s="31">
        <v>684.65499999999997</v>
      </c>
      <c r="L1055" s="31">
        <v>729.84499999999991</v>
      </c>
      <c r="M1055" s="31">
        <v>801.71999999999991</v>
      </c>
      <c r="N1055" s="31">
        <v>874.93999999999994</v>
      </c>
      <c r="O1055" s="31">
        <v>889.81500000000005</v>
      </c>
      <c r="P1055" s="31">
        <v>929.50499999999988</v>
      </c>
      <c r="Q1055" s="31">
        <v>977.68500000000006</v>
      </c>
      <c r="R1055" s="31">
        <v>1026.7550000000001</v>
      </c>
      <c r="T1055" s="62">
        <f t="shared" si="16"/>
        <v>801.71999999999991</v>
      </c>
    </row>
    <row r="1056" spans="1:20" x14ac:dyDescent="0.2">
      <c r="A1056" s="51" t="s">
        <v>2183</v>
      </c>
      <c r="B1056" s="52" t="s">
        <v>2184</v>
      </c>
      <c r="C1056" s="53">
        <v>0.04</v>
      </c>
      <c r="D1056" s="51" t="s">
        <v>5</v>
      </c>
      <c r="E1056" s="51" t="s">
        <v>228</v>
      </c>
      <c r="F1056" s="31">
        <v>5.1844999999999999</v>
      </c>
      <c r="G1056" s="31">
        <v>5.4959999999999996</v>
      </c>
      <c r="H1056" s="31">
        <v>5.79941</v>
      </c>
      <c r="I1056" s="31">
        <v>6.2113099999999992</v>
      </c>
      <c r="J1056" s="31">
        <v>6.57599</v>
      </c>
      <c r="K1056" s="31">
        <v>6.9520499999999998</v>
      </c>
      <c r="L1056" s="31">
        <v>7.4110499999999995</v>
      </c>
      <c r="M1056" s="31">
        <v>8.1408199999999979</v>
      </c>
      <c r="N1056" s="31">
        <v>8.8844799999999999</v>
      </c>
      <c r="O1056" s="31">
        <v>9.0352700000000006</v>
      </c>
      <c r="P1056" s="31">
        <v>9.4524099999999986</v>
      </c>
      <c r="Q1056" s="31">
        <v>9.8510099999999987</v>
      </c>
      <c r="R1056" s="31">
        <v>10.23427</v>
      </c>
      <c r="T1056" s="62">
        <f t="shared" si="16"/>
        <v>8.1408199999999979</v>
      </c>
    </row>
    <row r="1057" spans="1:20" x14ac:dyDescent="0.2">
      <c r="A1057" s="51">
        <v>40311465</v>
      </c>
      <c r="B1057" s="52" t="s">
        <v>2185</v>
      </c>
      <c r="C1057" s="53">
        <v>0.04</v>
      </c>
      <c r="D1057" s="51" t="s">
        <v>5</v>
      </c>
      <c r="E1057" s="51">
        <v>5.1120000000000001</v>
      </c>
      <c r="F1057" s="31">
        <v>59.108000000000004</v>
      </c>
      <c r="G1057" s="31">
        <v>61.764000000000003</v>
      </c>
      <c r="H1057" s="31">
        <v>65.209040000000002</v>
      </c>
      <c r="I1057" s="31">
        <v>69.841039999999992</v>
      </c>
      <c r="J1057" s="31">
        <v>73.769359999999992</v>
      </c>
      <c r="K1057" s="31">
        <v>77.990400000000008</v>
      </c>
      <c r="L1057" s="31">
        <v>83.13839999999999</v>
      </c>
      <c r="M1057" s="31">
        <v>91.323679999999982</v>
      </c>
      <c r="N1057" s="31">
        <v>99.663520000000005</v>
      </c>
      <c r="O1057" s="31">
        <v>101.36168000000001</v>
      </c>
      <c r="P1057" s="31">
        <v>105.43624</v>
      </c>
      <c r="Q1057" s="31">
        <v>108.64824</v>
      </c>
      <c r="R1057" s="31">
        <v>112.87648</v>
      </c>
      <c r="T1057" s="62">
        <f t="shared" si="16"/>
        <v>91.323679999999982</v>
      </c>
    </row>
    <row r="1058" spans="1:20" x14ac:dyDescent="0.2">
      <c r="A1058" s="51" t="s">
        <v>2186</v>
      </c>
      <c r="B1058" s="52" t="s">
        <v>2187</v>
      </c>
      <c r="C1058" s="53">
        <v>0.75</v>
      </c>
      <c r="D1058" s="51" t="s">
        <v>5</v>
      </c>
      <c r="E1058" s="51" t="s">
        <v>2188</v>
      </c>
      <c r="F1058" s="31">
        <v>333.47399999999999</v>
      </c>
      <c r="G1058" s="31">
        <v>349.58699999999999</v>
      </c>
      <c r="H1058" s="31">
        <v>369.04091999999997</v>
      </c>
      <c r="I1058" s="31">
        <v>395.25431999999995</v>
      </c>
      <c r="J1058" s="31">
        <v>417.70607999999999</v>
      </c>
      <c r="K1058" s="31">
        <v>441.60390000000001</v>
      </c>
      <c r="L1058" s="31">
        <v>470.75489999999996</v>
      </c>
      <c r="M1058" s="31">
        <v>517.10424</v>
      </c>
      <c r="N1058" s="31">
        <v>564.33035999999993</v>
      </c>
      <c r="O1058" s="31">
        <v>573.93744000000004</v>
      </c>
      <c r="P1058" s="31">
        <v>597.7837199999999</v>
      </c>
      <c r="Q1058" s="31">
        <v>617.58432000000005</v>
      </c>
      <c r="R1058" s="31">
        <v>641.61714000000006</v>
      </c>
      <c r="T1058" s="62">
        <f t="shared" si="16"/>
        <v>517.10424</v>
      </c>
    </row>
    <row r="1059" spans="1:20" x14ac:dyDescent="0.2">
      <c r="A1059" s="51">
        <v>40322050</v>
      </c>
      <c r="B1059" s="52" t="s">
        <v>2189</v>
      </c>
      <c r="C1059" s="53">
        <v>0.5</v>
      </c>
      <c r="D1059" s="51" t="s">
        <v>5</v>
      </c>
      <c r="E1059" s="51">
        <v>34.442999999999998</v>
      </c>
      <c r="F1059" s="31">
        <v>400.09449999999998</v>
      </c>
      <c r="G1059" s="31">
        <v>418.56599999999997</v>
      </c>
      <c r="H1059" s="31">
        <v>441.89281</v>
      </c>
      <c r="I1059" s="31">
        <v>473.28150999999997</v>
      </c>
      <c r="J1059" s="31">
        <v>499.99818999999997</v>
      </c>
      <c r="K1059" s="31">
        <v>528.60645</v>
      </c>
      <c r="L1059" s="31">
        <v>563.49944999999991</v>
      </c>
      <c r="M1059" s="31">
        <v>618.97881999999993</v>
      </c>
      <c r="N1059" s="31">
        <v>675.50648000000001</v>
      </c>
      <c r="O1059" s="31">
        <v>687.01267000000007</v>
      </c>
      <c r="P1059" s="31">
        <v>714.96820999999989</v>
      </c>
      <c r="Q1059" s="31">
        <v>737.44400999999993</v>
      </c>
      <c r="R1059" s="31">
        <v>766.14226999999994</v>
      </c>
      <c r="T1059" s="62">
        <f t="shared" si="16"/>
        <v>618.97881999999993</v>
      </c>
    </row>
    <row r="1060" spans="1:20" x14ac:dyDescent="0.2">
      <c r="A1060" s="51" t="s">
        <v>2190</v>
      </c>
      <c r="B1060" s="52" t="s">
        <v>2191</v>
      </c>
      <c r="C1060" s="53">
        <v>0.04</v>
      </c>
      <c r="D1060" s="51" t="s">
        <v>5</v>
      </c>
      <c r="E1060" s="51" t="s">
        <v>13</v>
      </c>
      <c r="F1060" s="31">
        <v>34.82</v>
      </c>
      <c r="G1060" s="31">
        <v>36.42</v>
      </c>
      <c r="H1060" s="31">
        <v>38.449999999999996</v>
      </c>
      <c r="I1060" s="31">
        <v>41.181200000000004</v>
      </c>
      <c r="J1060" s="31">
        <v>43.504400000000004</v>
      </c>
      <c r="K1060" s="31">
        <v>45.993600000000001</v>
      </c>
      <c r="L1060" s="31">
        <v>49.029599999999995</v>
      </c>
      <c r="M1060" s="31">
        <v>53.8568</v>
      </c>
      <c r="N1060" s="31">
        <v>58.775199999999998</v>
      </c>
      <c r="O1060" s="31">
        <v>59.77640000000001</v>
      </c>
      <c r="P1060" s="31">
        <v>62.203599999999994</v>
      </c>
      <c r="Q1060" s="31">
        <v>64.148399999999995</v>
      </c>
      <c r="R1060" s="31">
        <v>66.644800000000004</v>
      </c>
      <c r="T1060" s="62">
        <f t="shared" si="16"/>
        <v>53.8568</v>
      </c>
    </row>
    <row r="1061" spans="1:20" x14ac:dyDescent="0.2">
      <c r="A1061" s="51" t="s">
        <v>2192</v>
      </c>
      <c r="B1061" s="52" t="s">
        <v>2193</v>
      </c>
      <c r="C1061" s="53">
        <v>0.04</v>
      </c>
      <c r="D1061" s="51" t="s">
        <v>5</v>
      </c>
      <c r="E1061" s="51" t="s">
        <v>99</v>
      </c>
      <c r="F1061" s="31">
        <v>8.6</v>
      </c>
      <c r="G1061" s="31">
        <v>9.06</v>
      </c>
      <c r="H1061" s="31">
        <v>9.5623999999999985</v>
      </c>
      <c r="I1061" s="31">
        <v>10.2416</v>
      </c>
      <c r="J1061" s="31">
        <v>10.832000000000001</v>
      </c>
      <c r="K1061" s="31">
        <v>11.451599999999999</v>
      </c>
      <c r="L1061" s="31">
        <v>12.207599999999998</v>
      </c>
      <c r="M1061" s="31">
        <v>13.409599999999998</v>
      </c>
      <c r="N1061" s="31">
        <v>14.634399999999999</v>
      </c>
      <c r="O1061" s="31">
        <v>14.8832</v>
      </c>
      <c r="P1061" s="31">
        <v>15.531999999999998</v>
      </c>
      <c r="Q1061" s="31">
        <v>16.108799999999999</v>
      </c>
      <c r="R1061" s="31">
        <v>16.735599999999998</v>
      </c>
      <c r="T1061" s="62">
        <f t="shared" si="16"/>
        <v>13.409599999999998</v>
      </c>
    </row>
    <row r="1062" spans="1:20" x14ac:dyDescent="0.2">
      <c r="A1062" s="51" t="s">
        <v>2194</v>
      </c>
      <c r="B1062" s="52" t="s">
        <v>2195</v>
      </c>
      <c r="C1062" s="53">
        <v>0.01</v>
      </c>
      <c r="D1062" s="51" t="s">
        <v>5</v>
      </c>
      <c r="E1062" s="51" t="s">
        <v>2196</v>
      </c>
      <c r="F1062" s="31">
        <v>5.6920000000000002</v>
      </c>
      <c r="G1062" s="31">
        <v>5.9610000000000003</v>
      </c>
      <c r="H1062" s="31">
        <v>6.2929599999999999</v>
      </c>
      <c r="I1062" s="31">
        <v>6.73996</v>
      </c>
      <c r="J1062" s="31">
        <v>7.1216399999999993</v>
      </c>
      <c r="K1062" s="31">
        <v>7.5291000000000006</v>
      </c>
      <c r="L1062" s="31">
        <v>8.0260999999999996</v>
      </c>
      <c r="M1062" s="31">
        <v>8.8163199999999993</v>
      </c>
      <c r="N1062" s="31">
        <v>9.62148</v>
      </c>
      <c r="O1062" s="31">
        <v>9.7853200000000005</v>
      </c>
      <c r="P1062" s="31">
        <v>10.187759999999999</v>
      </c>
      <c r="Q1062" s="31">
        <v>10.51676</v>
      </c>
      <c r="R1062" s="31">
        <v>10.926020000000001</v>
      </c>
      <c r="T1062" s="62">
        <f t="shared" si="16"/>
        <v>8.8163199999999993</v>
      </c>
    </row>
    <row r="1063" spans="1:20" x14ac:dyDescent="0.2">
      <c r="A1063" s="51" t="s">
        <v>2197</v>
      </c>
      <c r="B1063" s="52" t="s">
        <v>2198</v>
      </c>
      <c r="C1063" s="53">
        <v>0.1</v>
      </c>
      <c r="D1063" s="51" t="s">
        <v>5</v>
      </c>
      <c r="E1063" s="51" t="s">
        <v>1890</v>
      </c>
      <c r="F1063" s="31">
        <v>24.248500000000003</v>
      </c>
      <c r="G1063" s="31">
        <v>25.518000000000004</v>
      </c>
      <c r="H1063" s="31">
        <v>26.934130000000003</v>
      </c>
      <c r="I1063" s="31">
        <v>28.847230000000003</v>
      </c>
      <c r="J1063" s="31">
        <v>30.504870000000004</v>
      </c>
      <c r="K1063" s="31">
        <v>32.249850000000002</v>
      </c>
      <c r="L1063" s="31">
        <v>34.37885</v>
      </c>
      <c r="M1063" s="31">
        <v>37.763860000000001</v>
      </c>
      <c r="N1063" s="31">
        <v>41.213039999999999</v>
      </c>
      <c r="O1063" s="31">
        <v>41.913910000000001</v>
      </c>
      <c r="P1063" s="31">
        <v>43.722329999999999</v>
      </c>
      <c r="Q1063" s="31">
        <v>45.307730000000006</v>
      </c>
      <c r="R1063" s="31">
        <v>47.070710000000005</v>
      </c>
      <c r="T1063" s="62">
        <f t="shared" si="16"/>
        <v>37.763860000000001</v>
      </c>
    </row>
    <row r="1064" spans="1:20" x14ac:dyDescent="0.2">
      <c r="A1064" s="51">
        <v>40322084</v>
      </c>
      <c r="B1064" s="52" t="s">
        <v>2199</v>
      </c>
      <c r="C1064" s="53">
        <v>0.04</v>
      </c>
      <c r="D1064" s="51" t="s">
        <v>5</v>
      </c>
      <c r="E1064" s="51">
        <v>4.8490000000000002</v>
      </c>
      <c r="F1064" s="31">
        <v>56.083500000000001</v>
      </c>
      <c r="G1064" s="31">
        <v>58.608000000000004</v>
      </c>
      <c r="H1064" s="31">
        <v>61.876829999999998</v>
      </c>
      <c r="I1064" s="31">
        <v>66.272130000000004</v>
      </c>
      <c r="J1064" s="31">
        <v>70.000569999999996</v>
      </c>
      <c r="K1064" s="31">
        <v>74.005949999999999</v>
      </c>
      <c r="L1064" s="31">
        <v>78.890949999999989</v>
      </c>
      <c r="M1064" s="31">
        <v>86.658059999999992</v>
      </c>
      <c r="N1064" s="31">
        <v>94.571839999999995</v>
      </c>
      <c r="O1064" s="31">
        <v>96.183210000000017</v>
      </c>
      <c r="P1064" s="31">
        <v>100.05262999999999</v>
      </c>
      <c r="Q1064" s="31">
        <v>103.10683</v>
      </c>
      <c r="R1064" s="31">
        <v>107.11941</v>
      </c>
      <c r="T1064" s="62">
        <f t="shared" si="16"/>
        <v>86.658059999999992</v>
      </c>
    </row>
    <row r="1065" spans="1:20" x14ac:dyDescent="0.2">
      <c r="A1065" s="51" t="s">
        <v>2200</v>
      </c>
      <c r="B1065" s="52" t="s">
        <v>2201</v>
      </c>
      <c r="C1065" s="53">
        <v>0.01</v>
      </c>
      <c r="D1065" s="51" t="s">
        <v>5</v>
      </c>
      <c r="E1065" s="51" t="s">
        <v>19</v>
      </c>
      <c r="F1065" s="31">
        <v>26.875</v>
      </c>
      <c r="G1065" s="31">
        <v>28.065000000000001</v>
      </c>
      <c r="H1065" s="31">
        <v>29.6311</v>
      </c>
      <c r="I1065" s="31">
        <v>31.735900000000001</v>
      </c>
      <c r="J1065" s="31">
        <v>33.517499999999998</v>
      </c>
      <c r="K1065" s="31">
        <v>35.435400000000001</v>
      </c>
      <c r="L1065" s="31">
        <v>37.7744</v>
      </c>
      <c r="M1065" s="31">
        <v>41.493399999999994</v>
      </c>
      <c r="N1065" s="31">
        <v>45.282600000000002</v>
      </c>
      <c r="O1065" s="31">
        <v>46.054300000000005</v>
      </c>
      <c r="P1065" s="31">
        <v>47.893499999999996</v>
      </c>
      <c r="Q1065" s="31">
        <v>49.3277</v>
      </c>
      <c r="R1065" s="31">
        <v>51.247399999999999</v>
      </c>
      <c r="T1065" s="62">
        <f t="shared" si="16"/>
        <v>41.493399999999994</v>
      </c>
    </row>
    <row r="1066" spans="1:20" x14ac:dyDescent="0.2">
      <c r="A1066" s="51" t="s">
        <v>2202</v>
      </c>
      <c r="B1066" s="52" t="s">
        <v>2203</v>
      </c>
      <c r="C1066" s="53">
        <v>0.01</v>
      </c>
      <c r="D1066" s="51" t="s">
        <v>5</v>
      </c>
      <c r="E1066" s="51" t="s">
        <v>1439</v>
      </c>
      <c r="F1066" s="31">
        <v>23.551499999999997</v>
      </c>
      <c r="G1066" s="31">
        <v>24.596999999999998</v>
      </c>
      <c r="H1066" s="31">
        <v>25.969469999999998</v>
      </c>
      <c r="I1066" s="31">
        <v>27.814169999999997</v>
      </c>
      <c r="J1066" s="31">
        <v>29.376129999999996</v>
      </c>
      <c r="K1066" s="31">
        <v>31.05705</v>
      </c>
      <c r="L1066" s="31">
        <v>33.107049999999994</v>
      </c>
      <c r="M1066" s="31">
        <v>36.366539999999993</v>
      </c>
      <c r="N1066" s="31">
        <v>39.687559999999998</v>
      </c>
      <c r="O1066" s="31">
        <v>40.363890000000005</v>
      </c>
      <c r="P1066" s="31">
        <v>41.977669999999996</v>
      </c>
      <c r="Q1066" s="31">
        <v>43.23847</v>
      </c>
      <c r="R1066" s="31">
        <v>44.921189999999996</v>
      </c>
      <c r="T1066" s="62">
        <f t="shared" si="16"/>
        <v>36.366539999999993</v>
      </c>
    </row>
    <row r="1067" spans="1:20" x14ac:dyDescent="0.2">
      <c r="A1067" s="51" t="s">
        <v>2204</v>
      </c>
      <c r="B1067" s="52" t="s">
        <v>2205</v>
      </c>
      <c r="C1067" s="53">
        <v>0.1</v>
      </c>
      <c r="D1067" s="51" t="s">
        <v>5</v>
      </c>
      <c r="E1067" s="51" t="s">
        <v>546</v>
      </c>
      <c r="F1067" s="31">
        <v>80.49499999999999</v>
      </c>
      <c r="G1067" s="31">
        <v>84.21</v>
      </c>
      <c r="H1067" s="31">
        <v>88.903099999999995</v>
      </c>
      <c r="I1067" s="31">
        <v>95.218099999999993</v>
      </c>
      <c r="J1067" s="31">
        <v>100.5929</v>
      </c>
      <c r="K1067" s="31">
        <v>106.34849999999999</v>
      </c>
      <c r="L1067" s="31">
        <v>113.36849999999998</v>
      </c>
      <c r="M1067" s="31">
        <v>124.53019999999998</v>
      </c>
      <c r="N1067" s="31">
        <v>135.90279999999998</v>
      </c>
      <c r="O1067" s="31">
        <v>138.21770000000001</v>
      </c>
      <c r="P1067" s="31">
        <v>143.84109999999998</v>
      </c>
      <c r="Q1067" s="31">
        <v>148.36109999999999</v>
      </c>
      <c r="R1067" s="31">
        <v>154.13470000000001</v>
      </c>
      <c r="T1067" s="62">
        <f t="shared" si="16"/>
        <v>124.53019999999998</v>
      </c>
    </row>
    <row r="1068" spans="1:20" x14ac:dyDescent="0.2">
      <c r="A1068" s="51" t="s">
        <v>2206</v>
      </c>
      <c r="B1068" s="52" t="s">
        <v>2207</v>
      </c>
      <c r="C1068" s="53">
        <v>0.01</v>
      </c>
      <c r="D1068" s="51" t="s">
        <v>5</v>
      </c>
      <c r="E1068" s="51" t="s">
        <v>1537</v>
      </c>
      <c r="F1068" s="31">
        <v>29.439499999999999</v>
      </c>
      <c r="G1068" s="31">
        <v>30.741</v>
      </c>
      <c r="H1068" s="31">
        <v>32.456510000000002</v>
      </c>
      <c r="I1068" s="31">
        <v>34.762010000000004</v>
      </c>
      <c r="J1068" s="31">
        <v>36.713090000000001</v>
      </c>
      <c r="K1068" s="31">
        <v>38.813850000000002</v>
      </c>
      <c r="L1068" s="31">
        <v>41.375849999999993</v>
      </c>
      <c r="M1068" s="31">
        <v>45.449419999999996</v>
      </c>
      <c r="N1068" s="31">
        <v>49.599879999999999</v>
      </c>
      <c r="O1068" s="31">
        <v>50.445170000000005</v>
      </c>
      <c r="P1068" s="31">
        <v>52.458309999999997</v>
      </c>
      <c r="Q1068" s="31">
        <v>54.026310000000002</v>
      </c>
      <c r="R1068" s="31">
        <v>56.128869999999999</v>
      </c>
      <c r="T1068" s="62">
        <f t="shared" si="16"/>
        <v>45.449419999999996</v>
      </c>
    </row>
    <row r="1069" spans="1:20" x14ac:dyDescent="0.2">
      <c r="A1069" s="51" t="s">
        <v>2208</v>
      </c>
      <c r="B1069" s="52" t="s">
        <v>2209</v>
      </c>
      <c r="C1069" s="53">
        <v>0.5</v>
      </c>
      <c r="D1069" s="51" t="s">
        <v>5</v>
      </c>
      <c r="E1069" s="51" t="s">
        <v>2210</v>
      </c>
      <c r="F1069" s="31">
        <v>183.262</v>
      </c>
      <c r="G1069" s="31">
        <v>192.30599999999998</v>
      </c>
      <c r="H1069" s="31">
        <v>202.99995999999999</v>
      </c>
      <c r="I1069" s="31">
        <v>217.41915999999998</v>
      </c>
      <c r="J1069" s="31">
        <v>229.80604</v>
      </c>
      <c r="K1069" s="31">
        <v>242.95319999999998</v>
      </c>
      <c r="L1069" s="31">
        <v>258.99119999999994</v>
      </c>
      <c r="M1069" s="31">
        <v>284.49111999999997</v>
      </c>
      <c r="N1069" s="31">
        <v>310.47367999999994</v>
      </c>
      <c r="O1069" s="31">
        <v>315.75772000000001</v>
      </c>
      <c r="P1069" s="31">
        <v>329.00635999999997</v>
      </c>
      <c r="Q1069" s="31">
        <v>340.16916000000003</v>
      </c>
      <c r="R1069" s="31">
        <v>353.40631999999999</v>
      </c>
      <c r="T1069" s="62">
        <f t="shared" si="16"/>
        <v>284.49111999999997</v>
      </c>
    </row>
    <row r="1070" spans="1:20" x14ac:dyDescent="0.2">
      <c r="A1070" s="51" t="s">
        <v>2211</v>
      </c>
      <c r="B1070" s="52" t="s">
        <v>2212</v>
      </c>
      <c r="C1070" s="53">
        <v>0.01</v>
      </c>
      <c r="D1070" s="51" t="s">
        <v>5</v>
      </c>
      <c r="E1070" s="51" t="s">
        <v>1303</v>
      </c>
      <c r="F1070" s="31">
        <v>5.9910000000000005</v>
      </c>
      <c r="G1070" s="31">
        <v>6.2730000000000006</v>
      </c>
      <c r="H1070" s="31">
        <v>6.6223800000000006</v>
      </c>
      <c r="I1070" s="31">
        <v>7.0927800000000003</v>
      </c>
      <c r="J1070" s="31">
        <v>7.4942199999999994</v>
      </c>
      <c r="K1070" s="31">
        <v>7.9230000000000009</v>
      </c>
      <c r="L1070" s="31">
        <v>8.4459999999999997</v>
      </c>
      <c r="M1070" s="31">
        <v>9.2775599999999994</v>
      </c>
      <c r="N1070" s="31">
        <v>10.124840000000001</v>
      </c>
      <c r="O1070" s="31">
        <v>10.297260000000001</v>
      </c>
      <c r="P1070" s="31">
        <v>10.71998</v>
      </c>
      <c r="Q1070" s="31">
        <v>11.064580000000001</v>
      </c>
      <c r="R1070" s="31">
        <v>11.49516</v>
      </c>
      <c r="T1070" s="62">
        <f t="shared" si="16"/>
        <v>9.2775599999999994</v>
      </c>
    </row>
    <row r="1071" spans="1:20" x14ac:dyDescent="0.2">
      <c r="A1071" s="51" t="s">
        <v>2213</v>
      </c>
      <c r="B1071" s="52" t="s">
        <v>2214</v>
      </c>
      <c r="C1071" s="53">
        <v>0.1</v>
      </c>
      <c r="D1071" s="51" t="s">
        <v>5</v>
      </c>
      <c r="E1071" s="51" t="s">
        <v>39</v>
      </c>
      <c r="F1071" s="31">
        <v>38.370499999999993</v>
      </c>
      <c r="G1071" s="31">
        <v>40.253999999999998</v>
      </c>
      <c r="H1071" s="31">
        <v>42.492890000000003</v>
      </c>
      <c r="I1071" s="31">
        <v>45.511189999999999</v>
      </c>
      <c r="J1071" s="31">
        <v>48.102110000000003</v>
      </c>
      <c r="K1071" s="31">
        <v>50.854050000000001</v>
      </c>
      <c r="L1071" s="31">
        <v>54.211049999999993</v>
      </c>
      <c r="M1071" s="31">
        <v>59.548579999999994</v>
      </c>
      <c r="N1071" s="31">
        <v>64.987120000000004</v>
      </c>
      <c r="O1071" s="31">
        <v>66.093230000000005</v>
      </c>
      <c r="P1071" s="31">
        <v>68.859489999999994</v>
      </c>
      <c r="Q1071" s="31">
        <v>71.181690000000003</v>
      </c>
      <c r="R1071" s="31">
        <v>73.951629999999994</v>
      </c>
      <c r="T1071" s="62">
        <f t="shared" si="16"/>
        <v>59.548579999999994</v>
      </c>
    </row>
    <row r="1072" spans="1:20" x14ac:dyDescent="0.2">
      <c r="A1072" s="51">
        <v>40322580</v>
      </c>
      <c r="B1072" s="52" t="s">
        <v>2215</v>
      </c>
      <c r="C1072" s="53">
        <v>0.1</v>
      </c>
      <c r="D1072" s="51" t="s">
        <v>5</v>
      </c>
      <c r="E1072" s="51">
        <v>7.31</v>
      </c>
      <c r="F1072" s="31">
        <v>84.864999999999995</v>
      </c>
      <c r="G1072" s="31">
        <v>88.77</v>
      </c>
      <c r="H1072" s="31">
        <v>93.717699999999994</v>
      </c>
      <c r="I1072" s="31">
        <v>100.37469999999999</v>
      </c>
      <c r="J1072" s="31">
        <v>106.03829999999999</v>
      </c>
      <c r="K1072" s="31">
        <v>112.10549999999999</v>
      </c>
      <c r="L1072" s="31">
        <v>119.50549999999998</v>
      </c>
      <c r="M1072" s="31">
        <v>131.2714</v>
      </c>
      <c r="N1072" s="31">
        <v>143.25959999999998</v>
      </c>
      <c r="O1072" s="31">
        <v>145.69989999999999</v>
      </c>
      <c r="P1072" s="31">
        <v>151.61969999999999</v>
      </c>
      <c r="Q1072" s="31">
        <v>156.36769999999999</v>
      </c>
      <c r="R1072" s="31">
        <v>162.4529</v>
      </c>
      <c r="T1072" s="62">
        <f t="shared" si="16"/>
        <v>131.2714</v>
      </c>
    </row>
    <row r="1073" spans="1:20" x14ac:dyDescent="0.2">
      <c r="A1073" s="51">
        <v>40319407</v>
      </c>
      <c r="B1073" s="52" t="s">
        <v>2216</v>
      </c>
      <c r="C1073" s="53">
        <v>0.01</v>
      </c>
      <c r="D1073" s="51" t="s">
        <v>5</v>
      </c>
      <c r="E1073" s="51">
        <v>2.3980000000000001</v>
      </c>
      <c r="F1073" s="31">
        <v>27.657</v>
      </c>
      <c r="G1073" s="31">
        <v>28.881000000000004</v>
      </c>
      <c r="H1073" s="31">
        <v>30.492660000000001</v>
      </c>
      <c r="I1073" s="31">
        <v>32.658660000000005</v>
      </c>
      <c r="J1073" s="31">
        <v>34.49194</v>
      </c>
      <c r="K1073" s="31">
        <v>36.465600000000002</v>
      </c>
      <c r="L1073" s="31">
        <v>38.872599999999998</v>
      </c>
      <c r="M1073" s="31">
        <v>42.699719999999999</v>
      </c>
      <c r="N1073" s="31">
        <v>46.599080000000001</v>
      </c>
      <c r="O1073" s="31">
        <v>47.393220000000007</v>
      </c>
      <c r="P1073" s="31">
        <v>49.28546</v>
      </c>
      <c r="Q1073" s="31">
        <v>50.760460000000002</v>
      </c>
      <c r="R1073" s="31">
        <v>52.73592</v>
      </c>
      <c r="T1073" s="62">
        <f t="shared" si="16"/>
        <v>42.699719999999999</v>
      </c>
    </row>
    <row r="1074" spans="1:20" x14ac:dyDescent="0.2">
      <c r="A1074" s="51" t="s">
        <v>2217</v>
      </c>
      <c r="B1074" s="52" t="s">
        <v>2218</v>
      </c>
      <c r="C1074" s="53">
        <v>0.01</v>
      </c>
      <c r="D1074" s="51" t="s">
        <v>5</v>
      </c>
      <c r="E1074" s="51" t="s">
        <v>1982</v>
      </c>
      <c r="F1074" s="31">
        <v>3.1850000000000005</v>
      </c>
      <c r="G1074" s="31">
        <v>3.3450000000000002</v>
      </c>
      <c r="H1074" s="31">
        <v>3.5308999999999999</v>
      </c>
      <c r="I1074" s="31">
        <v>3.7817000000000003</v>
      </c>
      <c r="J1074" s="31">
        <v>3.9977000000000005</v>
      </c>
      <c r="K1074" s="31">
        <v>4.2264000000000008</v>
      </c>
      <c r="L1074" s="31">
        <v>4.5053999999999998</v>
      </c>
      <c r="M1074" s="31">
        <v>4.9489999999999998</v>
      </c>
      <c r="N1074" s="31">
        <v>5.4009999999999998</v>
      </c>
      <c r="O1074" s="31">
        <v>5.4929000000000006</v>
      </c>
      <c r="P1074" s="31">
        <v>5.7253000000000007</v>
      </c>
      <c r="Q1074" s="31">
        <v>5.9235000000000007</v>
      </c>
      <c r="R1074" s="31">
        <v>6.1539999999999999</v>
      </c>
      <c r="T1074" s="62">
        <f t="shared" si="16"/>
        <v>4.9489999999999998</v>
      </c>
    </row>
    <row r="1075" spans="1:20" x14ac:dyDescent="0.2">
      <c r="A1075" s="51" t="s">
        <v>2219</v>
      </c>
      <c r="B1075" s="52" t="s">
        <v>2220</v>
      </c>
      <c r="C1075" s="53">
        <v>0.5</v>
      </c>
      <c r="D1075" s="51" t="s">
        <v>5</v>
      </c>
      <c r="E1075" s="51" t="s">
        <v>2221</v>
      </c>
      <c r="F1075" s="31">
        <v>119</v>
      </c>
      <c r="G1075" s="31">
        <v>125.25</v>
      </c>
      <c r="H1075" s="31">
        <v>132.19999999999999</v>
      </c>
      <c r="I1075" s="31">
        <v>141.58999999999997</v>
      </c>
      <c r="J1075" s="31">
        <v>149.73000000000002</v>
      </c>
      <c r="K1075" s="31">
        <v>158.29499999999999</v>
      </c>
      <c r="L1075" s="31">
        <v>168.745</v>
      </c>
      <c r="M1075" s="31">
        <v>185.35999999999999</v>
      </c>
      <c r="N1075" s="31">
        <v>202.29</v>
      </c>
      <c r="O1075" s="31">
        <v>205.73000000000002</v>
      </c>
      <c r="P1075" s="31">
        <v>214.61999999999998</v>
      </c>
      <c r="Q1075" s="31">
        <v>222.42999999999998</v>
      </c>
      <c r="R1075" s="31">
        <v>231.08500000000001</v>
      </c>
      <c r="T1075" s="62">
        <f t="shared" si="16"/>
        <v>185.35999999999999</v>
      </c>
    </row>
    <row r="1076" spans="1:20" x14ac:dyDescent="0.2">
      <c r="A1076" s="51" t="s">
        <v>2222</v>
      </c>
      <c r="B1076" s="52" t="s">
        <v>2223</v>
      </c>
      <c r="C1076" s="53">
        <v>0.01</v>
      </c>
      <c r="D1076" s="51" t="s">
        <v>5</v>
      </c>
      <c r="E1076" s="51" t="s">
        <v>1152</v>
      </c>
      <c r="F1076" s="31">
        <v>6.6004999999999994</v>
      </c>
      <c r="G1076" s="31">
        <v>6.9089999999999998</v>
      </c>
      <c r="H1076" s="31">
        <v>7.2938899999999993</v>
      </c>
      <c r="I1076" s="31">
        <v>7.8119899999999998</v>
      </c>
      <c r="J1076" s="31">
        <v>8.2537099999999999</v>
      </c>
      <c r="K1076" s="31">
        <v>8.7259499999999992</v>
      </c>
      <c r="L1076" s="31">
        <v>9.3019499999999979</v>
      </c>
      <c r="M1076" s="31">
        <v>10.217779999999998</v>
      </c>
      <c r="N1076" s="31">
        <v>11.150919999999999</v>
      </c>
      <c r="O1076" s="31">
        <v>11.34083</v>
      </c>
      <c r="P1076" s="31">
        <v>11.804889999999999</v>
      </c>
      <c r="Q1076" s="31">
        <v>12.181289999999999</v>
      </c>
      <c r="R1076" s="31">
        <v>12.655329999999999</v>
      </c>
      <c r="S1076" s="29">
        <f>VLOOKUP(B1076,[1]TABELA!$B$53:$T$1211,19,FALSE)</f>
        <v>15</v>
      </c>
      <c r="T1076" s="62">
        <v>20</v>
      </c>
    </row>
    <row r="1077" spans="1:20" x14ac:dyDescent="0.2">
      <c r="A1077" s="51" t="s">
        <v>2224</v>
      </c>
      <c r="B1077" s="52" t="s">
        <v>2225</v>
      </c>
      <c r="C1077" s="53">
        <v>0.01</v>
      </c>
      <c r="D1077" s="51" t="s">
        <v>5</v>
      </c>
      <c r="E1077" s="51" t="s">
        <v>653</v>
      </c>
      <c r="F1077" s="31">
        <v>9.3950000000000014</v>
      </c>
      <c r="G1077" s="31">
        <v>9.8250000000000011</v>
      </c>
      <c r="H1077" s="31">
        <v>10.3727</v>
      </c>
      <c r="I1077" s="31">
        <v>11.109500000000002</v>
      </c>
      <c r="J1077" s="31">
        <v>11.735900000000001</v>
      </c>
      <c r="K1077" s="31">
        <v>12.407400000000001</v>
      </c>
      <c r="L1077" s="31">
        <v>13.2264</v>
      </c>
      <c r="M1077" s="31">
        <v>14.528599999999999</v>
      </c>
      <c r="N1077" s="31">
        <v>15.855400000000001</v>
      </c>
      <c r="O1077" s="31">
        <v>16.125500000000002</v>
      </c>
      <c r="P1077" s="31">
        <v>16.7791</v>
      </c>
      <c r="Q1077" s="31">
        <v>17.301300000000001</v>
      </c>
      <c r="R1077" s="31">
        <v>17.974600000000002</v>
      </c>
      <c r="T1077" s="62">
        <f t="shared" si="16"/>
        <v>14.528599999999999</v>
      </c>
    </row>
    <row r="1078" spans="1:20" x14ac:dyDescent="0.2">
      <c r="A1078" s="51" t="s">
        <v>2226</v>
      </c>
      <c r="B1078" s="52" t="s">
        <v>2227</v>
      </c>
      <c r="C1078" s="53">
        <v>0.01</v>
      </c>
      <c r="D1078" s="51" t="s">
        <v>5</v>
      </c>
      <c r="E1078" s="51" t="s">
        <v>1982</v>
      </c>
      <c r="F1078" s="31">
        <v>3.1850000000000005</v>
      </c>
      <c r="G1078" s="31">
        <v>3.3450000000000002</v>
      </c>
      <c r="H1078" s="31">
        <v>3.5308999999999999</v>
      </c>
      <c r="I1078" s="31">
        <v>3.7817000000000003</v>
      </c>
      <c r="J1078" s="31">
        <v>3.9977000000000005</v>
      </c>
      <c r="K1078" s="31">
        <v>4.2264000000000008</v>
      </c>
      <c r="L1078" s="31">
        <v>4.5053999999999998</v>
      </c>
      <c r="M1078" s="31">
        <v>4.9489999999999998</v>
      </c>
      <c r="N1078" s="31">
        <v>5.4009999999999998</v>
      </c>
      <c r="O1078" s="31">
        <v>5.4929000000000006</v>
      </c>
      <c r="P1078" s="31">
        <v>5.7253000000000007</v>
      </c>
      <c r="Q1078" s="31">
        <v>5.9235000000000007</v>
      </c>
      <c r="R1078" s="31">
        <v>6.1539999999999999</v>
      </c>
      <c r="T1078" s="62">
        <f t="shared" si="16"/>
        <v>4.9489999999999998</v>
      </c>
    </row>
    <row r="1079" spans="1:20" x14ac:dyDescent="0.2">
      <c r="A1079" s="51" t="s">
        <v>2228</v>
      </c>
      <c r="B1079" s="52" t="s">
        <v>2229</v>
      </c>
      <c r="C1079" s="53">
        <v>0.75</v>
      </c>
      <c r="D1079" s="51" t="s">
        <v>5</v>
      </c>
      <c r="E1079" s="51" t="s">
        <v>2230</v>
      </c>
      <c r="F1079" s="31">
        <v>23.284499999999998</v>
      </c>
      <c r="G1079" s="31">
        <v>25.910999999999998</v>
      </c>
      <c r="H1079" s="31">
        <v>27.293009999999999</v>
      </c>
      <c r="I1079" s="31">
        <v>29.230709999999995</v>
      </c>
      <c r="J1079" s="31">
        <v>31.182989999999997</v>
      </c>
      <c r="K1079" s="31">
        <v>32.962949999999999</v>
      </c>
      <c r="L1079" s="31">
        <v>35.140949999999997</v>
      </c>
      <c r="M1079" s="31">
        <v>38.603219999999993</v>
      </c>
      <c r="N1079" s="31">
        <v>42.133079999999993</v>
      </c>
      <c r="O1079" s="31">
        <v>42.83907</v>
      </c>
      <c r="P1079" s="31">
        <v>45.646409999999996</v>
      </c>
      <c r="Q1079" s="31">
        <v>49.263210000000001</v>
      </c>
      <c r="R1079" s="31">
        <v>51.178169999999994</v>
      </c>
      <c r="T1079" s="62">
        <f t="shared" si="16"/>
        <v>38.603219999999993</v>
      </c>
    </row>
    <row r="1080" spans="1:20" x14ac:dyDescent="0.2">
      <c r="A1080" s="51" t="s">
        <v>2231</v>
      </c>
      <c r="B1080" s="52" t="s">
        <v>2232</v>
      </c>
      <c r="C1080" s="53">
        <v>0.01</v>
      </c>
      <c r="D1080" s="51" t="s">
        <v>5</v>
      </c>
      <c r="E1080" s="51" t="s">
        <v>653</v>
      </c>
      <c r="F1080" s="31">
        <v>9.3950000000000014</v>
      </c>
      <c r="G1080" s="31">
        <v>9.8250000000000011</v>
      </c>
      <c r="H1080" s="31">
        <v>10.3727</v>
      </c>
      <c r="I1080" s="31">
        <v>11.109500000000002</v>
      </c>
      <c r="J1080" s="31">
        <v>11.735900000000001</v>
      </c>
      <c r="K1080" s="31">
        <v>12.407400000000001</v>
      </c>
      <c r="L1080" s="31">
        <v>13.2264</v>
      </c>
      <c r="M1080" s="31">
        <v>14.528599999999999</v>
      </c>
      <c r="N1080" s="31">
        <v>15.855400000000001</v>
      </c>
      <c r="O1080" s="31">
        <v>16.125500000000002</v>
      </c>
      <c r="P1080" s="31">
        <v>16.7791</v>
      </c>
      <c r="Q1080" s="31">
        <v>17.301300000000001</v>
      </c>
      <c r="R1080" s="31">
        <v>17.974600000000002</v>
      </c>
      <c r="T1080" s="62">
        <f t="shared" si="16"/>
        <v>14.528599999999999</v>
      </c>
    </row>
    <row r="1081" spans="1:20" x14ac:dyDescent="0.2">
      <c r="A1081" s="51" t="s">
        <v>2233</v>
      </c>
      <c r="B1081" s="52" t="s">
        <v>2234</v>
      </c>
      <c r="C1081" s="53">
        <v>0.01</v>
      </c>
      <c r="D1081" s="51" t="s">
        <v>5</v>
      </c>
      <c r="E1081" s="51" t="s">
        <v>1152</v>
      </c>
      <c r="F1081" s="31">
        <v>6.6004999999999994</v>
      </c>
      <c r="G1081" s="31">
        <v>6.9089999999999998</v>
      </c>
      <c r="H1081" s="31">
        <v>7.2938899999999993</v>
      </c>
      <c r="I1081" s="31">
        <v>7.8119899999999998</v>
      </c>
      <c r="J1081" s="31">
        <v>8.2537099999999999</v>
      </c>
      <c r="K1081" s="31">
        <v>8.7259499999999992</v>
      </c>
      <c r="L1081" s="31">
        <v>9.3019499999999979</v>
      </c>
      <c r="M1081" s="31">
        <v>10.217779999999998</v>
      </c>
      <c r="N1081" s="31">
        <v>11.150919999999999</v>
      </c>
      <c r="O1081" s="31">
        <v>11.34083</v>
      </c>
      <c r="P1081" s="31">
        <v>11.804889999999999</v>
      </c>
      <c r="Q1081" s="31">
        <v>12.181289999999999</v>
      </c>
      <c r="R1081" s="31">
        <v>12.655329999999999</v>
      </c>
      <c r="S1081" s="29">
        <f>VLOOKUP(B1081,[1]TABELA!$B$53:$T$1211,19,FALSE)</f>
        <v>11</v>
      </c>
      <c r="T1081" s="62">
        <v>20</v>
      </c>
    </row>
    <row r="1082" spans="1:20" x14ac:dyDescent="0.2">
      <c r="A1082" s="51" t="s">
        <v>2235</v>
      </c>
      <c r="B1082" s="52" t="s">
        <v>2236</v>
      </c>
      <c r="C1082" s="53">
        <v>0.1</v>
      </c>
      <c r="D1082" s="51" t="s">
        <v>5</v>
      </c>
      <c r="E1082" s="51" t="s">
        <v>39</v>
      </c>
      <c r="F1082" s="31">
        <v>38.370499999999993</v>
      </c>
      <c r="G1082" s="31">
        <v>40.253999999999998</v>
      </c>
      <c r="H1082" s="31">
        <v>42.492890000000003</v>
      </c>
      <c r="I1082" s="31">
        <v>45.511189999999999</v>
      </c>
      <c r="J1082" s="31">
        <v>48.102110000000003</v>
      </c>
      <c r="K1082" s="31">
        <v>50.854050000000001</v>
      </c>
      <c r="L1082" s="31">
        <v>54.211049999999993</v>
      </c>
      <c r="M1082" s="31">
        <v>59.548579999999994</v>
      </c>
      <c r="N1082" s="31">
        <v>64.987120000000004</v>
      </c>
      <c r="O1082" s="31">
        <v>66.093230000000005</v>
      </c>
      <c r="P1082" s="31">
        <v>68.859489999999994</v>
      </c>
      <c r="Q1082" s="31">
        <v>71.181690000000003</v>
      </c>
      <c r="R1082" s="31">
        <v>73.951629999999994</v>
      </c>
      <c r="T1082" s="62">
        <f t="shared" si="16"/>
        <v>59.548579999999994</v>
      </c>
    </row>
    <row r="1083" spans="1:20" x14ac:dyDescent="0.2">
      <c r="A1083" s="51" t="s">
        <v>2237</v>
      </c>
      <c r="B1083" s="52" t="s">
        <v>2238</v>
      </c>
      <c r="C1083" s="53">
        <v>1</v>
      </c>
      <c r="D1083" s="51" t="s">
        <v>5</v>
      </c>
      <c r="E1083" s="51" t="s">
        <v>2239</v>
      </c>
      <c r="F1083" s="31">
        <v>199.70500000000001</v>
      </c>
      <c r="G1083" s="31">
        <v>210.54000000000002</v>
      </c>
      <c r="H1083" s="31">
        <v>222.20890000000003</v>
      </c>
      <c r="I1083" s="31">
        <v>237.99190000000002</v>
      </c>
      <c r="J1083" s="31">
        <v>251.74110000000002</v>
      </c>
      <c r="K1083" s="31">
        <v>266.14050000000003</v>
      </c>
      <c r="L1083" s="31">
        <v>283.71050000000002</v>
      </c>
      <c r="M1083" s="31">
        <v>311.64580000000001</v>
      </c>
      <c r="N1083" s="31">
        <v>340.1112</v>
      </c>
      <c r="O1083" s="31">
        <v>345.89230000000009</v>
      </c>
      <c r="P1083" s="31">
        <v>361.07490000000001</v>
      </c>
      <c r="Q1083" s="31">
        <v>374.69690000000003</v>
      </c>
      <c r="R1083" s="31">
        <v>389.27630000000005</v>
      </c>
      <c r="T1083" s="62">
        <f t="shared" si="16"/>
        <v>311.64580000000001</v>
      </c>
    </row>
    <row r="1084" spans="1:20" x14ac:dyDescent="0.2">
      <c r="A1084" s="51">
        <v>40317129</v>
      </c>
      <c r="B1084" s="52" t="s">
        <v>2240</v>
      </c>
      <c r="C1084" s="53">
        <v>0.04</v>
      </c>
      <c r="D1084" s="51" t="s">
        <v>5</v>
      </c>
      <c r="E1084" s="51">
        <v>4.4290000000000003</v>
      </c>
      <c r="F1084" s="31">
        <v>51.253500000000003</v>
      </c>
      <c r="G1084" s="31">
        <v>53.568000000000005</v>
      </c>
      <c r="H1084" s="31">
        <v>56.555430000000001</v>
      </c>
      <c r="I1084" s="31">
        <v>60.572730000000007</v>
      </c>
      <c r="J1084" s="31">
        <v>63.981970000000004</v>
      </c>
      <c r="K1084" s="31">
        <v>67.642949999999999</v>
      </c>
      <c r="L1084" s="31">
        <v>72.107950000000002</v>
      </c>
      <c r="M1084" s="31">
        <v>79.207259999999991</v>
      </c>
      <c r="N1084" s="31">
        <v>86.440640000000002</v>
      </c>
      <c r="O1084" s="31">
        <v>87.913410000000013</v>
      </c>
      <c r="P1084" s="31">
        <v>91.45523</v>
      </c>
      <c r="Q1084" s="31">
        <v>94.257430000000014</v>
      </c>
      <c r="R1084" s="31">
        <v>97.925610000000006</v>
      </c>
      <c r="T1084" s="62">
        <f t="shared" si="16"/>
        <v>79.207259999999991</v>
      </c>
    </row>
    <row r="1085" spans="1:20" x14ac:dyDescent="0.2">
      <c r="A1085" s="51">
        <v>40317137</v>
      </c>
      <c r="B1085" s="52" t="s">
        <v>2241</v>
      </c>
      <c r="C1085" s="53">
        <v>0.1</v>
      </c>
      <c r="D1085" s="51" t="s">
        <v>5</v>
      </c>
      <c r="E1085" s="51">
        <v>11.458</v>
      </c>
      <c r="F1085" s="31">
        <v>132.56700000000001</v>
      </c>
      <c r="G1085" s="31">
        <v>138.54600000000002</v>
      </c>
      <c r="H1085" s="31">
        <v>146.27286000000001</v>
      </c>
      <c r="I1085" s="31">
        <v>156.66306</v>
      </c>
      <c r="J1085" s="31">
        <v>165.47914</v>
      </c>
      <c r="K1085" s="31">
        <v>174.94770000000003</v>
      </c>
      <c r="L1085" s="31">
        <v>186.4957</v>
      </c>
      <c r="M1085" s="31">
        <v>204.85692</v>
      </c>
      <c r="N1085" s="31">
        <v>223.56487999999999</v>
      </c>
      <c r="O1085" s="31">
        <v>227.37402</v>
      </c>
      <c r="P1085" s="31">
        <v>236.52925999999999</v>
      </c>
      <c r="Q1085" s="31">
        <v>243.76606000000001</v>
      </c>
      <c r="R1085" s="31">
        <v>253.25262000000004</v>
      </c>
      <c r="T1085" s="62">
        <f t="shared" si="16"/>
        <v>204.85692</v>
      </c>
    </row>
    <row r="1086" spans="1:20" x14ac:dyDescent="0.2">
      <c r="A1086" s="51">
        <v>40317145</v>
      </c>
      <c r="B1086" s="52" t="s">
        <v>2532</v>
      </c>
      <c r="C1086" s="53">
        <v>0.04</v>
      </c>
      <c r="D1086" s="51" t="s">
        <v>5</v>
      </c>
      <c r="E1086" s="51">
        <v>5.2190000000000003</v>
      </c>
      <c r="F1086" s="31">
        <v>60.338500000000003</v>
      </c>
      <c r="G1086" s="31">
        <v>63.048000000000002</v>
      </c>
      <c r="H1086" s="31">
        <v>66.564729999999997</v>
      </c>
      <c r="I1086" s="31">
        <v>71.293030000000002</v>
      </c>
      <c r="J1086" s="31">
        <v>75.302670000000006</v>
      </c>
      <c r="K1086" s="31">
        <v>79.611450000000005</v>
      </c>
      <c r="L1086" s="31">
        <v>84.86645</v>
      </c>
      <c r="M1086" s="31">
        <v>93.221859999999992</v>
      </c>
      <c r="N1086" s="31">
        <v>101.73504</v>
      </c>
      <c r="O1086" s="31">
        <v>103.46851000000001</v>
      </c>
      <c r="P1086" s="31">
        <v>107.62653</v>
      </c>
      <c r="Q1086" s="31">
        <v>110.90273000000001</v>
      </c>
      <c r="R1086" s="31">
        <v>115.21871000000002</v>
      </c>
      <c r="T1086" s="62">
        <f t="shared" si="16"/>
        <v>93.221859999999992</v>
      </c>
    </row>
    <row r="1087" spans="1:20" x14ac:dyDescent="0.2">
      <c r="A1087" s="51">
        <v>40317153</v>
      </c>
      <c r="B1087" s="52" t="s">
        <v>2243</v>
      </c>
      <c r="C1087" s="53">
        <v>0.1</v>
      </c>
      <c r="D1087" s="51" t="s">
        <v>5</v>
      </c>
      <c r="E1087" s="51">
        <v>8.9789999999999992</v>
      </c>
      <c r="F1087" s="31">
        <v>104.0585</v>
      </c>
      <c r="G1087" s="31">
        <v>108.79799999999999</v>
      </c>
      <c r="H1087" s="31">
        <v>114.86392999999998</v>
      </c>
      <c r="I1087" s="31">
        <v>123.02302999999999</v>
      </c>
      <c r="J1087" s="31">
        <v>129.95506999999998</v>
      </c>
      <c r="K1087" s="31">
        <v>137.39085</v>
      </c>
      <c r="L1087" s="31">
        <v>146.45984999999999</v>
      </c>
      <c r="M1087" s="31">
        <v>160.87945999999999</v>
      </c>
      <c r="N1087" s="31">
        <v>175.57143999999997</v>
      </c>
      <c r="O1087" s="31">
        <v>178.56250999999997</v>
      </c>
      <c r="P1087" s="31">
        <v>185.78412999999998</v>
      </c>
      <c r="Q1087" s="31">
        <v>191.53352999999998</v>
      </c>
      <c r="R1087" s="31">
        <v>198.98731000000001</v>
      </c>
      <c r="T1087" s="62">
        <f t="shared" si="16"/>
        <v>160.87945999999999</v>
      </c>
    </row>
    <row r="1088" spans="1:20" x14ac:dyDescent="0.2">
      <c r="A1088" s="51">
        <v>40319288</v>
      </c>
      <c r="B1088" s="52" t="s">
        <v>2244</v>
      </c>
      <c r="C1088" s="53">
        <v>0.04</v>
      </c>
      <c r="D1088" s="51" t="s">
        <v>5</v>
      </c>
      <c r="E1088" s="51">
        <v>4.8250000000000002</v>
      </c>
      <c r="F1088" s="31">
        <v>55.807500000000005</v>
      </c>
      <c r="G1088" s="31">
        <v>58.320000000000007</v>
      </c>
      <c r="H1088" s="31">
        <v>61.572749999999999</v>
      </c>
      <c r="I1088" s="31">
        <v>65.946449999999999</v>
      </c>
      <c r="J1088" s="31">
        <v>69.656649999999999</v>
      </c>
      <c r="K1088" s="31">
        <v>73.642350000000008</v>
      </c>
      <c r="L1088" s="31">
        <v>78.503349999999998</v>
      </c>
      <c r="M1088" s="31">
        <v>86.232299999999995</v>
      </c>
      <c r="N1088" s="31">
        <v>94.107200000000006</v>
      </c>
      <c r="O1088" s="31">
        <v>95.710650000000015</v>
      </c>
      <c r="P1088" s="31">
        <v>99.56134999999999</v>
      </c>
      <c r="Q1088" s="31">
        <v>102.60115</v>
      </c>
      <c r="R1088" s="31">
        <v>106.59405000000001</v>
      </c>
      <c r="T1088" s="62">
        <f t="shared" si="16"/>
        <v>86.232299999999995</v>
      </c>
    </row>
    <row r="1089" spans="1:20" x14ac:dyDescent="0.2">
      <c r="A1089" s="51">
        <v>40311473</v>
      </c>
      <c r="B1089" s="52" t="s">
        <v>2245</v>
      </c>
      <c r="C1089" s="53">
        <v>0.04</v>
      </c>
      <c r="D1089" s="51" t="s">
        <v>5</v>
      </c>
      <c r="E1089" s="51">
        <v>6.601</v>
      </c>
      <c r="F1089" s="31">
        <v>76.231499999999997</v>
      </c>
      <c r="G1089" s="31">
        <v>79.632000000000005</v>
      </c>
      <c r="H1089" s="31">
        <v>84.074669999999998</v>
      </c>
      <c r="I1089" s="31">
        <v>90.046769999999995</v>
      </c>
      <c r="J1089" s="31">
        <v>95.106729999999999</v>
      </c>
      <c r="K1089" s="31">
        <v>100.54875</v>
      </c>
      <c r="L1089" s="31">
        <v>107.18574999999998</v>
      </c>
      <c r="M1089" s="31">
        <v>117.73853999999999</v>
      </c>
      <c r="N1089" s="31">
        <v>128.49056000000002</v>
      </c>
      <c r="O1089" s="31">
        <v>130.68009000000001</v>
      </c>
      <c r="P1089" s="31">
        <v>135.91606999999999</v>
      </c>
      <c r="Q1089" s="31">
        <v>140.02146999999999</v>
      </c>
      <c r="R1089" s="31">
        <v>145.47068999999999</v>
      </c>
      <c r="T1089" s="62">
        <f t="shared" si="16"/>
        <v>117.73853999999999</v>
      </c>
    </row>
    <row r="1090" spans="1:20" x14ac:dyDescent="0.2">
      <c r="A1090" s="51" t="s">
        <v>2246</v>
      </c>
      <c r="B1090" s="52" t="s">
        <v>2247</v>
      </c>
      <c r="C1090" s="53">
        <v>0.1</v>
      </c>
      <c r="D1090" s="51" t="s">
        <v>5</v>
      </c>
      <c r="E1090" s="51">
        <v>1.2090000000000001</v>
      </c>
      <c r="F1090" s="31">
        <v>14.703500000000002</v>
      </c>
      <c r="G1090" s="31">
        <v>15.558000000000002</v>
      </c>
      <c r="H1090" s="31">
        <v>16.418030000000002</v>
      </c>
      <c r="I1090" s="31">
        <v>17.584130000000002</v>
      </c>
      <c r="J1090" s="31">
        <v>18.610970000000002</v>
      </c>
      <c r="K1090" s="31">
        <v>19.675350000000002</v>
      </c>
      <c r="L1090" s="31">
        <v>20.974350000000001</v>
      </c>
      <c r="M1090" s="31">
        <v>23.039659999999998</v>
      </c>
      <c r="N1090" s="31">
        <v>25.14424</v>
      </c>
      <c r="O1090" s="31">
        <v>25.571210000000001</v>
      </c>
      <c r="P1090" s="31">
        <v>26.732230000000001</v>
      </c>
      <c r="Q1090" s="31">
        <v>27.819630000000004</v>
      </c>
      <c r="R1090" s="31">
        <v>28.902010000000004</v>
      </c>
      <c r="T1090" s="62">
        <f t="shared" si="16"/>
        <v>23.039659999999998</v>
      </c>
    </row>
    <row r="1091" spans="1:20" x14ac:dyDescent="0.2">
      <c r="A1091" s="51" t="s">
        <v>2248</v>
      </c>
      <c r="B1091" s="52" t="s">
        <v>2249</v>
      </c>
      <c r="C1091" s="53">
        <v>0.1</v>
      </c>
      <c r="D1091" s="51" t="s">
        <v>5</v>
      </c>
      <c r="E1091" s="51">
        <v>2.4700000000000002</v>
      </c>
      <c r="F1091" s="31">
        <v>29.205000000000002</v>
      </c>
      <c r="G1091" s="31">
        <v>30.69</v>
      </c>
      <c r="H1091" s="31">
        <v>32.3949</v>
      </c>
      <c r="I1091" s="31">
        <v>34.695900000000002</v>
      </c>
      <c r="J1091" s="31">
        <v>36.681100000000008</v>
      </c>
      <c r="K1091" s="31">
        <v>38.779500000000006</v>
      </c>
      <c r="L1091" s="31">
        <v>41.339500000000001</v>
      </c>
      <c r="M1091" s="31">
        <v>45.409799999999997</v>
      </c>
      <c r="N1091" s="31">
        <v>49.557200000000002</v>
      </c>
      <c r="O1091" s="31">
        <v>50.400300000000009</v>
      </c>
      <c r="P1091" s="31">
        <v>52.544900000000005</v>
      </c>
      <c r="Q1091" s="31">
        <v>54.388900000000007</v>
      </c>
      <c r="R1091" s="31">
        <v>56.505300000000005</v>
      </c>
      <c r="T1091" s="62">
        <f t="shared" si="16"/>
        <v>45.409799999999997</v>
      </c>
    </row>
    <row r="1092" spans="1:20" x14ac:dyDescent="0.2">
      <c r="A1092" s="51" t="s">
        <v>2250</v>
      </c>
      <c r="B1092" s="52" t="s">
        <v>2251</v>
      </c>
      <c r="C1092" s="53">
        <v>0.1</v>
      </c>
      <c r="D1092" s="51" t="s">
        <v>5</v>
      </c>
      <c r="E1092" s="51">
        <v>2.4700000000000002</v>
      </c>
      <c r="F1092" s="31">
        <v>29.205000000000002</v>
      </c>
      <c r="G1092" s="31">
        <v>30.69</v>
      </c>
      <c r="H1092" s="31">
        <v>32.3949</v>
      </c>
      <c r="I1092" s="31">
        <v>34.695900000000002</v>
      </c>
      <c r="J1092" s="31">
        <v>36.681100000000008</v>
      </c>
      <c r="K1092" s="31">
        <v>38.779500000000006</v>
      </c>
      <c r="L1092" s="31">
        <v>41.339500000000001</v>
      </c>
      <c r="M1092" s="31">
        <v>45.409799999999997</v>
      </c>
      <c r="N1092" s="31">
        <v>49.557200000000002</v>
      </c>
      <c r="O1092" s="31">
        <v>50.400300000000009</v>
      </c>
      <c r="P1092" s="31">
        <v>52.544900000000005</v>
      </c>
      <c r="Q1092" s="31">
        <v>54.388900000000007</v>
      </c>
      <c r="R1092" s="31">
        <v>56.505300000000005</v>
      </c>
      <c r="T1092" s="62">
        <f t="shared" si="16"/>
        <v>45.409799999999997</v>
      </c>
    </row>
    <row r="1093" spans="1:20" x14ac:dyDescent="0.2">
      <c r="A1093" s="51" t="s">
        <v>2252</v>
      </c>
      <c r="B1093" s="52" t="s">
        <v>2253</v>
      </c>
      <c r="C1093" s="53">
        <v>0.1</v>
      </c>
      <c r="D1093" s="51" t="s">
        <v>5</v>
      </c>
      <c r="E1093" s="51">
        <v>2.4700000000000002</v>
      </c>
      <c r="F1093" s="31">
        <v>29.205000000000002</v>
      </c>
      <c r="G1093" s="31">
        <v>30.69</v>
      </c>
      <c r="H1093" s="31">
        <v>32.3949</v>
      </c>
      <c r="I1093" s="31">
        <v>34.695900000000002</v>
      </c>
      <c r="J1093" s="31">
        <v>36.681100000000008</v>
      </c>
      <c r="K1093" s="31">
        <v>38.779500000000006</v>
      </c>
      <c r="L1093" s="31">
        <v>41.339500000000001</v>
      </c>
      <c r="M1093" s="31">
        <v>45.409799999999997</v>
      </c>
      <c r="N1093" s="31">
        <v>49.557200000000002</v>
      </c>
      <c r="O1093" s="31">
        <v>50.400300000000009</v>
      </c>
      <c r="P1093" s="31">
        <v>52.544900000000005</v>
      </c>
      <c r="Q1093" s="31">
        <v>54.388900000000007</v>
      </c>
      <c r="R1093" s="31">
        <v>56.505300000000005</v>
      </c>
      <c r="T1093" s="62">
        <f t="shared" si="16"/>
        <v>45.409799999999997</v>
      </c>
    </row>
    <row r="1094" spans="1:20" x14ac:dyDescent="0.2">
      <c r="A1094" s="51">
        <v>40317161</v>
      </c>
      <c r="B1094" s="52" t="s">
        <v>2254</v>
      </c>
      <c r="C1094" s="53">
        <v>0.1</v>
      </c>
      <c r="D1094" s="51" t="s">
        <v>5</v>
      </c>
      <c r="E1094" s="51">
        <v>9.8089999999999993</v>
      </c>
      <c r="F1094" s="31">
        <v>113.60349999999998</v>
      </c>
      <c r="G1094" s="31">
        <v>118.758</v>
      </c>
      <c r="H1094" s="31">
        <v>125.38002999999999</v>
      </c>
      <c r="I1094" s="31">
        <v>134.28612999999999</v>
      </c>
      <c r="J1094" s="31">
        <v>141.84896999999998</v>
      </c>
      <c r="K1094" s="31">
        <v>149.96535</v>
      </c>
      <c r="L1094" s="31">
        <v>159.86434999999997</v>
      </c>
      <c r="M1094" s="31">
        <v>175.60365999999999</v>
      </c>
      <c r="N1094" s="31">
        <v>191.64023999999998</v>
      </c>
      <c r="O1094" s="31">
        <v>194.90520999999998</v>
      </c>
      <c r="P1094" s="31">
        <v>202.77422999999999</v>
      </c>
      <c r="Q1094" s="31">
        <v>209.02162999999999</v>
      </c>
      <c r="R1094" s="31">
        <v>217.15601000000001</v>
      </c>
      <c r="T1094" s="62">
        <f t="shared" si="16"/>
        <v>175.60365999999999</v>
      </c>
    </row>
    <row r="1095" spans="1:20" x14ac:dyDescent="0.2">
      <c r="A1095" s="51">
        <v>40317170</v>
      </c>
      <c r="B1095" s="52" t="s">
        <v>2255</v>
      </c>
      <c r="C1095" s="53">
        <v>0.1</v>
      </c>
      <c r="D1095" s="51" t="s">
        <v>5</v>
      </c>
      <c r="E1095" s="51">
        <v>7.0170000000000003</v>
      </c>
      <c r="F1095" s="31">
        <v>81.495500000000007</v>
      </c>
      <c r="G1095" s="31">
        <v>85.254000000000005</v>
      </c>
      <c r="H1095" s="31">
        <v>90.005389999999991</v>
      </c>
      <c r="I1095" s="31">
        <v>96.398690000000002</v>
      </c>
      <c r="J1095" s="31">
        <v>101.83961000000001</v>
      </c>
      <c r="K1095" s="31">
        <v>107.66655</v>
      </c>
      <c r="L1095" s="31">
        <v>114.77355</v>
      </c>
      <c r="M1095" s="31">
        <v>126.07357999999999</v>
      </c>
      <c r="N1095" s="31">
        <v>137.58712</v>
      </c>
      <c r="O1095" s="31">
        <v>139.93073000000001</v>
      </c>
      <c r="P1095" s="31">
        <v>145.62199000000001</v>
      </c>
      <c r="Q1095" s="31">
        <v>150.19419000000002</v>
      </c>
      <c r="R1095" s="31">
        <v>156.03913000000003</v>
      </c>
      <c r="T1095" s="62">
        <f t="shared" si="16"/>
        <v>126.07357999999999</v>
      </c>
    </row>
    <row r="1096" spans="1:20" x14ac:dyDescent="0.2">
      <c r="A1096" s="51">
        <v>40319296</v>
      </c>
      <c r="B1096" s="52" t="s">
        <v>2256</v>
      </c>
      <c r="C1096" s="53">
        <v>0.1</v>
      </c>
      <c r="D1096" s="51" t="s">
        <v>5</v>
      </c>
      <c r="E1096" s="51">
        <v>12.471</v>
      </c>
      <c r="F1096" s="31">
        <v>144.21650000000002</v>
      </c>
      <c r="G1096" s="31">
        <v>150.702</v>
      </c>
      <c r="H1096" s="31">
        <v>159.10756999999998</v>
      </c>
      <c r="I1096" s="31">
        <v>170.40947</v>
      </c>
      <c r="J1096" s="31">
        <v>179.99543</v>
      </c>
      <c r="K1096" s="31">
        <v>190.29465000000002</v>
      </c>
      <c r="L1096" s="31">
        <v>202.85565</v>
      </c>
      <c r="M1096" s="31">
        <v>222.82754</v>
      </c>
      <c r="N1096" s="31">
        <v>243.17655999999999</v>
      </c>
      <c r="O1096" s="31">
        <v>247.31999000000002</v>
      </c>
      <c r="P1096" s="31">
        <v>257.26536999999996</v>
      </c>
      <c r="Q1096" s="31">
        <v>265.10997000000003</v>
      </c>
      <c r="R1096" s="31">
        <v>275.42719</v>
      </c>
      <c r="T1096" s="62">
        <f t="shared" ref="T1096:T1143" si="17">M1096</f>
        <v>222.82754</v>
      </c>
    </row>
    <row r="1097" spans="1:20" x14ac:dyDescent="0.2">
      <c r="A1097" s="51">
        <v>40317188</v>
      </c>
      <c r="B1097" s="52" t="s">
        <v>2257</v>
      </c>
      <c r="C1097" s="53">
        <v>0.1</v>
      </c>
      <c r="D1097" s="51" t="s">
        <v>5</v>
      </c>
      <c r="E1097" s="51">
        <v>7.9640000000000004</v>
      </c>
      <c r="F1097" s="31">
        <v>92.385999999999996</v>
      </c>
      <c r="G1097" s="31">
        <v>96.618000000000009</v>
      </c>
      <c r="H1097" s="31">
        <v>102.00388</v>
      </c>
      <c r="I1097" s="31">
        <v>109.24948000000001</v>
      </c>
      <c r="J1097" s="31">
        <v>115.41012000000001</v>
      </c>
      <c r="K1097" s="31">
        <v>122.0136</v>
      </c>
      <c r="L1097" s="31">
        <v>130.0676</v>
      </c>
      <c r="M1097" s="31">
        <v>142.87336000000002</v>
      </c>
      <c r="N1097" s="31">
        <v>155.92104</v>
      </c>
      <c r="O1097" s="31">
        <v>158.57716000000002</v>
      </c>
      <c r="P1097" s="31">
        <v>165.00708</v>
      </c>
      <c r="Q1097" s="31">
        <v>170.14748</v>
      </c>
      <c r="R1097" s="31">
        <v>176.76896000000002</v>
      </c>
      <c r="T1097" s="62">
        <f t="shared" si="17"/>
        <v>142.87336000000002</v>
      </c>
    </row>
    <row r="1098" spans="1:20" x14ac:dyDescent="0.2">
      <c r="A1098" s="51">
        <v>40317196</v>
      </c>
      <c r="B1098" s="52" t="s">
        <v>2258</v>
      </c>
      <c r="C1098" s="53">
        <v>0.04</v>
      </c>
      <c r="D1098" s="51" t="s">
        <v>5</v>
      </c>
      <c r="E1098" s="51">
        <v>5.0119999999999996</v>
      </c>
      <c r="F1098" s="31">
        <v>57.957999999999998</v>
      </c>
      <c r="G1098" s="31">
        <v>60.563999999999993</v>
      </c>
      <c r="H1098" s="31">
        <v>63.942039999999992</v>
      </c>
      <c r="I1098" s="31">
        <v>68.484039999999993</v>
      </c>
      <c r="J1098" s="31">
        <v>72.336359999999985</v>
      </c>
      <c r="K1098" s="31">
        <v>76.475399999999993</v>
      </c>
      <c r="L1098" s="31">
        <v>81.523399999999981</v>
      </c>
      <c r="M1098" s="31">
        <v>89.549679999999981</v>
      </c>
      <c r="N1098" s="31">
        <v>97.727519999999984</v>
      </c>
      <c r="O1098" s="31">
        <v>99.392679999999999</v>
      </c>
      <c r="P1098" s="31">
        <v>103.38923999999999</v>
      </c>
      <c r="Q1098" s="31">
        <v>106.54123999999999</v>
      </c>
      <c r="R1098" s="31">
        <v>110.68747999999999</v>
      </c>
      <c r="T1098" s="62">
        <f t="shared" si="17"/>
        <v>89.549679999999981</v>
      </c>
    </row>
    <row r="1099" spans="1:20" x14ac:dyDescent="0.2">
      <c r="A1099" s="51">
        <v>40317200</v>
      </c>
      <c r="B1099" s="52" t="s">
        <v>2259</v>
      </c>
      <c r="C1099" s="53">
        <v>0.1</v>
      </c>
      <c r="D1099" s="51" t="s">
        <v>5</v>
      </c>
      <c r="E1099" s="51">
        <v>13.441000000000001</v>
      </c>
      <c r="F1099" s="31">
        <v>155.37150000000003</v>
      </c>
      <c r="G1099" s="31">
        <v>162.34200000000001</v>
      </c>
      <c r="H1099" s="31">
        <v>171.39747</v>
      </c>
      <c r="I1099" s="31">
        <v>183.57237000000001</v>
      </c>
      <c r="J1099" s="31">
        <v>193.89553000000001</v>
      </c>
      <c r="K1099" s="31">
        <v>204.99015000000003</v>
      </c>
      <c r="L1099" s="31">
        <v>218.52115000000001</v>
      </c>
      <c r="M1099" s="31">
        <v>240.03533999999999</v>
      </c>
      <c r="N1099" s="31">
        <v>261.95576</v>
      </c>
      <c r="O1099" s="31">
        <v>266.41929000000005</v>
      </c>
      <c r="P1099" s="31">
        <v>277.12126999999998</v>
      </c>
      <c r="Q1099" s="31">
        <v>285.54787000000005</v>
      </c>
      <c r="R1099" s="31">
        <v>296.66049000000004</v>
      </c>
      <c r="T1099" s="62">
        <f t="shared" si="17"/>
        <v>240.03533999999999</v>
      </c>
    </row>
    <row r="1100" spans="1:20" x14ac:dyDescent="0.2">
      <c r="A1100" s="51" t="s">
        <v>2260</v>
      </c>
      <c r="B1100" s="52" t="s">
        <v>2261</v>
      </c>
      <c r="C1100" s="53">
        <v>0.1</v>
      </c>
      <c r="D1100" s="51" t="s">
        <v>5</v>
      </c>
      <c r="E1100" s="51" t="s">
        <v>374</v>
      </c>
      <c r="F1100" s="31">
        <v>37.646000000000001</v>
      </c>
      <c r="G1100" s="31">
        <v>39.497999999999998</v>
      </c>
      <c r="H1100" s="31">
        <v>41.694680000000005</v>
      </c>
      <c r="I1100" s="31">
        <v>44.656280000000002</v>
      </c>
      <c r="J1100" s="31">
        <v>47.199320000000007</v>
      </c>
      <c r="K1100" s="31">
        <v>49.899600000000007</v>
      </c>
      <c r="L1100" s="31">
        <v>53.193599999999996</v>
      </c>
      <c r="M1100" s="31">
        <v>58.430959999999999</v>
      </c>
      <c r="N1100" s="31">
        <v>63.767440000000001</v>
      </c>
      <c r="O1100" s="31">
        <v>64.852760000000004</v>
      </c>
      <c r="P1100" s="31">
        <v>67.569879999999998</v>
      </c>
      <c r="Q1100" s="31">
        <v>69.854280000000003</v>
      </c>
      <c r="R1100" s="31">
        <v>72.57256000000001</v>
      </c>
      <c r="T1100" s="62">
        <f t="shared" si="17"/>
        <v>58.430959999999999</v>
      </c>
    </row>
    <row r="1101" spans="1:20" x14ac:dyDescent="0.2">
      <c r="A1101" s="51">
        <v>40310566</v>
      </c>
      <c r="B1101" s="52" t="s">
        <v>2262</v>
      </c>
      <c r="C1101" s="53">
        <v>0.25</v>
      </c>
      <c r="D1101" s="51" t="s">
        <v>5</v>
      </c>
      <c r="E1101" s="51">
        <v>24.2</v>
      </c>
      <c r="F1101" s="31">
        <v>280.3</v>
      </c>
      <c r="G1101" s="31">
        <v>293.02499999999998</v>
      </c>
      <c r="H1101" s="31">
        <v>309.36399999999998</v>
      </c>
      <c r="I1101" s="31">
        <v>331.339</v>
      </c>
      <c r="J1101" s="31">
        <v>350.00099999999998</v>
      </c>
      <c r="K1101" s="31">
        <v>370.02749999999997</v>
      </c>
      <c r="L1101" s="31">
        <v>394.45249999999993</v>
      </c>
      <c r="M1101" s="31">
        <v>433.28799999999995</v>
      </c>
      <c r="N1101" s="31">
        <v>472.85700000000003</v>
      </c>
      <c r="O1101" s="31">
        <v>480.91300000000001</v>
      </c>
      <c r="P1101" s="31">
        <v>500.33399999999995</v>
      </c>
      <c r="Q1101" s="31">
        <v>515.75900000000001</v>
      </c>
      <c r="R1101" s="31">
        <v>535.83049999999992</v>
      </c>
      <c r="T1101" s="62">
        <f t="shared" si="17"/>
        <v>433.28799999999995</v>
      </c>
    </row>
    <row r="1102" spans="1:20" x14ac:dyDescent="0.2">
      <c r="A1102" s="51">
        <v>40317226</v>
      </c>
      <c r="B1102" s="52" t="s">
        <v>2263</v>
      </c>
      <c r="C1102" s="53">
        <v>0.04</v>
      </c>
      <c r="D1102" s="51" t="s">
        <v>5</v>
      </c>
      <c r="E1102" s="51">
        <v>6.2590000000000003</v>
      </c>
      <c r="F1102" s="31">
        <v>72.29849999999999</v>
      </c>
      <c r="G1102" s="31">
        <v>75.528000000000006</v>
      </c>
      <c r="H1102" s="31">
        <v>79.741529999999997</v>
      </c>
      <c r="I1102" s="31">
        <v>85.405830000000009</v>
      </c>
      <c r="J1102" s="31">
        <v>90.205870000000004</v>
      </c>
      <c r="K1102" s="31">
        <v>95.367450000000005</v>
      </c>
      <c r="L1102" s="31">
        <v>101.66244999999999</v>
      </c>
      <c r="M1102" s="31">
        <v>111.67146</v>
      </c>
      <c r="N1102" s="31">
        <v>121.86944</v>
      </c>
      <c r="O1102" s="31">
        <v>123.94611000000002</v>
      </c>
      <c r="P1102" s="31">
        <v>128.91533000000001</v>
      </c>
      <c r="Q1102" s="31">
        <v>132.81553000000002</v>
      </c>
      <c r="R1102" s="31">
        <v>137.98430999999999</v>
      </c>
      <c r="T1102" s="62">
        <f t="shared" si="17"/>
        <v>111.67146</v>
      </c>
    </row>
    <row r="1103" spans="1:20" x14ac:dyDescent="0.2">
      <c r="A1103" s="51" t="s">
        <v>2264</v>
      </c>
      <c r="B1103" s="52" t="s">
        <v>2265</v>
      </c>
      <c r="C1103" s="53">
        <v>1</v>
      </c>
      <c r="D1103" s="51" t="s">
        <v>5</v>
      </c>
      <c r="E1103" s="51" t="s">
        <v>33</v>
      </c>
      <c r="F1103" s="31">
        <v>32.115499999999997</v>
      </c>
      <c r="G1103" s="31">
        <v>35.664000000000001</v>
      </c>
      <c r="H1103" s="31">
        <v>37.568989999999999</v>
      </c>
      <c r="I1103" s="31">
        <v>40.236289999999997</v>
      </c>
      <c r="J1103" s="31">
        <v>42.91001</v>
      </c>
      <c r="K1103" s="31">
        <v>45.359549999999999</v>
      </c>
      <c r="L1103" s="31">
        <v>48.356549999999999</v>
      </c>
      <c r="M1103" s="31">
        <v>53.120779999999996</v>
      </c>
      <c r="N1103" s="31">
        <v>57.977919999999997</v>
      </c>
      <c r="O1103" s="31">
        <v>58.949930000000009</v>
      </c>
      <c r="P1103" s="31">
        <v>62.765590000000003</v>
      </c>
      <c r="Q1103" s="31">
        <v>67.643789999999996</v>
      </c>
      <c r="R1103" s="31">
        <v>70.273330000000001</v>
      </c>
      <c r="T1103" s="62">
        <f t="shared" si="17"/>
        <v>53.120779999999996</v>
      </c>
    </row>
    <row r="1104" spans="1:20" x14ac:dyDescent="0.2">
      <c r="A1104" s="51">
        <v>40319415</v>
      </c>
      <c r="B1104" s="52" t="s">
        <v>2266</v>
      </c>
      <c r="C1104" s="53">
        <v>0.1</v>
      </c>
      <c r="D1104" s="51" t="s">
        <v>5</v>
      </c>
      <c r="E1104" s="51">
        <v>13.369</v>
      </c>
      <c r="F1104" s="31">
        <v>154.54349999999999</v>
      </c>
      <c r="G1104" s="31">
        <v>161.47800000000001</v>
      </c>
      <c r="H1104" s="31">
        <v>170.48523</v>
      </c>
      <c r="I1104" s="31">
        <v>182.59532999999999</v>
      </c>
      <c r="J1104" s="31">
        <v>192.86376999999999</v>
      </c>
      <c r="K1104" s="31">
        <v>203.89935</v>
      </c>
      <c r="L1104" s="31">
        <v>217.35835</v>
      </c>
      <c r="M1104" s="31">
        <v>238.75806</v>
      </c>
      <c r="N1104" s="31">
        <v>260.56183999999996</v>
      </c>
      <c r="O1104" s="31">
        <v>265.00161000000003</v>
      </c>
      <c r="P1104" s="31">
        <v>275.64742999999999</v>
      </c>
      <c r="Q1104" s="31">
        <v>284.03082999999998</v>
      </c>
      <c r="R1104" s="31">
        <v>295.08440999999999</v>
      </c>
      <c r="T1104" s="62">
        <f t="shared" si="17"/>
        <v>238.75806</v>
      </c>
    </row>
    <row r="1105" spans="1:20" x14ac:dyDescent="0.2">
      <c r="A1105" s="51" t="s">
        <v>2267</v>
      </c>
      <c r="B1105" s="52" t="s">
        <v>2268</v>
      </c>
      <c r="C1105" s="53">
        <v>0.01</v>
      </c>
      <c r="D1105" s="51" t="s">
        <v>5</v>
      </c>
      <c r="E1105" s="51" t="s">
        <v>2269</v>
      </c>
      <c r="F1105" s="31">
        <v>109.33</v>
      </c>
      <c r="G1105" s="31">
        <v>114.105</v>
      </c>
      <c r="H1105" s="31">
        <v>120.47499999999999</v>
      </c>
      <c r="I1105" s="31">
        <v>129.03279999999998</v>
      </c>
      <c r="J1105" s="31">
        <v>136.2636</v>
      </c>
      <c r="K1105" s="31">
        <v>144.0609</v>
      </c>
      <c r="L1105" s="31">
        <v>153.56989999999999</v>
      </c>
      <c r="M1105" s="31">
        <v>168.68919999999997</v>
      </c>
      <c r="N1105" s="31">
        <v>184.09379999999999</v>
      </c>
      <c r="O1105" s="31">
        <v>187.23160000000001</v>
      </c>
      <c r="P1105" s="31">
        <v>194.66339999999997</v>
      </c>
      <c r="Q1105" s="31">
        <v>200.39959999999999</v>
      </c>
      <c r="R1105" s="31">
        <v>208.1987</v>
      </c>
      <c r="T1105" s="62">
        <f t="shared" si="17"/>
        <v>168.68919999999997</v>
      </c>
    </row>
    <row r="1106" spans="1:20" x14ac:dyDescent="0.2">
      <c r="A1106" s="51" t="s">
        <v>2270</v>
      </c>
      <c r="B1106" s="52" t="s">
        <v>2271</v>
      </c>
      <c r="C1106" s="53">
        <v>0.01</v>
      </c>
      <c r="D1106" s="51" t="s">
        <v>5</v>
      </c>
      <c r="E1106" s="51" t="s">
        <v>2272</v>
      </c>
      <c r="F1106" s="31">
        <v>58.614999999999995</v>
      </c>
      <c r="G1106" s="31">
        <v>61.184999999999995</v>
      </c>
      <c r="H1106" s="31">
        <v>64.600300000000004</v>
      </c>
      <c r="I1106" s="31">
        <v>69.189099999999996</v>
      </c>
      <c r="J1106" s="31">
        <v>73.068300000000008</v>
      </c>
      <c r="K1106" s="31">
        <v>77.249400000000009</v>
      </c>
      <c r="L1106" s="31">
        <v>82.348399999999998</v>
      </c>
      <c r="M1106" s="31">
        <v>90.455799999999982</v>
      </c>
      <c r="N1106" s="31">
        <v>98.716200000000001</v>
      </c>
      <c r="O1106" s="31">
        <v>100.39869999999999</v>
      </c>
      <c r="P1106" s="31">
        <v>104.3907</v>
      </c>
      <c r="Q1106" s="31">
        <v>107.48090000000001</v>
      </c>
      <c r="R1106" s="31">
        <v>111.66380000000001</v>
      </c>
      <c r="T1106" s="62">
        <f t="shared" si="17"/>
        <v>90.455799999999982</v>
      </c>
    </row>
    <row r="1107" spans="1:20" x14ac:dyDescent="0.2">
      <c r="A1107" s="51" t="s">
        <v>2273</v>
      </c>
      <c r="B1107" s="52" t="s">
        <v>2274</v>
      </c>
      <c r="C1107" s="53">
        <v>1</v>
      </c>
      <c r="D1107" s="51" t="s">
        <v>5</v>
      </c>
      <c r="E1107" s="51" t="s">
        <v>2275</v>
      </c>
      <c r="F1107" s="31">
        <v>487.20500000000004</v>
      </c>
      <c r="G1107" s="31">
        <v>510.54</v>
      </c>
      <c r="H1107" s="31">
        <v>538.95889999999997</v>
      </c>
      <c r="I1107" s="31">
        <v>577.24189999999999</v>
      </c>
      <c r="J1107" s="31">
        <v>609.99110000000007</v>
      </c>
      <c r="K1107" s="31">
        <v>644.89050000000009</v>
      </c>
      <c r="L1107" s="31">
        <v>687.46050000000002</v>
      </c>
      <c r="M1107" s="31">
        <v>755.14579999999989</v>
      </c>
      <c r="N1107" s="31">
        <v>824.11120000000005</v>
      </c>
      <c r="O1107" s="31">
        <v>838.14230000000009</v>
      </c>
      <c r="P1107" s="31">
        <v>872.82490000000007</v>
      </c>
      <c r="Q1107" s="31">
        <v>901.44690000000003</v>
      </c>
      <c r="R1107" s="31">
        <v>936.52630000000011</v>
      </c>
      <c r="T1107" s="62">
        <f t="shared" si="17"/>
        <v>755.14579999999989</v>
      </c>
    </row>
    <row r="1108" spans="1:20" x14ac:dyDescent="0.2">
      <c r="A1108" s="51" t="s">
        <v>2276</v>
      </c>
      <c r="B1108" s="52" t="s">
        <v>2277</v>
      </c>
      <c r="C1108" s="53">
        <v>1</v>
      </c>
      <c r="D1108" s="51" t="s">
        <v>5</v>
      </c>
      <c r="E1108" s="51" t="s">
        <v>2275</v>
      </c>
      <c r="F1108" s="31">
        <v>487.20500000000004</v>
      </c>
      <c r="G1108" s="31">
        <v>510.54</v>
      </c>
      <c r="H1108" s="31">
        <v>538.95889999999997</v>
      </c>
      <c r="I1108" s="31">
        <v>577.24189999999999</v>
      </c>
      <c r="J1108" s="31">
        <v>609.99110000000007</v>
      </c>
      <c r="K1108" s="31">
        <v>644.89050000000009</v>
      </c>
      <c r="L1108" s="31">
        <v>687.46050000000002</v>
      </c>
      <c r="M1108" s="31">
        <v>755.14579999999989</v>
      </c>
      <c r="N1108" s="31">
        <v>824.11120000000005</v>
      </c>
      <c r="O1108" s="31">
        <v>838.14230000000009</v>
      </c>
      <c r="P1108" s="31">
        <v>872.82490000000007</v>
      </c>
      <c r="Q1108" s="31">
        <v>901.44690000000003</v>
      </c>
      <c r="R1108" s="31">
        <v>936.52630000000011</v>
      </c>
      <c r="T1108" s="62">
        <f t="shared" si="17"/>
        <v>755.14579999999989</v>
      </c>
    </row>
    <row r="1109" spans="1:20" x14ac:dyDescent="0.2">
      <c r="A1109" s="51">
        <v>40314600</v>
      </c>
      <c r="B1109" s="52" t="s">
        <v>2278</v>
      </c>
      <c r="C1109" s="53">
        <v>1</v>
      </c>
      <c r="D1109" s="51" t="s">
        <v>1469</v>
      </c>
      <c r="E1109" s="51">
        <v>268.7</v>
      </c>
      <c r="F1109" s="31">
        <v>3122.0499999999997</v>
      </c>
      <c r="G1109" s="31">
        <v>3266.3999999999996</v>
      </c>
      <c r="H1109" s="31">
        <v>3448.4289999999996</v>
      </c>
      <c r="I1109" s="31">
        <v>3693.3690000000001</v>
      </c>
      <c r="J1109" s="31">
        <v>3901.9209999999998</v>
      </c>
      <c r="K1109" s="31">
        <v>4125.1849999999995</v>
      </c>
      <c r="L1109" s="31">
        <v>4397.4649999999992</v>
      </c>
      <c r="M1109" s="31">
        <v>4830.4379999999992</v>
      </c>
      <c r="N1109" s="31">
        <v>5271.561999999999</v>
      </c>
      <c r="O1109" s="31">
        <v>5361.3630000000003</v>
      </c>
      <c r="P1109" s="31">
        <v>5579.6689999999999</v>
      </c>
      <c r="Q1109" s="31">
        <v>5778.6890000000003</v>
      </c>
      <c r="R1109" s="31">
        <v>6024.7429999999995</v>
      </c>
      <c r="T1109" s="62">
        <f t="shared" si="17"/>
        <v>4830.4379999999992</v>
      </c>
    </row>
    <row r="1110" spans="1:20" x14ac:dyDescent="0.2">
      <c r="A1110" s="51" t="s">
        <v>2279</v>
      </c>
      <c r="B1110" s="52" t="s">
        <v>2280</v>
      </c>
      <c r="C1110" s="53">
        <v>0.1</v>
      </c>
      <c r="D1110" s="51" t="s">
        <v>5</v>
      </c>
      <c r="E1110" s="51" t="s">
        <v>2281</v>
      </c>
      <c r="F1110" s="31">
        <v>18.119</v>
      </c>
      <c r="G1110" s="31">
        <v>19.122</v>
      </c>
      <c r="H1110" s="31">
        <v>20.18102</v>
      </c>
      <c r="I1110" s="31">
        <v>21.614420000000003</v>
      </c>
      <c r="J1110" s="31">
        <v>22.866980000000002</v>
      </c>
      <c r="K1110" s="31">
        <v>24.174900000000001</v>
      </c>
      <c r="L1110" s="31">
        <v>25.770900000000001</v>
      </c>
      <c r="M1110" s="31">
        <v>28.308439999999997</v>
      </c>
      <c r="N1110" s="31">
        <v>30.894159999999999</v>
      </c>
      <c r="O1110" s="31">
        <v>31.419139999999999</v>
      </c>
      <c r="P1110" s="31">
        <v>32.811819999999997</v>
      </c>
      <c r="Q1110" s="31">
        <v>34.077420000000004</v>
      </c>
      <c r="R1110" s="31">
        <v>35.40334</v>
      </c>
      <c r="T1110" s="62">
        <f t="shared" si="17"/>
        <v>28.308439999999997</v>
      </c>
    </row>
    <row r="1111" spans="1:20" x14ac:dyDescent="0.2">
      <c r="A1111" s="51" t="s">
        <v>2282</v>
      </c>
      <c r="B1111" s="52" t="s">
        <v>2283</v>
      </c>
      <c r="C1111" s="53">
        <v>0.1</v>
      </c>
      <c r="D1111" s="51" t="s">
        <v>5</v>
      </c>
      <c r="E1111" s="51" t="s">
        <v>2284</v>
      </c>
      <c r="F1111" s="31">
        <v>54.964999999999996</v>
      </c>
      <c r="G1111" s="31">
        <v>57.569999999999993</v>
      </c>
      <c r="H1111" s="31">
        <v>60.775700000000001</v>
      </c>
      <c r="I1111" s="31">
        <v>65.092700000000008</v>
      </c>
      <c r="J1111" s="31">
        <v>68.780299999999997</v>
      </c>
      <c r="K1111" s="31">
        <v>72.715499999999992</v>
      </c>
      <c r="L1111" s="31">
        <v>77.515499999999989</v>
      </c>
      <c r="M1111" s="31">
        <v>85.14739999999999</v>
      </c>
      <c r="N1111" s="31">
        <v>92.923599999999993</v>
      </c>
      <c r="O1111" s="31">
        <v>94.505900000000011</v>
      </c>
      <c r="P1111" s="31">
        <v>98.397699999999986</v>
      </c>
      <c r="Q1111" s="31">
        <v>101.5857</v>
      </c>
      <c r="R1111" s="31">
        <v>105.5389</v>
      </c>
      <c r="T1111" s="62">
        <f t="shared" si="17"/>
        <v>85.14739999999999</v>
      </c>
    </row>
    <row r="1112" spans="1:20" x14ac:dyDescent="0.2">
      <c r="A1112" s="51" t="s">
        <v>2285</v>
      </c>
      <c r="B1112" s="52" t="s">
        <v>2286</v>
      </c>
      <c r="C1112" s="53">
        <v>0.25</v>
      </c>
      <c r="D1112" s="51" t="s">
        <v>5</v>
      </c>
      <c r="E1112" s="51" t="s">
        <v>2287</v>
      </c>
      <c r="F1112" s="31">
        <v>79.625</v>
      </c>
      <c r="G1112" s="31">
        <v>83.625</v>
      </c>
      <c r="H1112" s="31">
        <v>88.272499999999994</v>
      </c>
      <c r="I1112" s="31">
        <v>94.54249999999999</v>
      </c>
      <c r="J1112" s="31">
        <v>99.94250000000001</v>
      </c>
      <c r="K1112" s="31">
        <v>105.66</v>
      </c>
      <c r="L1112" s="31">
        <v>112.63499999999999</v>
      </c>
      <c r="M1112" s="31">
        <v>123.72499999999999</v>
      </c>
      <c r="N1112" s="31">
        <v>135.02500000000001</v>
      </c>
      <c r="O1112" s="31">
        <v>137.32249999999999</v>
      </c>
      <c r="P1112" s="31">
        <v>143.13249999999999</v>
      </c>
      <c r="Q1112" s="31">
        <v>148.08750000000001</v>
      </c>
      <c r="R1112" s="31">
        <v>153.85</v>
      </c>
      <c r="T1112" s="62">
        <f t="shared" si="17"/>
        <v>123.72499999999999</v>
      </c>
    </row>
    <row r="1113" spans="1:20" x14ac:dyDescent="0.2">
      <c r="A1113" s="51">
        <v>40325016</v>
      </c>
      <c r="B1113" s="52" t="s">
        <v>2288</v>
      </c>
      <c r="C1113" s="53">
        <v>1</v>
      </c>
      <c r="D1113" s="51" t="s">
        <v>5</v>
      </c>
      <c r="E1113" s="51">
        <v>9.5</v>
      </c>
      <c r="F1113" s="31">
        <v>117.25</v>
      </c>
      <c r="G1113" s="31">
        <v>124.5</v>
      </c>
      <c r="H1113" s="31">
        <v>131.36500000000001</v>
      </c>
      <c r="I1113" s="31">
        <v>140.69499999999999</v>
      </c>
      <c r="J1113" s="31">
        <v>148.995</v>
      </c>
      <c r="K1113" s="31">
        <v>157.51500000000001</v>
      </c>
      <c r="L1113" s="31">
        <v>167.91499999999999</v>
      </c>
      <c r="M1113" s="31">
        <v>184.44999999999996</v>
      </c>
      <c r="N1113" s="31">
        <v>201.29999999999998</v>
      </c>
      <c r="O1113" s="31">
        <v>204.715</v>
      </c>
      <c r="P1113" s="31">
        <v>214.30499999999998</v>
      </c>
      <c r="Q1113" s="31">
        <v>223.625</v>
      </c>
      <c r="R1113" s="31">
        <v>232.32500000000002</v>
      </c>
      <c r="T1113" s="62">
        <f t="shared" si="17"/>
        <v>184.44999999999996</v>
      </c>
    </row>
    <row r="1114" spans="1:20" x14ac:dyDescent="0.2">
      <c r="A1114" s="51">
        <v>40325024</v>
      </c>
      <c r="B1114" s="52" t="s">
        <v>2289</v>
      </c>
      <c r="C1114" s="53">
        <v>1</v>
      </c>
      <c r="D1114" s="51" t="s">
        <v>5</v>
      </c>
      <c r="E1114" s="51">
        <v>7.1</v>
      </c>
      <c r="F1114" s="31">
        <v>89.649999999999991</v>
      </c>
      <c r="G1114" s="31">
        <v>95.699999999999989</v>
      </c>
      <c r="H1114" s="31">
        <v>100.95699999999999</v>
      </c>
      <c r="I1114" s="31">
        <v>108.127</v>
      </c>
      <c r="J1114" s="31">
        <v>114.60299999999999</v>
      </c>
      <c r="K1114" s="31">
        <v>121.155</v>
      </c>
      <c r="L1114" s="31">
        <v>129.15499999999997</v>
      </c>
      <c r="M1114" s="31">
        <v>141.87399999999997</v>
      </c>
      <c r="N1114" s="31">
        <v>154.83599999999998</v>
      </c>
      <c r="O1114" s="31">
        <v>157.459</v>
      </c>
      <c r="P1114" s="31">
        <v>165.17699999999999</v>
      </c>
      <c r="Q1114" s="31">
        <v>173.05700000000002</v>
      </c>
      <c r="R1114" s="31">
        <v>179.78899999999999</v>
      </c>
      <c r="S1114" s="29">
        <f>VLOOKUP(B1114,[1]TABELA!$B$53:$T$1211,19,FALSE)</f>
        <v>220</v>
      </c>
      <c r="T1114" s="62">
        <v>200</v>
      </c>
    </row>
    <row r="1115" spans="1:20" x14ac:dyDescent="0.2">
      <c r="A1115" s="51" t="s">
        <v>2290</v>
      </c>
      <c r="B1115" s="52" t="s">
        <v>2291</v>
      </c>
      <c r="C1115" s="53">
        <v>1</v>
      </c>
      <c r="D1115" s="51" t="s">
        <v>5</v>
      </c>
      <c r="E1115" s="51" t="s">
        <v>2292</v>
      </c>
      <c r="F1115" s="31">
        <v>583</v>
      </c>
      <c r="G1115" s="31">
        <v>610.5</v>
      </c>
      <c r="H1115" s="31">
        <v>644.5</v>
      </c>
      <c r="I1115" s="31">
        <v>690.28</v>
      </c>
      <c r="J1115" s="31">
        <v>729.36</v>
      </c>
      <c r="K1115" s="31">
        <v>771.09</v>
      </c>
      <c r="L1115" s="31">
        <v>821.9899999999999</v>
      </c>
      <c r="M1115" s="31">
        <v>902.91999999999985</v>
      </c>
      <c r="N1115" s="31">
        <v>985.38</v>
      </c>
      <c r="O1115" s="31">
        <v>1002.1600000000001</v>
      </c>
      <c r="P1115" s="31">
        <v>1043.3399999999999</v>
      </c>
      <c r="Q1115" s="31">
        <v>1076.96</v>
      </c>
      <c r="R1115" s="31">
        <v>1118.8699999999999</v>
      </c>
      <c r="T1115" s="62">
        <f t="shared" si="17"/>
        <v>902.91999999999985</v>
      </c>
    </row>
    <row r="1116" spans="1:20" x14ac:dyDescent="0.2">
      <c r="A1116" s="51" t="s">
        <v>2293</v>
      </c>
      <c r="B1116" s="52" t="s">
        <v>2294</v>
      </c>
      <c r="C1116" s="53">
        <v>1</v>
      </c>
      <c r="D1116" s="51" t="s">
        <v>5</v>
      </c>
      <c r="E1116" s="51" t="s">
        <v>2239</v>
      </c>
      <c r="F1116" s="31">
        <v>199.70500000000001</v>
      </c>
      <c r="G1116" s="31">
        <v>210.54000000000002</v>
      </c>
      <c r="H1116" s="31">
        <v>222.20890000000003</v>
      </c>
      <c r="I1116" s="31">
        <v>237.99190000000002</v>
      </c>
      <c r="J1116" s="31">
        <v>251.74110000000002</v>
      </c>
      <c r="K1116" s="31">
        <v>266.14050000000003</v>
      </c>
      <c r="L1116" s="31">
        <v>283.71050000000002</v>
      </c>
      <c r="M1116" s="31">
        <v>311.64580000000001</v>
      </c>
      <c r="N1116" s="31">
        <v>340.1112</v>
      </c>
      <c r="O1116" s="31">
        <v>345.89230000000009</v>
      </c>
      <c r="P1116" s="31">
        <v>361.07490000000001</v>
      </c>
      <c r="Q1116" s="31">
        <v>374.69690000000003</v>
      </c>
      <c r="R1116" s="31">
        <v>389.27630000000005</v>
      </c>
      <c r="T1116" s="62">
        <f t="shared" si="17"/>
        <v>311.64580000000001</v>
      </c>
    </row>
    <row r="1117" spans="1:20" x14ac:dyDescent="0.2">
      <c r="A1117" s="51" t="s">
        <v>2295</v>
      </c>
      <c r="B1117" s="52" t="s">
        <v>2296</v>
      </c>
      <c r="C1117" s="53">
        <v>0.1</v>
      </c>
      <c r="D1117" s="51" t="s">
        <v>5</v>
      </c>
      <c r="E1117" s="51" t="s">
        <v>36</v>
      </c>
      <c r="F1117" s="31">
        <v>46.8</v>
      </c>
      <c r="G1117" s="31">
        <v>49.05</v>
      </c>
      <c r="H1117" s="31">
        <v>51.78</v>
      </c>
      <c r="I1117" s="31">
        <v>55.457999999999998</v>
      </c>
      <c r="J1117" s="31">
        <v>58.606000000000002</v>
      </c>
      <c r="K1117" s="31">
        <v>61.959000000000003</v>
      </c>
      <c r="L1117" s="31">
        <v>66.048999999999992</v>
      </c>
      <c r="M1117" s="31">
        <v>72.551999999999992</v>
      </c>
      <c r="N1117" s="31">
        <v>79.177999999999997</v>
      </c>
      <c r="O1117" s="31">
        <v>80.52600000000001</v>
      </c>
      <c r="P1117" s="31">
        <v>83.86399999999999</v>
      </c>
      <c r="Q1117" s="31">
        <v>86.626000000000005</v>
      </c>
      <c r="R1117" s="31">
        <v>89.997</v>
      </c>
      <c r="T1117" s="62">
        <f t="shared" si="17"/>
        <v>72.551999999999992</v>
      </c>
    </row>
    <row r="1118" spans="1:20" x14ac:dyDescent="0.2">
      <c r="A1118" s="51" t="s">
        <v>2297</v>
      </c>
      <c r="B1118" s="52" t="s">
        <v>2298</v>
      </c>
      <c r="C1118" s="53">
        <v>0.01</v>
      </c>
      <c r="D1118" s="51" t="s">
        <v>5</v>
      </c>
      <c r="E1118" s="51" t="s">
        <v>780</v>
      </c>
      <c r="F1118" s="31">
        <v>34.924999999999997</v>
      </c>
      <c r="G1118" s="31">
        <v>36.464999999999996</v>
      </c>
      <c r="H1118" s="31">
        <v>38.500099999999996</v>
      </c>
      <c r="I1118" s="31">
        <v>41.234900000000003</v>
      </c>
      <c r="J1118" s="31">
        <v>43.548499999999997</v>
      </c>
      <c r="K1118" s="31">
        <v>46.040399999999998</v>
      </c>
      <c r="L1118" s="31">
        <v>49.079399999999993</v>
      </c>
      <c r="M1118" s="31">
        <v>53.911399999999993</v>
      </c>
      <c r="N1118" s="31">
        <v>58.834599999999995</v>
      </c>
      <c r="O1118" s="31">
        <v>59.837299999999999</v>
      </c>
      <c r="P1118" s="31">
        <v>62.222499999999989</v>
      </c>
      <c r="Q1118" s="31">
        <v>64.076699999999988</v>
      </c>
      <c r="R1118" s="31">
        <v>66.570400000000006</v>
      </c>
      <c r="T1118" s="62">
        <f t="shared" si="17"/>
        <v>53.911399999999993</v>
      </c>
    </row>
    <row r="1119" spans="1:20" x14ac:dyDescent="0.2">
      <c r="A1119" s="51" t="s">
        <v>2299</v>
      </c>
      <c r="B1119" s="52" t="s">
        <v>2300</v>
      </c>
      <c r="C1119" s="53">
        <v>0.1</v>
      </c>
      <c r="D1119" s="51" t="s">
        <v>5</v>
      </c>
      <c r="E1119" s="51" t="s">
        <v>33</v>
      </c>
      <c r="F1119" s="31">
        <v>24.915500000000002</v>
      </c>
      <c r="G1119" s="31">
        <v>26.214000000000002</v>
      </c>
      <c r="H1119" s="31">
        <v>27.668990000000001</v>
      </c>
      <c r="I1119" s="31">
        <v>29.63429</v>
      </c>
      <c r="J1119" s="31">
        <v>31.336010000000002</v>
      </c>
      <c r="K1119" s="31">
        <v>33.128549999999997</v>
      </c>
      <c r="L1119" s="31">
        <v>35.315549999999995</v>
      </c>
      <c r="M1119" s="31">
        <v>38.792779999999993</v>
      </c>
      <c r="N1119" s="31">
        <v>42.335919999999994</v>
      </c>
      <c r="O1119" s="31">
        <v>43.055930000000004</v>
      </c>
      <c r="P1119" s="31">
        <v>44.909590000000001</v>
      </c>
      <c r="Q1119" s="31">
        <v>46.529790000000006</v>
      </c>
      <c r="R1119" s="31">
        <v>48.340330000000002</v>
      </c>
      <c r="T1119" s="62">
        <f t="shared" si="17"/>
        <v>38.792779999999993</v>
      </c>
    </row>
    <row r="1120" spans="1:20" x14ac:dyDescent="0.2">
      <c r="A1120" s="51" t="s">
        <v>2301</v>
      </c>
      <c r="B1120" s="52" t="s">
        <v>2302</v>
      </c>
      <c r="C1120" s="53">
        <v>0.01</v>
      </c>
      <c r="D1120" s="51" t="s">
        <v>5</v>
      </c>
      <c r="E1120" s="51" t="s">
        <v>1439</v>
      </c>
      <c r="F1120" s="31">
        <v>23.551499999999997</v>
      </c>
      <c r="G1120" s="31">
        <v>24.596999999999998</v>
      </c>
      <c r="H1120" s="31">
        <v>25.969469999999998</v>
      </c>
      <c r="I1120" s="31">
        <v>27.814169999999997</v>
      </c>
      <c r="J1120" s="31">
        <v>29.376129999999996</v>
      </c>
      <c r="K1120" s="31">
        <v>31.05705</v>
      </c>
      <c r="L1120" s="31">
        <v>33.107049999999994</v>
      </c>
      <c r="M1120" s="31">
        <v>36.366539999999993</v>
      </c>
      <c r="N1120" s="31">
        <v>39.687559999999998</v>
      </c>
      <c r="O1120" s="31">
        <v>40.363890000000005</v>
      </c>
      <c r="P1120" s="31">
        <v>41.977669999999996</v>
      </c>
      <c r="Q1120" s="31">
        <v>43.23847</v>
      </c>
      <c r="R1120" s="31">
        <v>44.921189999999996</v>
      </c>
      <c r="S1120" s="29">
        <f>VLOOKUP(B1120,[1]TABELA!$B$53:$T$1211,19,FALSE)</f>
        <v>25</v>
      </c>
      <c r="T1120" s="62">
        <v>30</v>
      </c>
    </row>
    <row r="1121" spans="1:20" x14ac:dyDescent="0.2">
      <c r="A1121" s="51" t="s">
        <v>2303</v>
      </c>
      <c r="B1121" s="52" t="s">
        <v>2304</v>
      </c>
      <c r="C1121" s="53">
        <v>0.04</v>
      </c>
      <c r="D1121" s="51" t="s">
        <v>5</v>
      </c>
      <c r="E1121" s="51" t="s">
        <v>169</v>
      </c>
      <c r="F1121" s="31">
        <v>45.17</v>
      </c>
      <c r="G1121" s="31">
        <v>47.22</v>
      </c>
      <c r="H1121" s="31">
        <v>49.852999999999994</v>
      </c>
      <c r="I1121" s="31">
        <v>53.394200000000005</v>
      </c>
      <c r="J1121" s="31">
        <v>56.401400000000002</v>
      </c>
      <c r="K1121" s="31">
        <v>59.628599999999999</v>
      </c>
      <c r="L1121" s="31">
        <v>63.564599999999992</v>
      </c>
      <c r="M1121" s="31">
        <v>69.822799999999987</v>
      </c>
      <c r="N1121" s="31">
        <v>76.19919999999999</v>
      </c>
      <c r="O1121" s="31">
        <v>77.497399999999999</v>
      </c>
      <c r="P1121" s="31">
        <v>80.626599999999996</v>
      </c>
      <c r="Q1121" s="31">
        <v>83.111400000000003</v>
      </c>
      <c r="R1121" s="31">
        <v>86.345799999999997</v>
      </c>
      <c r="T1121" s="62">
        <f t="shared" si="17"/>
        <v>69.822799999999987</v>
      </c>
    </row>
    <row r="1122" spans="1:20" x14ac:dyDescent="0.2">
      <c r="A1122" s="51" t="s">
        <v>2305</v>
      </c>
      <c r="B1122" s="52" t="s">
        <v>2306</v>
      </c>
      <c r="C1122" s="53">
        <v>0.1</v>
      </c>
      <c r="D1122" s="51" t="s">
        <v>5</v>
      </c>
      <c r="E1122" s="51" t="s">
        <v>39</v>
      </c>
      <c r="F1122" s="31">
        <v>38.370499999999993</v>
      </c>
      <c r="G1122" s="31">
        <v>40.253999999999998</v>
      </c>
      <c r="H1122" s="31">
        <v>42.492890000000003</v>
      </c>
      <c r="I1122" s="31">
        <v>45.511189999999999</v>
      </c>
      <c r="J1122" s="31">
        <v>48.102110000000003</v>
      </c>
      <c r="K1122" s="31">
        <v>50.854050000000001</v>
      </c>
      <c r="L1122" s="31">
        <v>54.211049999999993</v>
      </c>
      <c r="M1122" s="31">
        <v>59.548579999999994</v>
      </c>
      <c r="N1122" s="31">
        <v>64.987120000000004</v>
      </c>
      <c r="O1122" s="31">
        <v>66.093230000000005</v>
      </c>
      <c r="P1122" s="31">
        <v>68.859489999999994</v>
      </c>
      <c r="Q1122" s="31">
        <v>71.181690000000003</v>
      </c>
      <c r="R1122" s="31">
        <v>73.951629999999994</v>
      </c>
      <c r="T1122" s="62">
        <f t="shared" si="17"/>
        <v>59.548579999999994</v>
      </c>
    </row>
    <row r="1123" spans="1:20" x14ac:dyDescent="0.2">
      <c r="A1123" s="51" t="s">
        <v>2307</v>
      </c>
      <c r="B1123" s="52" t="s">
        <v>2308</v>
      </c>
      <c r="C1123" s="53">
        <v>0.1</v>
      </c>
      <c r="D1123" s="51" t="s">
        <v>5</v>
      </c>
      <c r="E1123" s="51" t="s">
        <v>1398</v>
      </c>
      <c r="F1123" s="31">
        <v>5.63</v>
      </c>
      <c r="G1123" s="31">
        <v>6.09</v>
      </c>
      <c r="H1123" s="31">
        <v>6.4214000000000002</v>
      </c>
      <c r="I1123" s="31">
        <v>6.8773999999999997</v>
      </c>
      <c r="J1123" s="31">
        <v>7.3046000000000006</v>
      </c>
      <c r="K1123" s="31">
        <v>7.7219999999999995</v>
      </c>
      <c r="L1123" s="31">
        <v>8.2319999999999993</v>
      </c>
      <c r="M1123" s="31">
        <v>9.0427999999999997</v>
      </c>
      <c r="N1123" s="31">
        <v>9.8691999999999993</v>
      </c>
      <c r="O1123" s="31">
        <v>10.0358</v>
      </c>
      <c r="P1123" s="31">
        <v>10.581399999999999</v>
      </c>
      <c r="Q1123" s="31">
        <v>11.195399999999999</v>
      </c>
      <c r="R1123" s="31">
        <v>11.630800000000001</v>
      </c>
      <c r="T1123" s="62">
        <f t="shared" si="17"/>
        <v>9.0427999999999997</v>
      </c>
    </row>
    <row r="1124" spans="1:20" x14ac:dyDescent="0.2">
      <c r="A1124" s="51" t="s">
        <v>2309</v>
      </c>
      <c r="B1124" s="52" t="s">
        <v>2310</v>
      </c>
      <c r="C1124" s="53">
        <v>0.01</v>
      </c>
      <c r="D1124" s="51" t="s">
        <v>5</v>
      </c>
      <c r="E1124" s="51" t="s">
        <v>1439</v>
      </c>
      <c r="F1124" s="31">
        <v>23.551499999999997</v>
      </c>
      <c r="G1124" s="31">
        <v>24.596999999999998</v>
      </c>
      <c r="H1124" s="31">
        <v>25.969469999999998</v>
      </c>
      <c r="I1124" s="31">
        <v>27.814169999999997</v>
      </c>
      <c r="J1124" s="31">
        <v>29.376129999999996</v>
      </c>
      <c r="K1124" s="31">
        <v>31.05705</v>
      </c>
      <c r="L1124" s="31">
        <v>33.107049999999994</v>
      </c>
      <c r="M1124" s="31">
        <v>36.366539999999993</v>
      </c>
      <c r="N1124" s="31">
        <v>39.687559999999998</v>
      </c>
      <c r="O1124" s="31">
        <v>40.363890000000005</v>
      </c>
      <c r="P1124" s="31">
        <v>41.977669999999996</v>
      </c>
      <c r="Q1124" s="31">
        <v>43.23847</v>
      </c>
      <c r="R1124" s="31">
        <v>44.921189999999996</v>
      </c>
      <c r="T1124" s="62">
        <f t="shared" si="17"/>
        <v>36.366539999999993</v>
      </c>
    </row>
    <row r="1125" spans="1:20" x14ac:dyDescent="0.2">
      <c r="A1125" s="51" t="s">
        <v>2311</v>
      </c>
      <c r="B1125" s="52" t="s">
        <v>2312</v>
      </c>
      <c r="C1125" s="53">
        <v>0.1</v>
      </c>
      <c r="D1125" s="51" t="s">
        <v>5</v>
      </c>
      <c r="E1125" s="51" t="s">
        <v>2313</v>
      </c>
      <c r="F1125" s="31">
        <v>557.4</v>
      </c>
      <c r="G1125" s="31">
        <v>581.84999999999991</v>
      </c>
      <c r="H1125" s="31">
        <v>614.32799999999997</v>
      </c>
      <c r="I1125" s="31">
        <v>657.96600000000001</v>
      </c>
      <c r="J1125" s="31">
        <v>694.85799999999995</v>
      </c>
      <c r="K1125" s="31">
        <v>734.61900000000003</v>
      </c>
      <c r="L1125" s="31">
        <v>783.10899999999981</v>
      </c>
      <c r="M1125" s="31">
        <v>860.20799999999986</v>
      </c>
      <c r="N1125" s="31">
        <v>938.76200000000006</v>
      </c>
      <c r="O1125" s="31">
        <v>954.76199999999994</v>
      </c>
      <c r="P1125" s="31">
        <v>992.73199999999997</v>
      </c>
      <c r="Q1125" s="31">
        <v>1022.134</v>
      </c>
      <c r="R1125" s="31">
        <v>1061.9129999999998</v>
      </c>
      <c r="T1125" s="62">
        <f t="shared" si="17"/>
        <v>860.20799999999986</v>
      </c>
    </row>
    <row r="1126" spans="1:20" x14ac:dyDescent="0.2">
      <c r="A1126" s="51" t="s">
        <v>2314</v>
      </c>
      <c r="B1126" s="52" t="s">
        <v>2315</v>
      </c>
      <c r="C1126" s="53">
        <v>0.1</v>
      </c>
      <c r="D1126" s="51" t="s">
        <v>5</v>
      </c>
      <c r="E1126" s="51" t="s">
        <v>2316</v>
      </c>
      <c r="F1126" s="31">
        <v>82.91</v>
      </c>
      <c r="G1126" s="31">
        <v>86.72999999999999</v>
      </c>
      <c r="H1126" s="31">
        <v>91.563799999999986</v>
      </c>
      <c r="I1126" s="31">
        <v>98.067799999999991</v>
      </c>
      <c r="J1126" s="31">
        <v>103.6022</v>
      </c>
      <c r="K1126" s="31">
        <v>109.52999999999999</v>
      </c>
      <c r="L1126" s="31">
        <v>116.75999999999998</v>
      </c>
      <c r="M1126" s="31">
        <v>128.25559999999999</v>
      </c>
      <c r="N1126" s="31">
        <v>139.9684</v>
      </c>
      <c r="O1126" s="31">
        <v>142.3526</v>
      </c>
      <c r="P1126" s="31">
        <v>148.13980000000001</v>
      </c>
      <c r="Q1126" s="31">
        <v>152.78579999999999</v>
      </c>
      <c r="R1126" s="31">
        <v>158.73160000000001</v>
      </c>
      <c r="T1126" s="62">
        <f t="shared" si="17"/>
        <v>128.25559999999999</v>
      </c>
    </row>
    <row r="1127" spans="1:20" x14ac:dyDescent="0.2">
      <c r="A1127" s="51" t="s">
        <v>2317</v>
      </c>
      <c r="B1127" s="52" t="s">
        <v>2318</v>
      </c>
      <c r="C1127" s="53">
        <v>0.1</v>
      </c>
      <c r="D1127" s="51" t="s">
        <v>5</v>
      </c>
      <c r="E1127" s="51" t="s">
        <v>258</v>
      </c>
      <c r="F1127" s="31">
        <v>718.4</v>
      </c>
      <c r="G1127" s="31">
        <v>749.84999999999991</v>
      </c>
      <c r="H1127" s="31">
        <v>791.70799999999997</v>
      </c>
      <c r="I1127" s="31">
        <v>847.94600000000003</v>
      </c>
      <c r="J1127" s="31">
        <v>895.47799999999995</v>
      </c>
      <c r="K1127" s="31">
        <v>946.71900000000005</v>
      </c>
      <c r="L1127" s="31">
        <v>1009.2089999999998</v>
      </c>
      <c r="M1127" s="31">
        <v>1108.568</v>
      </c>
      <c r="N1127" s="31">
        <v>1209.8019999999999</v>
      </c>
      <c r="O1127" s="31">
        <v>1230.422</v>
      </c>
      <c r="P1127" s="31">
        <v>1279.3119999999999</v>
      </c>
      <c r="Q1127" s="31">
        <v>1317.114</v>
      </c>
      <c r="R1127" s="31">
        <v>1368.3729999999998</v>
      </c>
      <c r="T1127" s="62">
        <f t="shared" si="17"/>
        <v>1108.568</v>
      </c>
    </row>
    <row r="1128" spans="1:20" x14ac:dyDescent="0.2">
      <c r="A1128" s="51" t="s">
        <v>2319</v>
      </c>
      <c r="B1128" s="52" t="s">
        <v>2320</v>
      </c>
      <c r="C1128" s="53">
        <v>0.1</v>
      </c>
      <c r="D1128" s="51" t="s">
        <v>5</v>
      </c>
      <c r="E1128" s="51" t="s">
        <v>2321</v>
      </c>
      <c r="F1128" s="31">
        <v>332</v>
      </c>
      <c r="G1128" s="31">
        <v>346.65000000000003</v>
      </c>
      <c r="H1128" s="31">
        <v>365.99600000000004</v>
      </c>
      <c r="I1128" s="31">
        <v>391.99400000000003</v>
      </c>
      <c r="J1128" s="31">
        <v>413.99</v>
      </c>
      <c r="K1128" s="31">
        <v>437.67899999999997</v>
      </c>
      <c r="L1128" s="31">
        <v>466.56899999999996</v>
      </c>
      <c r="M1128" s="31">
        <v>512.50400000000002</v>
      </c>
      <c r="N1128" s="31">
        <v>559.30600000000004</v>
      </c>
      <c r="O1128" s="31">
        <v>568.83799999999997</v>
      </c>
      <c r="P1128" s="31">
        <v>591.52</v>
      </c>
      <c r="Q1128" s="31">
        <v>609.16200000000003</v>
      </c>
      <c r="R1128" s="31">
        <v>632.86900000000003</v>
      </c>
      <c r="T1128" s="62">
        <f t="shared" si="17"/>
        <v>512.50400000000002</v>
      </c>
    </row>
    <row r="1129" spans="1:20" x14ac:dyDescent="0.2">
      <c r="A1129" s="51" t="s">
        <v>2322</v>
      </c>
      <c r="B1129" s="52" t="s">
        <v>2323</v>
      </c>
      <c r="C1129" s="53">
        <v>0.1</v>
      </c>
      <c r="D1129" s="51" t="s">
        <v>5</v>
      </c>
      <c r="E1129" s="51" t="s">
        <v>2324</v>
      </c>
      <c r="F1129" s="31">
        <v>408.70499999999998</v>
      </c>
      <c r="G1129" s="31">
        <v>426.69</v>
      </c>
      <c r="H1129" s="31">
        <v>450.50490000000002</v>
      </c>
      <c r="I1129" s="31">
        <v>482.5059</v>
      </c>
      <c r="J1129" s="31">
        <v>509.5711</v>
      </c>
      <c r="K1129" s="31">
        <v>538.72950000000003</v>
      </c>
      <c r="L1129" s="31">
        <v>574.28949999999986</v>
      </c>
      <c r="M1129" s="31">
        <v>630.82979999999986</v>
      </c>
      <c r="N1129" s="31">
        <v>688.43719999999996</v>
      </c>
      <c r="O1129" s="31">
        <v>700.1703</v>
      </c>
      <c r="P1129" s="31">
        <v>728.05489999999998</v>
      </c>
      <c r="Q1129" s="31">
        <v>749.69889999999998</v>
      </c>
      <c r="R1129" s="31">
        <v>778.87530000000004</v>
      </c>
      <c r="T1129" s="62">
        <f t="shared" si="17"/>
        <v>630.82979999999986</v>
      </c>
    </row>
    <row r="1130" spans="1:20" x14ac:dyDescent="0.2">
      <c r="A1130" s="51" t="s">
        <v>2325</v>
      </c>
      <c r="B1130" s="52" t="s">
        <v>2326</v>
      </c>
      <c r="C1130" s="53">
        <v>0.1</v>
      </c>
      <c r="D1130" s="51" t="s">
        <v>5</v>
      </c>
      <c r="E1130" s="51" t="s">
        <v>2327</v>
      </c>
      <c r="F1130" s="31">
        <v>132.01500000000001</v>
      </c>
      <c r="G1130" s="31">
        <v>137.97000000000003</v>
      </c>
      <c r="H1130" s="31">
        <v>145.66469999999998</v>
      </c>
      <c r="I1130" s="31">
        <v>156.01169999999999</v>
      </c>
      <c r="J1130" s="31">
        <v>164.79130000000001</v>
      </c>
      <c r="K1130" s="31">
        <v>174.22050000000002</v>
      </c>
      <c r="L1130" s="31">
        <v>185.72049999999999</v>
      </c>
      <c r="M1130" s="31">
        <v>204.00540000000001</v>
      </c>
      <c r="N1130" s="31">
        <v>222.63559999999998</v>
      </c>
      <c r="O1130" s="31">
        <v>226.4289</v>
      </c>
      <c r="P1130" s="31">
        <v>235.54669999999999</v>
      </c>
      <c r="Q1130" s="31">
        <v>242.75470000000001</v>
      </c>
      <c r="R1130" s="31">
        <v>252.20190000000002</v>
      </c>
      <c r="T1130" s="62">
        <f t="shared" si="17"/>
        <v>204.00540000000001</v>
      </c>
    </row>
    <row r="1131" spans="1:20" x14ac:dyDescent="0.2">
      <c r="A1131" s="51" t="s">
        <v>2328</v>
      </c>
      <c r="B1131" s="52" t="s">
        <v>2329</v>
      </c>
      <c r="C1131" s="53">
        <v>0.1</v>
      </c>
      <c r="D1131" s="51" t="s">
        <v>5</v>
      </c>
      <c r="E1131" s="51" t="s">
        <v>2330</v>
      </c>
      <c r="F1131" s="31">
        <v>44.499999999999993</v>
      </c>
      <c r="G1131" s="31">
        <v>46.649999999999991</v>
      </c>
      <c r="H1131" s="31">
        <v>49.246000000000002</v>
      </c>
      <c r="I1131" s="31">
        <v>52.743999999999993</v>
      </c>
      <c r="J1131" s="31">
        <v>55.74</v>
      </c>
      <c r="K1131" s="31">
        <v>58.929000000000002</v>
      </c>
      <c r="L1131" s="31">
        <v>62.818999999999988</v>
      </c>
      <c r="M1131" s="31">
        <v>69.003999999999991</v>
      </c>
      <c r="N1131" s="31">
        <v>75.305999999999997</v>
      </c>
      <c r="O1131" s="31">
        <v>76.588000000000008</v>
      </c>
      <c r="P1131" s="31">
        <v>79.769999999999982</v>
      </c>
      <c r="Q1131" s="31">
        <v>82.412000000000006</v>
      </c>
      <c r="R1131" s="31">
        <v>85.619</v>
      </c>
      <c r="T1131" s="62">
        <f t="shared" si="17"/>
        <v>69.003999999999991</v>
      </c>
    </row>
    <row r="1132" spans="1:20" x14ac:dyDescent="0.2">
      <c r="A1132" s="51" t="s">
        <v>2331</v>
      </c>
      <c r="B1132" s="52" t="s">
        <v>2332</v>
      </c>
      <c r="C1132" s="53">
        <v>0.1</v>
      </c>
      <c r="D1132" s="51" t="s">
        <v>5</v>
      </c>
      <c r="E1132" s="51" t="s">
        <v>208</v>
      </c>
      <c r="F1132" s="31">
        <v>230.8</v>
      </c>
      <c r="G1132" s="31">
        <v>241.05</v>
      </c>
      <c r="H1132" s="31">
        <v>254.5</v>
      </c>
      <c r="I1132" s="31">
        <v>272.57799999999997</v>
      </c>
      <c r="J1132" s="31">
        <v>287.88600000000002</v>
      </c>
      <c r="K1132" s="31">
        <v>304.35899999999998</v>
      </c>
      <c r="L1132" s="31">
        <v>324.44900000000001</v>
      </c>
      <c r="M1132" s="31">
        <v>356.39199999999994</v>
      </c>
      <c r="N1132" s="31">
        <v>388.93799999999999</v>
      </c>
      <c r="O1132" s="31">
        <v>395.56600000000003</v>
      </c>
      <c r="P1132" s="31">
        <v>411.38399999999996</v>
      </c>
      <c r="Q1132" s="31">
        <v>423.74599999999998</v>
      </c>
      <c r="R1132" s="31">
        <v>440.23700000000002</v>
      </c>
      <c r="T1132" s="62">
        <f t="shared" si="17"/>
        <v>356.39199999999994</v>
      </c>
    </row>
    <row r="1133" spans="1:20" x14ac:dyDescent="0.2">
      <c r="A1133" s="51" t="s">
        <v>2333</v>
      </c>
      <c r="B1133" s="52" t="s">
        <v>2334</v>
      </c>
      <c r="C1133" s="53">
        <v>0.1</v>
      </c>
      <c r="D1133" s="51" t="s">
        <v>5</v>
      </c>
      <c r="E1133" s="51" t="s">
        <v>2335</v>
      </c>
      <c r="F1133" s="31">
        <v>217.92</v>
      </c>
      <c r="G1133" s="31">
        <v>227.61</v>
      </c>
      <c r="H1133" s="31">
        <v>240.30959999999999</v>
      </c>
      <c r="I1133" s="31">
        <v>257.37959999999998</v>
      </c>
      <c r="J1133" s="31">
        <v>271.83639999999997</v>
      </c>
      <c r="K1133" s="31">
        <v>287.39099999999996</v>
      </c>
      <c r="L1133" s="31">
        <v>306.36099999999999</v>
      </c>
      <c r="M1133" s="31">
        <v>336.52319999999992</v>
      </c>
      <c r="N1133" s="31">
        <v>367.25479999999999</v>
      </c>
      <c r="O1133" s="31">
        <v>373.51320000000004</v>
      </c>
      <c r="P1133" s="31">
        <v>388.45759999999996</v>
      </c>
      <c r="Q1133" s="31">
        <v>400.14760000000001</v>
      </c>
      <c r="R1133" s="31">
        <v>415.72019999999998</v>
      </c>
      <c r="T1133" s="62">
        <f t="shared" si="17"/>
        <v>336.52319999999992</v>
      </c>
    </row>
    <row r="1134" spans="1:20" x14ac:dyDescent="0.2">
      <c r="A1134" s="51" t="s">
        <v>2336</v>
      </c>
      <c r="B1134" s="52" t="s">
        <v>2337</v>
      </c>
      <c r="C1134" s="53">
        <v>0.1</v>
      </c>
      <c r="D1134" s="51" t="s">
        <v>5</v>
      </c>
      <c r="E1134" s="51" t="s">
        <v>2335</v>
      </c>
      <c r="F1134" s="31">
        <v>217.92</v>
      </c>
      <c r="G1134" s="31">
        <v>227.61</v>
      </c>
      <c r="H1134" s="31">
        <v>240.30959999999999</v>
      </c>
      <c r="I1134" s="31">
        <v>257.37959999999998</v>
      </c>
      <c r="J1134" s="31">
        <v>271.83639999999997</v>
      </c>
      <c r="K1134" s="31">
        <v>287.39099999999996</v>
      </c>
      <c r="L1134" s="31">
        <v>306.36099999999999</v>
      </c>
      <c r="M1134" s="31">
        <v>336.52319999999992</v>
      </c>
      <c r="N1134" s="31">
        <v>367.25479999999999</v>
      </c>
      <c r="O1134" s="31">
        <v>373.51320000000004</v>
      </c>
      <c r="P1134" s="31">
        <v>388.45759999999996</v>
      </c>
      <c r="Q1134" s="31">
        <v>400.14760000000001</v>
      </c>
      <c r="R1134" s="31">
        <v>415.72019999999998</v>
      </c>
      <c r="T1134" s="62">
        <f t="shared" si="17"/>
        <v>336.52319999999992</v>
      </c>
    </row>
    <row r="1135" spans="1:20" x14ac:dyDescent="0.2">
      <c r="A1135" s="51" t="s">
        <v>2338</v>
      </c>
      <c r="B1135" s="52" t="s">
        <v>2339</v>
      </c>
      <c r="C1135" s="53">
        <v>1</v>
      </c>
      <c r="D1135" s="51" t="s">
        <v>914</v>
      </c>
      <c r="E1135" s="51"/>
      <c r="F1135" s="31">
        <v>16</v>
      </c>
      <c r="G1135" s="31">
        <v>21</v>
      </c>
      <c r="H1135" s="31">
        <v>22</v>
      </c>
      <c r="I1135" s="31">
        <v>23.56</v>
      </c>
      <c r="J1135" s="31">
        <v>25.72</v>
      </c>
      <c r="K1135" s="31">
        <v>27.18</v>
      </c>
      <c r="L1135" s="31">
        <v>28.97</v>
      </c>
      <c r="M1135" s="31">
        <v>31.84</v>
      </c>
      <c r="N1135" s="31">
        <v>34.75</v>
      </c>
      <c r="O1135" s="31">
        <v>35.32</v>
      </c>
      <c r="P1135" s="31">
        <v>39.68</v>
      </c>
      <c r="Q1135" s="31">
        <v>50.64</v>
      </c>
      <c r="R1135" s="31">
        <v>67.319999999999993</v>
      </c>
      <c r="T1135" s="62">
        <f t="shared" si="17"/>
        <v>31.84</v>
      </c>
    </row>
    <row r="1136" spans="1:20" x14ac:dyDescent="0.2">
      <c r="A1136" s="51">
        <v>40321614</v>
      </c>
      <c r="B1136" s="52" t="s">
        <v>2340</v>
      </c>
      <c r="C1136" s="53">
        <v>0.25</v>
      </c>
      <c r="D1136" s="51" t="s">
        <v>5</v>
      </c>
      <c r="E1136" s="51">
        <v>24.503</v>
      </c>
      <c r="F1136" s="31">
        <v>283.78449999999998</v>
      </c>
      <c r="G1136" s="31">
        <v>296.661</v>
      </c>
      <c r="H1136" s="31">
        <v>313.20301000000001</v>
      </c>
      <c r="I1136" s="31">
        <v>335.45071000000002</v>
      </c>
      <c r="J1136" s="31">
        <v>354.34298999999999</v>
      </c>
      <c r="K1136" s="31">
        <v>374.61795000000001</v>
      </c>
      <c r="L1136" s="31">
        <v>399.34594999999996</v>
      </c>
      <c r="M1136" s="31">
        <v>438.66321999999997</v>
      </c>
      <c r="N1136" s="31">
        <v>478.72308000000004</v>
      </c>
      <c r="O1136" s="31">
        <v>486.87907000000007</v>
      </c>
      <c r="P1136" s="31">
        <v>506.53640999999993</v>
      </c>
      <c r="Q1136" s="31">
        <v>522.14321000000007</v>
      </c>
      <c r="R1136" s="31">
        <v>542.46316999999999</v>
      </c>
      <c r="T1136" s="62">
        <f t="shared" si="17"/>
        <v>438.66321999999997</v>
      </c>
    </row>
    <row r="1137" spans="1:20" x14ac:dyDescent="0.2">
      <c r="A1137" s="51" t="s">
        <v>2341</v>
      </c>
      <c r="B1137" s="52" t="s">
        <v>2342</v>
      </c>
      <c r="C1137" s="53">
        <v>0.04</v>
      </c>
      <c r="D1137" s="51" t="s">
        <v>5</v>
      </c>
      <c r="E1137" s="51" t="s">
        <v>149</v>
      </c>
      <c r="F1137" s="31">
        <v>21.02</v>
      </c>
      <c r="G1137" s="31">
        <v>22.020000000000003</v>
      </c>
      <c r="H1137" s="31">
        <v>23.246000000000002</v>
      </c>
      <c r="I1137" s="31">
        <v>24.897200000000002</v>
      </c>
      <c r="J1137" s="31">
        <v>26.308399999999999</v>
      </c>
      <c r="K1137" s="31">
        <v>27.813600000000001</v>
      </c>
      <c r="L1137" s="31">
        <v>29.649599999999996</v>
      </c>
      <c r="M1137" s="31">
        <v>32.568799999999996</v>
      </c>
      <c r="N1137" s="31">
        <v>35.543199999999999</v>
      </c>
      <c r="O1137" s="31">
        <v>36.148400000000002</v>
      </c>
      <c r="P1137" s="31">
        <v>37.639599999999994</v>
      </c>
      <c r="Q1137" s="31">
        <v>38.864400000000003</v>
      </c>
      <c r="R1137" s="31">
        <v>40.376800000000003</v>
      </c>
      <c r="T1137" s="62">
        <f t="shared" si="17"/>
        <v>32.568799999999996</v>
      </c>
    </row>
    <row r="1138" spans="1:20" x14ac:dyDescent="0.2">
      <c r="A1138" s="51" t="s">
        <v>2343</v>
      </c>
      <c r="B1138" s="52" t="s">
        <v>2344</v>
      </c>
      <c r="C1138" s="53">
        <v>0.04</v>
      </c>
      <c r="D1138" s="51" t="s">
        <v>5</v>
      </c>
      <c r="E1138" s="51" t="s">
        <v>314</v>
      </c>
      <c r="F1138" s="31">
        <v>25.470499999999998</v>
      </c>
      <c r="G1138" s="31">
        <v>26.664000000000001</v>
      </c>
      <c r="H1138" s="31">
        <v>28.149290000000001</v>
      </c>
      <c r="I1138" s="31">
        <v>30.148789999999998</v>
      </c>
      <c r="J1138" s="31">
        <v>31.854109999999995</v>
      </c>
      <c r="K1138" s="31">
        <v>33.676649999999995</v>
      </c>
      <c r="L1138" s="31">
        <v>35.899649999999994</v>
      </c>
      <c r="M1138" s="31">
        <v>39.434179999999998</v>
      </c>
      <c r="N1138" s="31">
        <v>43.035519999999998</v>
      </c>
      <c r="O1138" s="31">
        <v>43.768430000000002</v>
      </c>
      <c r="P1138" s="31">
        <v>45.561489999999992</v>
      </c>
      <c r="Q1138" s="31">
        <v>47.01849</v>
      </c>
      <c r="R1138" s="31">
        <v>48.848230000000001</v>
      </c>
      <c r="T1138" s="62">
        <f t="shared" si="17"/>
        <v>39.434179999999998</v>
      </c>
    </row>
    <row r="1139" spans="1:20" x14ac:dyDescent="0.2">
      <c r="A1139" s="51" t="s">
        <v>2345</v>
      </c>
      <c r="B1139" s="52" t="s">
        <v>2346</v>
      </c>
      <c r="C1139" s="53">
        <v>0.04</v>
      </c>
      <c r="D1139" s="51" t="s">
        <v>5</v>
      </c>
      <c r="E1139" s="51" t="s">
        <v>99</v>
      </c>
      <c r="F1139" s="31">
        <v>8.6</v>
      </c>
      <c r="G1139" s="31">
        <v>9.06</v>
      </c>
      <c r="H1139" s="31">
        <v>9.5623999999999985</v>
      </c>
      <c r="I1139" s="31">
        <v>10.2416</v>
      </c>
      <c r="J1139" s="31">
        <v>10.832000000000001</v>
      </c>
      <c r="K1139" s="31">
        <v>11.451599999999999</v>
      </c>
      <c r="L1139" s="31">
        <v>12.207599999999998</v>
      </c>
      <c r="M1139" s="31">
        <v>13.409599999999998</v>
      </c>
      <c r="N1139" s="31">
        <v>14.634399999999999</v>
      </c>
      <c r="O1139" s="31">
        <v>14.8832</v>
      </c>
      <c r="P1139" s="31">
        <v>15.531999999999998</v>
      </c>
      <c r="Q1139" s="31">
        <v>16.108799999999999</v>
      </c>
      <c r="R1139" s="31">
        <v>16.735599999999998</v>
      </c>
      <c r="T1139" s="62">
        <f t="shared" si="17"/>
        <v>13.409599999999998</v>
      </c>
    </row>
    <row r="1140" spans="1:20" x14ac:dyDescent="0.2">
      <c r="A1140" s="51" t="s">
        <v>2347</v>
      </c>
      <c r="B1140" s="52" t="s">
        <v>2348</v>
      </c>
      <c r="C1140" s="53">
        <v>0.04</v>
      </c>
      <c r="D1140" s="51" t="s">
        <v>5</v>
      </c>
      <c r="E1140" s="51" t="s">
        <v>314</v>
      </c>
      <c r="F1140" s="31">
        <v>25.470499999999998</v>
      </c>
      <c r="G1140" s="31">
        <v>26.664000000000001</v>
      </c>
      <c r="H1140" s="31">
        <v>28.149290000000001</v>
      </c>
      <c r="I1140" s="31">
        <v>30.148789999999998</v>
      </c>
      <c r="J1140" s="31">
        <v>31.854109999999995</v>
      </c>
      <c r="K1140" s="31">
        <v>33.676649999999995</v>
      </c>
      <c r="L1140" s="31">
        <v>35.899649999999994</v>
      </c>
      <c r="M1140" s="31">
        <v>39.434179999999998</v>
      </c>
      <c r="N1140" s="31">
        <v>43.035519999999998</v>
      </c>
      <c r="O1140" s="31">
        <v>43.768430000000002</v>
      </c>
      <c r="P1140" s="31">
        <v>45.561489999999992</v>
      </c>
      <c r="Q1140" s="31">
        <v>47.01849</v>
      </c>
      <c r="R1140" s="31">
        <v>48.848230000000001</v>
      </c>
      <c r="T1140" s="62">
        <f t="shared" si="17"/>
        <v>39.434179999999998</v>
      </c>
    </row>
    <row r="1141" spans="1:20" x14ac:dyDescent="0.2">
      <c r="A1141" s="51" t="s">
        <v>2349</v>
      </c>
      <c r="B1141" s="52" t="s">
        <v>2350</v>
      </c>
      <c r="C1141" s="53">
        <v>0.01</v>
      </c>
      <c r="D1141" s="51" t="s">
        <v>5</v>
      </c>
      <c r="E1141" s="51" t="s">
        <v>149</v>
      </c>
      <c r="F1141" s="31">
        <v>20.779999999999998</v>
      </c>
      <c r="G1141" s="31">
        <v>21.705000000000002</v>
      </c>
      <c r="H1141" s="31">
        <v>22.916</v>
      </c>
      <c r="I1141" s="31">
        <v>24.543800000000001</v>
      </c>
      <c r="J1141" s="31">
        <v>25.922599999999999</v>
      </c>
      <c r="K1141" s="31">
        <v>27.405899999999999</v>
      </c>
      <c r="L1141" s="31">
        <v>29.214899999999997</v>
      </c>
      <c r="M1141" s="31">
        <v>32.091200000000001</v>
      </c>
      <c r="N1141" s="31">
        <v>35.021799999999999</v>
      </c>
      <c r="O1141" s="31">
        <v>35.618600000000001</v>
      </c>
      <c r="P1141" s="31">
        <v>37.044399999999996</v>
      </c>
      <c r="Q1141" s="31">
        <v>38.160600000000002</v>
      </c>
      <c r="R1141" s="31">
        <v>39.645699999999998</v>
      </c>
      <c r="T1141" s="62">
        <f t="shared" si="17"/>
        <v>32.091200000000001</v>
      </c>
    </row>
    <row r="1142" spans="1:20" x14ac:dyDescent="0.2">
      <c r="A1142" s="51" t="s">
        <v>2351</v>
      </c>
      <c r="B1142" s="52" t="s">
        <v>2352</v>
      </c>
      <c r="C1142" s="53">
        <v>0.01</v>
      </c>
      <c r="D1142" s="51" t="s">
        <v>5</v>
      </c>
      <c r="E1142" s="51" t="s">
        <v>314</v>
      </c>
      <c r="F1142" s="31">
        <v>25.230499999999996</v>
      </c>
      <c r="G1142" s="31">
        <v>26.349</v>
      </c>
      <c r="H1142" s="31">
        <v>27.819289999999999</v>
      </c>
      <c r="I1142" s="31">
        <v>29.795389999999998</v>
      </c>
      <c r="J1142" s="31">
        <v>31.468309999999995</v>
      </c>
      <c r="K1142" s="31">
        <v>33.268949999999997</v>
      </c>
      <c r="L1142" s="31">
        <v>35.464949999999995</v>
      </c>
      <c r="M1142" s="31">
        <v>38.956579999999995</v>
      </c>
      <c r="N1142" s="31">
        <v>42.514119999999998</v>
      </c>
      <c r="O1142" s="31">
        <v>43.238630000000001</v>
      </c>
      <c r="P1142" s="31">
        <v>44.966289999999994</v>
      </c>
      <c r="Q1142" s="31">
        <v>46.314689999999999</v>
      </c>
      <c r="R1142" s="31">
        <v>48.117129999999996</v>
      </c>
      <c r="T1142" s="62">
        <f t="shared" si="17"/>
        <v>38.956579999999995</v>
      </c>
    </row>
    <row r="1143" spans="1:20" x14ac:dyDescent="0.2">
      <c r="A1143" s="51" t="s">
        <v>2353</v>
      </c>
      <c r="B1143" s="52" t="s">
        <v>2354</v>
      </c>
      <c r="C1143" s="53">
        <v>0.25</v>
      </c>
      <c r="D1143" s="51" t="s">
        <v>5</v>
      </c>
      <c r="E1143" s="51" t="s">
        <v>473</v>
      </c>
      <c r="F1143" s="31">
        <v>253.298</v>
      </c>
      <c r="G1143" s="31">
        <v>264.84899999999999</v>
      </c>
      <c r="H1143" s="31">
        <v>279.61484000000002</v>
      </c>
      <c r="I1143" s="31">
        <v>299.47664000000003</v>
      </c>
      <c r="J1143" s="31">
        <v>316.35415999999998</v>
      </c>
      <c r="K1143" s="31">
        <v>334.45529999999997</v>
      </c>
      <c r="L1143" s="31">
        <v>356.53229999999996</v>
      </c>
      <c r="M1143" s="31">
        <v>391.63448</v>
      </c>
      <c r="N1143" s="31">
        <v>427.39972</v>
      </c>
      <c r="O1143" s="31">
        <v>434.68088000000006</v>
      </c>
      <c r="P1143" s="31">
        <v>452.27043999999995</v>
      </c>
      <c r="Q1143" s="31">
        <v>466.28664000000003</v>
      </c>
      <c r="R1143" s="31">
        <v>484.43277999999998</v>
      </c>
      <c r="T1143" s="62">
        <f t="shared" si="17"/>
        <v>391.63448</v>
      </c>
    </row>
    <row r="1144" spans="1:20" x14ac:dyDescent="0.2">
      <c r="A1144" s="51" t="s">
        <v>2355</v>
      </c>
      <c r="B1144" s="52" t="s">
        <v>2356</v>
      </c>
      <c r="C1144" s="53">
        <v>0.01</v>
      </c>
      <c r="D1144" s="51" t="s">
        <v>5</v>
      </c>
      <c r="E1144" s="51" t="s">
        <v>99</v>
      </c>
      <c r="F1144" s="31">
        <v>8.36</v>
      </c>
      <c r="G1144" s="31">
        <v>8.745000000000001</v>
      </c>
      <c r="H1144" s="31">
        <v>9.2323999999999984</v>
      </c>
      <c r="I1144" s="31">
        <v>9.8882000000000012</v>
      </c>
      <c r="J1144" s="31">
        <v>10.446200000000001</v>
      </c>
      <c r="K1144" s="31">
        <v>11.043899999999999</v>
      </c>
      <c r="L1144" s="31">
        <v>11.772899999999998</v>
      </c>
      <c r="M1144" s="31">
        <v>12.931999999999999</v>
      </c>
      <c r="N1144" s="31">
        <v>14.113</v>
      </c>
      <c r="O1144" s="31">
        <v>14.353400000000001</v>
      </c>
      <c r="P1144" s="31">
        <v>14.936799999999998</v>
      </c>
      <c r="Q1144" s="31">
        <v>15.404999999999999</v>
      </c>
      <c r="R1144" s="31">
        <v>16.0045</v>
      </c>
      <c r="S1144" s="29">
        <f>VLOOKUP(B1144,[1]TABELA!$B$53:$T$1211,19,FALSE)</f>
        <v>11</v>
      </c>
      <c r="T1144" s="62">
        <v>11</v>
      </c>
    </row>
    <row r="1145" spans="1:20" x14ac:dyDescent="0.2">
      <c r="A1145" s="51" t="s">
        <v>2357</v>
      </c>
      <c r="B1145" s="52" t="s">
        <v>2358</v>
      </c>
      <c r="C1145" s="53">
        <v>0.01</v>
      </c>
      <c r="D1145" s="51" t="s">
        <v>5</v>
      </c>
      <c r="E1145" s="51" t="s">
        <v>99</v>
      </c>
      <c r="F1145" s="31">
        <v>8.36</v>
      </c>
      <c r="G1145" s="31">
        <v>8.745000000000001</v>
      </c>
      <c r="H1145" s="31">
        <v>9.2323999999999984</v>
      </c>
      <c r="I1145" s="31">
        <v>9.8882000000000012</v>
      </c>
      <c r="J1145" s="31">
        <v>10.446200000000001</v>
      </c>
      <c r="K1145" s="31">
        <v>11.043899999999999</v>
      </c>
      <c r="L1145" s="31">
        <v>11.772899999999998</v>
      </c>
      <c r="M1145" s="31">
        <v>12.931999999999999</v>
      </c>
      <c r="N1145" s="31">
        <v>14.113</v>
      </c>
      <c r="O1145" s="31">
        <v>14.353400000000001</v>
      </c>
      <c r="P1145" s="31">
        <v>14.936799999999998</v>
      </c>
      <c r="Q1145" s="31">
        <v>15.404999999999999</v>
      </c>
      <c r="R1145" s="31">
        <v>16.0045</v>
      </c>
      <c r="S1145" s="29">
        <f>VLOOKUP(B1145,[1]TABELA!$B$53:$T$1211,19,FALSE)</f>
        <v>11</v>
      </c>
      <c r="T1145" s="62">
        <v>11</v>
      </c>
    </row>
    <row r="1146" spans="1:20" x14ac:dyDescent="0.2">
      <c r="A1146" s="51" t="s">
        <v>2359</v>
      </c>
      <c r="B1146" s="52" t="s">
        <v>2360</v>
      </c>
      <c r="C1146" s="53">
        <v>1</v>
      </c>
      <c r="D1146" s="51" t="s">
        <v>84</v>
      </c>
      <c r="E1146" s="51" t="s">
        <v>2361</v>
      </c>
      <c r="F1146" s="31">
        <v>196.41499999999999</v>
      </c>
      <c r="G1146" s="31">
        <v>248.01999999999998</v>
      </c>
      <c r="H1146" s="31">
        <v>262.34069999999997</v>
      </c>
      <c r="I1146" s="31">
        <v>280.90969999999999</v>
      </c>
      <c r="J1146" s="31">
        <v>296.58929999999998</v>
      </c>
      <c r="K1146" s="31">
        <v>313.48149999999998</v>
      </c>
      <c r="L1146" s="31">
        <v>334.1515</v>
      </c>
      <c r="M1146" s="31">
        <v>367.18539999999996</v>
      </c>
      <c r="N1146" s="31">
        <v>400.7756</v>
      </c>
      <c r="O1146" s="31">
        <v>407.37490000000003</v>
      </c>
      <c r="P1146" s="31">
        <v>557.96870000000001</v>
      </c>
      <c r="Q1146" s="31">
        <v>850.9547</v>
      </c>
      <c r="R1146" s="31">
        <v>1194.7869000000001</v>
      </c>
      <c r="T1146" s="62">
        <f t="shared" ref="T1146:T1209" si="18">M1146</f>
        <v>367.18539999999996</v>
      </c>
    </row>
    <row r="1147" spans="1:20" x14ac:dyDescent="0.2">
      <c r="A1147" s="51" t="s">
        <v>2362</v>
      </c>
      <c r="B1147" s="52" t="s">
        <v>2363</v>
      </c>
      <c r="C1147" s="53">
        <v>0.01</v>
      </c>
      <c r="D1147" s="51" t="s">
        <v>5</v>
      </c>
      <c r="E1147" s="51" t="s">
        <v>178</v>
      </c>
      <c r="F1147" s="31">
        <v>16.329499999999999</v>
      </c>
      <c r="G1147" s="31">
        <v>17.061</v>
      </c>
      <c r="H1147" s="31">
        <v>18.012709999999998</v>
      </c>
      <c r="I1147" s="31">
        <v>19.292210000000001</v>
      </c>
      <c r="J1147" s="31">
        <v>20.37689</v>
      </c>
      <c r="K1147" s="31">
        <v>21.542850000000001</v>
      </c>
      <c r="L1147" s="31">
        <v>22.964849999999998</v>
      </c>
      <c r="M1147" s="31">
        <v>25.225819999999995</v>
      </c>
      <c r="N1147" s="31">
        <v>27.52948</v>
      </c>
      <c r="O1147" s="31">
        <v>27.998570000000004</v>
      </c>
      <c r="P1147" s="31">
        <v>29.122509999999998</v>
      </c>
      <c r="Q1147" s="31">
        <v>30.006510000000002</v>
      </c>
      <c r="R1147" s="31">
        <v>31.174270000000003</v>
      </c>
      <c r="T1147" s="62">
        <f t="shared" si="18"/>
        <v>25.225819999999995</v>
      </c>
    </row>
    <row r="1148" spans="1:20" x14ac:dyDescent="0.2">
      <c r="A1148" s="51" t="s">
        <v>2364</v>
      </c>
      <c r="B1148" s="52" t="s">
        <v>2365</v>
      </c>
      <c r="C1148" s="53">
        <v>1</v>
      </c>
      <c r="D1148" s="51" t="s">
        <v>5</v>
      </c>
      <c r="E1148" s="51"/>
      <c r="F1148" s="31">
        <v>8</v>
      </c>
      <c r="G1148" s="31">
        <v>10.5</v>
      </c>
      <c r="H1148" s="31">
        <v>11</v>
      </c>
      <c r="I1148" s="31">
        <v>11.78</v>
      </c>
      <c r="J1148" s="31">
        <v>12.86</v>
      </c>
      <c r="K1148" s="31">
        <v>13.59</v>
      </c>
      <c r="L1148" s="31">
        <v>14.49</v>
      </c>
      <c r="M1148" s="31">
        <v>15.92</v>
      </c>
      <c r="N1148" s="31">
        <v>17.38</v>
      </c>
      <c r="O1148" s="31">
        <v>17.66</v>
      </c>
      <c r="P1148" s="31">
        <v>19.84</v>
      </c>
      <c r="Q1148" s="31">
        <v>23.46</v>
      </c>
      <c r="R1148" s="31">
        <v>24.37</v>
      </c>
      <c r="T1148" s="62">
        <f t="shared" si="18"/>
        <v>15.92</v>
      </c>
    </row>
    <row r="1149" spans="1:20" x14ac:dyDescent="0.2">
      <c r="A1149" s="51" t="s">
        <v>2366</v>
      </c>
      <c r="B1149" s="52" t="s">
        <v>2367</v>
      </c>
      <c r="C1149" s="53">
        <v>1</v>
      </c>
      <c r="D1149" s="51" t="s">
        <v>158</v>
      </c>
      <c r="E1149" s="51"/>
      <c r="F1149" s="31">
        <v>160</v>
      </c>
      <c r="G1149" s="31">
        <v>213</v>
      </c>
      <c r="H1149" s="31">
        <v>225</v>
      </c>
      <c r="I1149" s="31">
        <v>240.91</v>
      </c>
      <c r="J1149" s="31">
        <v>254.34</v>
      </c>
      <c r="K1149" s="31">
        <v>268.81</v>
      </c>
      <c r="L1149" s="31">
        <v>286.52</v>
      </c>
      <c r="M1149" s="31">
        <v>314.89</v>
      </c>
      <c r="N1149" s="31">
        <v>343.7</v>
      </c>
      <c r="O1149" s="31">
        <v>349.31</v>
      </c>
      <c r="P1149" s="31">
        <v>517.41</v>
      </c>
      <c r="Q1149" s="31">
        <v>849.95</v>
      </c>
      <c r="R1149" s="31">
        <v>1235.29</v>
      </c>
      <c r="T1149" s="62">
        <f t="shared" si="18"/>
        <v>314.89</v>
      </c>
    </row>
    <row r="1150" spans="1:20" x14ac:dyDescent="0.2">
      <c r="A1150" s="51">
        <v>40401049</v>
      </c>
      <c r="B1150" s="52" t="s">
        <v>2368</v>
      </c>
      <c r="C1150" s="53">
        <v>1</v>
      </c>
      <c r="D1150" s="51" t="s">
        <v>158</v>
      </c>
      <c r="E1150" s="51"/>
      <c r="F1150" s="31">
        <v>160</v>
      </c>
      <c r="G1150" s="31">
        <v>213</v>
      </c>
      <c r="H1150" s="31">
        <v>225</v>
      </c>
      <c r="I1150" s="31">
        <v>240.91</v>
      </c>
      <c r="J1150" s="31">
        <v>254.34</v>
      </c>
      <c r="K1150" s="31">
        <v>268.81</v>
      </c>
      <c r="L1150" s="31">
        <v>286.52</v>
      </c>
      <c r="M1150" s="31">
        <v>314.89</v>
      </c>
      <c r="N1150" s="31">
        <v>343.7</v>
      </c>
      <c r="O1150" s="31">
        <v>349.31</v>
      </c>
      <c r="P1150" s="31">
        <v>517.41</v>
      </c>
      <c r="Q1150" s="31">
        <v>849.95</v>
      </c>
      <c r="R1150" s="31">
        <v>1235.29</v>
      </c>
      <c r="T1150" s="62">
        <f t="shared" si="18"/>
        <v>314.89</v>
      </c>
    </row>
    <row r="1151" spans="1:20" x14ac:dyDescent="0.2">
      <c r="A1151" s="51" t="s">
        <v>2369</v>
      </c>
      <c r="B1151" s="52" t="s">
        <v>2370</v>
      </c>
      <c r="C1151" s="53">
        <v>0.04</v>
      </c>
      <c r="D1151" s="51" t="s">
        <v>5</v>
      </c>
      <c r="E1151" s="51" t="s">
        <v>45</v>
      </c>
      <c r="F1151" s="31">
        <v>8.2894999999999985</v>
      </c>
      <c r="G1151" s="31">
        <v>8.7359999999999989</v>
      </c>
      <c r="H1151" s="31">
        <v>9.2203099999999996</v>
      </c>
      <c r="I1151" s="31">
        <v>9.8752099999999992</v>
      </c>
      <c r="J1151" s="31">
        <v>10.445089999999999</v>
      </c>
      <c r="K1151" s="31">
        <v>11.042549999999999</v>
      </c>
      <c r="L1151" s="31">
        <v>11.771549999999998</v>
      </c>
      <c r="M1151" s="31">
        <v>12.930619999999998</v>
      </c>
      <c r="N1151" s="31">
        <v>14.111679999999998</v>
      </c>
      <c r="O1151" s="31">
        <v>14.351570000000001</v>
      </c>
      <c r="P1151" s="31">
        <v>14.979309999999998</v>
      </c>
      <c r="Q1151" s="31">
        <v>15.539909999999999</v>
      </c>
      <c r="R1151" s="31">
        <v>16.144570000000002</v>
      </c>
      <c r="T1151" s="62">
        <f t="shared" si="18"/>
        <v>12.930619999999998</v>
      </c>
    </row>
    <row r="1152" spans="1:20" x14ac:dyDescent="0.2">
      <c r="A1152" s="51" t="s">
        <v>2371</v>
      </c>
      <c r="B1152" s="52" t="s">
        <v>2372</v>
      </c>
      <c r="C1152" s="53">
        <v>0.25</v>
      </c>
      <c r="D1152" s="51" t="s">
        <v>5</v>
      </c>
      <c r="E1152" s="51" t="s">
        <v>532</v>
      </c>
      <c r="F1152" s="31">
        <v>57.165499999999994</v>
      </c>
      <c r="G1152" s="31">
        <v>60.188999999999993</v>
      </c>
      <c r="H1152" s="31">
        <v>63.527989999999996</v>
      </c>
      <c r="I1152" s="31">
        <v>68.040289999999985</v>
      </c>
      <c r="J1152" s="31">
        <v>71.956010000000006</v>
      </c>
      <c r="K1152" s="31">
        <v>76.07204999999999</v>
      </c>
      <c r="L1152" s="31">
        <v>81.094049999999996</v>
      </c>
      <c r="M1152" s="31">
        <v>89.078779999999995</v>
      </c>
      <c r="N1152" s="31">
        <v>97.214919999999992</v>
      </c>
      <c r="O1152" s="31">
        <v>98.867930000000001</v>
      </c>
      <c r="P1152" s="31">
        <v>103.15458999999998</v>
      </c>
      <c r="Q1152" s="31">
        <v>106.93778999999999</v>
      </c>
      <c r="R1152" s="31">
        <v>111.09882999999999</v>
      </c>
      <c r="T1152" s="62">
        <f t="shared" si="18"/>
        <v>89.078779999999995</v>
      </c>
    </row>
    <row r="1153" spans="1:20" x14ac:dyDescent="0.2">
      <c r="A1153" s="51" t="s">
        <v>2373</v>
      </c>
      <c r="B1153" s="52" t="s">
        <v>2374</v>
      </c>
      <c r="C1153" s="53">
        <v>0.1</v>
      </c>
      <c r="D1153" s="51" t="s">
        <v>5</v>
      </c>
      <c r="E1153" s="51" t="s">
        <v>80</v>
      </c>
      <c r="F1153" s="31">
        <v>19.740500000000001</v>
      </c>
      <c r="G1153" s="31">
        <v>20.814</v>
      </c>
      <c r="H1153" s="31">
        <v>21.967490000000002</v>
      </c>
      <c r="I1153" s="31">
        <v>23.527790000000003</v>
      </c>
      <c r="J1153" s="31">
        <v>24.887510000000002</v>
      </c>
      <c r="K1153" s="31">
        <v>26.311050000000002</v>
      </c>
      <c r="L1153" s="31">
        <v>28.04805</v>
      </c>
      <c r="M1153" s="31">
        <v>30.809779999999996</v>
      </c>
      <c r="N1153" s="31">
        <v>33.623919999999998</v>
      </c>
      <c r="O1153" s="31">
        <v>34.195430000000002</v>
      </c>
      <c r="P1153" s="31">
        <v>35.698090000000001</v>
      </c>
      <c r="Q1153" s="31">
        <v>37.048289999999994</v>
      </c>
      <c r="R1153" s="31">
        <v>38.489829999999998</v>
      </c>
      <c r="T1153" s="62">
        <f t="shared" si="18"/>
        <v>30.809779999999996</v>
      </c>
    </row>
    <row r="1154" spans="1:20" x14ac:dyDescent="0.2">
      <c r="A1154" s="51" t="s">
        <v>2375</v>
      </c>
      <c r="B1154" s="52" t="s">
        <v>2376</v>
      </c>
      <c r="C1154" s="53">
        <v>0.01</v>
      </c>
      <c r="D1154" s="51" t="s">
        <v>5</v>
      </c>
      <c r="E1154" s="51" t="s">
        <v>551</v>
      </c>
      <c r="F1154" s="31">
        <v>6.2900000000000009</v>
      </c>
      <c r="G1154" s="31">
        <v>6.5850000000000009</v>
      </c>
      <c r="H1154" s="31">
        <v>6.9518000000000004</v>
      </c>
      <c r="I1154" s="31">
        <v>7.4456000000000007</v>
      </c>
      <c r="J1154" s="31">
        <v>7.8668000000000005</v>
      </c>
      <c r="K1154" s="31">
        <v>8.3169000000000004</v>
      </c>
      <c r="L1154" s="31">
        <v>8.8658999999999999</v>
      </c>
      <c r="M1154" s="31">
        <v>9.7387999999999995</v>
      </c>
      <c r="N1154" s="31">
        <v>10.6282</v>
      </c>
      <c r="O1154" s="31">
        <v>10.809200000000002</v>
      </c>
      <c r="P1154" s="31">
        <v>11.2522</v>
      </c>
      <c r="Q1154" s="31">
        <v>11.612400000000001</v>
      </c>
      <c r="R1154" s="31">
        <v>12.064300000000001</v>
      </c>
      <c r="S1154" s="29">
        <f>VLOOKUP(B1154,[1]TABELA!$B$53:$T$1211,19,FALSE)</f>
        <v>12</v>
      </c>
      <c r="T1154" s="62">
        <v>12</v>
      </c>
    </row>
    <row r="1155" spans="1:20" x14ac:dyDescent="0.2">
      <c r="A1155" s="51" t="s">
        <v>2377</v>
      </c>
      <c r="B1155" s="52" t="s">
        <v>2378</v>
      </c>
      <c r="C1155" s="53">
        <v>0.01</v>
      </c>
      <c r="D1155" s="51" t="s">
        <v>5</v>
      </c>
      <c r="E1155" s="51" t="s">
        <v>1439</v>
      </c>
      <c r="F1155" s="31">
        <v>23.551499999999997</v>
      </c>
      <c r="G1155" s="31">
        <v>24.596999999999998</v>
      </c>
      <c r="H1155" s="31">
        <v>25.969469999999998</v>
      </c>
      <c r="I1155" s="31">
        <v>27.814169999999997</v>
      </c>
      <c r="J1155" s="31">
        <v>29.376129999999996</v>
      </c>
      <c r="K1155" s="31">
        <v>31.05705</v>
      </c>
      <c r="L1155" s="31">
        <v>33.107049999999994</v>
      </c>
      <c r="M1155" s="31">
        <v>36.366539999999993</v>
      </c>
      <c r="N1155" s="31">
        <v>39.687559999999998</v>
      </c>
      <c r="O1155" s="31">
        <v>40.363890000000005</v>
      </c>
      <c r="P1155" s="31">
        <v>41.977669999999996</v>
      </c>
      <c r="Q1155" s="31">
        <v>43.23847</v>
      </c>
      <c r="R1155" s="31">
        <v>44.921189999999996</v>
      </c>
      <c r="T1155" s="62">
        <f t="shared" si="18"/>
        <v>36.366539999999993</v>
      </c>
    </row>
    <row r="1156" spans="1:20" x14ac:dyDescent="0.2">
      <c r="A1156" s="51" t="s">
        <v>2379</v>
      </c>
      <c r="B1156" s="52" t="s">
        <v>2380</v>
      </c>
      <c r="C1156" s="53">
        <v>0.1</v>
      </c>
      <c r="D1156" s="51" t="s">
        <v>5</v>
      </c>
      <c r="E1156" s="51" t="s">
        <v>39</v>
      </c>
      <c r="F1156" s="31">
        <v>38.370499999999993</v>
      </c>
      <c r="G1156" s="31">
        <v>40.253999999999998</v>
      </c>
      <c r="H1156" s="31">
        <v>42.492890000000003</v>
      </c>
      <c r="I1156" s="31">
        <v>45.511189999999999</v>
      </c>
      <c r="J1156" s="31">
        <v>48.102110000000003</v>
      </c>
      <c r="K1156" s="31">
        <v>50.854050000000001</v>
      </c>
      <c r="L1156" s="31">
        <v>54.211049999999993</v>
      </c>
      <c r="M1156" s="31">
        <v>59.548579999999994</v>
      </c>
      <c r="N1156" s="31">
        <v>64.987120000000004</v>
      </c>
      <c r="O1156" s="31">
        <v>66.093230000000005</v>
      </c>
      <c r="P1156" s="31">
        <v>68.859489999999994</v>
      </c>
      <c r="Q1156" s="31">
        <v>71.181690000000003</v>
      </c>
      <c r="R1156" s="31">
        <v>73.951629999999994</v>
      </c>
      <c r="T1156" s="62">
        <f t="shared" si="18"/>
        <v>59.548579999999994</v>
      </c>
    </row>
    <row r="1157" spans="1:20" x14ac:dyDescent="0.2">
      <c r="A1157" s="51" t="s">
        <v>2381</v>
      </c>
      <c r="B1157" s="52" t="s">
        <v>2382</v>
      </c>
      <c r="C1157" s="53">
        <v>0.04</v>
      </c>
      <c r="D1157" s="51" t="s">
        <v>5</v>
      </c>
      <c r="E1157" s="51" t="s">
        <v>122</v>
      </c>
      <c r="F1157" s="31">
        <v>4.7705000000000002</v>
      </c>
      <c r="G1157" s="31">
        <v>5.0640000000000001</v>
      </c>
      <c r="H1157" s="31">
        <v>5.3432900000000005</v>
      </c>
      <c r="I1157" s="31">
        <v>5.7227899999999998</v>
      </c>
      <c r="J1157" s="31">
        <v>6.0601100000000008</v>
      </c>
      <c r="K1157" s="31">
        <v>6.40665</v>
      </c>
      <c r="L1157" s="31">
        <v>6.82965</v>
      </c>
      <c r="M1157" s="31">
        <v>7.5021799999999992</v>
      </c>
      <c r="N1157" s="31">
        <v>8.187520000000001</v>
      </c>
      <c r="O1157" s="31">
        <v>8.3264300000000002</v>
      </c>
      <c r="P1157" s="31">
        <v>8.7154899999999991</v>
      </c>
      <c r="Q1157" s="31">
        <v>9.0924899999999997</v>
      </c>
      <c r="R1157" s="31">
        <v>9.4462299999999999</v>
      </c>
      <c r="T1157" s="62">
        <f t="shared" si="18"/>
        <v>7.5021799999999992</v>
      </c>
    </row>
    <row r="1158" spans="1:20" x14ac:dyDescent="0.2">
      <c r="A1158" s="51" t="s">
        <v>2383</v>
      </c>
      <c r="B1158" s="52" t="s">
        <v>2384</v>
      </c>
      <c r="C1158" s="53">
        <v>0.01</v>
      </c>
      <c r="D1158" s="51" t="s">
        <v>5</v>
      </c>
      <c r="E1158" s="51" t="s">
        <v>178</v>
      </c>
      <c r="F1158" s="31">
        <v>16.329499999999999</v>
      </c>
      <c r="G1158" s="31">
        <v>17.061</v>
      </c>
      <c r="H1158" s="31">
        <v>18.012709999999998</v>
      </c>
      <c r="I1158" s="31">
        <v>19.292210000000001</v>
      </c>
      <c r="J1158" s="31">
        <v>20.37689</v>
      </c>
      <c r="K1158" s="31">
        <v>21.542850000000001</v>
      </c>
      <c r="L1158" s="31">
        <v>22.964849999999998</v>
      </c>
      <c r="M1158" s="31">
        <v>25.225819999999995</v>
      </c>
      <c r="N1158" s="31">
        <v>27.52948</v>
      </c>
      <c r="O1158" s="31">
        <v>27.998570000000004</v>
      </c>
      <c r="P1158" s="31">
        <v>29.122509999999998</v>
      </c>
      <c r="Q1158" s="31">
        <v>30.006510000000002</v>
      </c>
      <c r="R1158" s="31">
        <v>31.174270000000003</v>
      </c>
      <c r="T1158" s="62">
        <f t="shared" si="18"/>
        <v>25.225819999999995</v>
      </c>
    </row>
    <row r="1159" spans="1:20" x14ac:dyDescent="0.2">
      <c r="A1159" s="51">
        <v>40322491</v>
      </c>
      <c r="B1159" s="52" t="s">
        <v>2385</v>
      </c>
      <c r="C1159" s="53">
        <v>0.04</v>
      </c>
      <c r="D1159" s="51" t="s">
        <v>5</v>
      </c>
      <c r="E1159" s="51">
        <v>4.4240000000000004</v>
      </c>
      <c r="F1159" s="31">
        <v>51.196000000000005</v>
      </c>
      <c r="G1159" s="31">
        <v>53.50800000000001</v>
      </c>
      <c r="H1159" s="31">
        <v>56.492080000000001</v>
      </c>
      <c r="I1159" s="31">
        <v>60.504880000000007</v>
      </c>
      <c r="J1159" s="31">
        <v>63.910320000000006</v>
      </c>
      <c r="K1159" s="31">
        <v>67.5672</v>
      </c>
      <c r="L1159" s="31">
        <v>72.027199999999993</v>
      </c>
      <c r="M1159" s="31">
        <v>79.118559999999988</v>
      </c>
      <c r="N1159" s="31">
        <v>86.34384</v>
      </c>
      <c r="O1159" s="31">
        <v>87.814960000000013</v>
      </c>
      <c r="P1159" s="31">
        <v>91.352879999999999</v>
      </c>
      <c r="Q1159" s="31">
        <v>94.152080000000012</v>
      </c>
      <c r="R1159" s="31">
        <v>97.816160000000011</v>
      </c>
      <c r="T1159" s="62">
        <f t="shared" si="18"/>
        <v>79.118559999999988</v>
      </c>
    </row>
    <row r="1160" spans="1:20" x14ac:dyDescent="0.2">
      <c r="A1160" s="51" t="s">
        <v>2386</v>
      </c>
      <c r="B1160" s="52" t="s">
        <v>2387</v>
      </c>
      <c r="C1160" s="53">
        <v>0.04</v>
      </c>
      <c r="D1160" s="51" t="s">
        <v>5</v>
      </c>
      <c r="E1160" s="51" t="s">
        <v>228</v>
      </c>
      <c r="F1160" s="31">
        <v>5.1844999999999999</v>
      </c>
      <c r="G1160" s="31">
        <v>5.4959999999999996</v>
      </c>
      <c r="H1160" s="31">
        <v>5.79941</v>
      </c>
      <c r="I1160" s="31">
        <v>6.2113099999999992</v>
      </c>
      <c r="J1160" s="31">
        <v>6.57599</v>
      </c>
      <c r="K1160" s="31">
        <v>6.9520499999999998</v>
      </c>
      <c r="L1160" s="31">
        <v>7.4110499999999995</v>
      </c>
      <c r="M1160" s="31">
        <v>8.1408199999999979</v>
      </c>
      <c r="N1160" s="31">
        <v>8.8844799999999999</v>
      </c>
      <c r="O1160" s="31">
        <v>9.0352700000000006</v>
      </c>
      <c r="P1160" s="31">
        <v>9.4524099999999986</v>
      </c>
      <c r="Q1160" s="31">
        <v>9.8510099999999987</v>
      </c>
      <c r="R1160" s="31">
        <v>10.23427</v>
      </c>
      <c r="T1160" s="62">
        <f t="shared" si="18"/>
        <v>8.1408199999999979</v>
      </c>
    </row>
    <row r="1161" spans="1:20" x14ac:dyDescent="0.2">
      <c r="A1161" s="51" t="s">
        <v>2388</v>
      </c>
      <c r="B1161" s="52" t="s">
        <v>2389</v>
      </c>
      <c r="C1161" s="53">
        <v>0.1</v>
      </c>
      <c r="D1161" s="51" t="s">
        <v>5</v>
      </c>
      <c r="E1161" s="51" t="s">
        <v>933</v>
      </c>
      <c r="F1161" s="31">
        <v>93.846499999999992</v>
      </c>
      <c r="G1161" s="31">
        <v>98.141999999999982</v>
      </c>
      <c r="H1161" s="31">
        <v>103.61296999999999</v>
      </c>
      <c r="I1161" s="31">
        <v>110.97286999999999</v>
      </c>
      <c r="J1161" s="31">
        <v>117.23002999999999</v>
      </c>
      <c r="K1161" s="31">
        <v>123.93764999999999</v>
      </c>
      <c r="L1161" s="31">
        <v>132.11865</v>
      </c>
      <c r="M1161" s="31">
        <v>145.12634</v>
      </c>
      <c r="N1161" s="31">
        <v>158.37975999999998</v>
      </c>
      <c r="O1161" s="31">
        <v>161.07778999999999</v>
      </c>
      <c r="P1161" s="31">
        <v>167.60676999999998</v>
      </c>
      <c r="Q1161" s="31">
        <v>172.82336999999998</v>
      </c>
      <c r="R1161" s="31">
        <v>179.54899</v>
      </c>
      <c r="T1161" s="62">
        <f t="shared" si="18"/>
        <v>145.12634</v>
      </c>
    </row>
    <row r="1162" spans="1:20" x14ac:dyDescent="0.2">
      <c r="A1162" s="51" t="s">
        <v>2390</v>
      </c>
      <c r="B1162" s="52" t="s">
        <v>2391</v>
      </c>
      <c r="C1162" s="53">
        <v>0.1</v>
      </c>
      <c r="D1162" s="51" t="s">
        <v>5</v>
      </c>
      <c r="E1162" s="51" t="s">
        <v>39</v>
      </c>
      <c r="F1162" s="31">
        <v>38.370499999999993</v>
      </c>
      <c r="G1162" s="31">
        <v>40.253999999999998</v>
      </c>
      <c r="H1162" s="31">
        <v>42.492890000000003</v>
      </c>
      <c r="I1162" s="31">
        <v>45.511189999999999</v>
      </c>
      <c r="J1162" s="31">
        <v>48.102110000000003</v>
      </c>
      <c r="K1162" s="31">
        <v>50.854050000000001</v>
      </c>
      <c r="L1162" s="31">
        <v>54.211049999999993</v>
      </c>
      <c r="M1162" s="31">
        <v>59.548579999999994</v>
      </c>
      <c r="N1162" s="31">
        <v>64.987120000000004</v>
      </c>
      <c r="O1162" s="31">
        <v>66.093230000000005</v>
      </c>
      <c r="P1162" s="31">
        <v>68.859489999999994</v>
      </c>
      <c r="Q1162" s="31">
        <v>71.181690000000003</v>
      </c>
      <c r="R1162" s="31">
        <v>73.951629999999994</v>
      </c>
      <c r="T1162" s="62">
        <f t="shared" si="18"/>
        <v>59.548579999999994</v>
      </c>
    </row>
    <row r="1163" spans="1:20" x14ac:dyDescent="0.2">
      <c r="A1163" s="51" t="s">
        <v>2392</v>
      </c>
      <c r="B1163" s="52" t="s">
        <v>2393</v>
      </c>
      <c r="C1163" s="53">
        <v>0.01</v>
      </c>
      <c r="D1163" s="51" t="s">
        <v>5</v>
      </c>
      <c r="E1163" s="51" t="s">
        <v>417</v>
      </c>
      <c r="F1163" s="31">
        <v>17.491</v>
      </c>
      <c r="G1163" s="31">
        <v>18.273</v>
      </c>
      <c r="H1163" s="31">
        <v>19.292379999999998</v>
      </c>
      <c r="I1163" s="31">
        <v>20.662779999999998</v>
      </c>
      <c r="J1163" s="31">
        <v>21.82422</v>
      </c>
      <c r="K1163" s="31">
        <v>23.073</v>
      </c>
      <c r="L1163" s="31">
        <v>24.595999999999997</v>
      </c>
      <c r="M1163" s="31">
        <v>27.017559999999996</v>
      </c>
      <c r="N1163" s="31">
        <v>29.484839999999998</v>
      </c>
      <c r="O1163" s="31">
        <v>29.987260000000003</v>
      </c>
      <c r="P1163" s="31">
        <v>31.189979999999998</v>
      </c>
      <c r="Q1163" s="31">
        <v>32.13458</v>
      </c>
      <c r="R1163" s="31">
        <v>33.385159999999999</v>
      </c>
      <c r="T1163" s="62">
        <f t="shared" si="18"/>
        <v>27.017559999999996</v>
      </c>
    </row>
    <row r="1164" spans="1:20" x14ac:dyDescent="0.2">
      <c r="A1164" s="51" t="s">
        <v>2394</v>
      </c>
      <c r="B1164" s="52" t="s">
        <v>2395</v>
      </c>
      <c r="C1164" s="53">
        <v>1</v>
      </c>
      <c r="D1164" s="51" t="s">
        <v>1469</v>
      </c>
      <c r="E1164" s="51" t="s">
        <v>2396</v>
      </c>
      <c r="F1164" s="31">
        <v>1028.9349999999999</v>
      </c>
      <c r="G1164" s="31">
        <v>1082.28</v>
      </c>
      <c r="H1164" s="31">
        <v>1142.3623</v>
      </c>
      <c r="I1164" s="31">
        <v>1223.4932999999999</v>
      </c>
      <c r="J1164" s="31">
        <v>1293.7176999999999</v>
      </c>
      <c r="K1164" s="31">
        <v>1367.7335</v>
      </c>
      <c r="L1164" s="31">
        <v>1458.0034999999998</v>
      </c>
      <c r="M1164" s="31">
        <v>1601.5805999999998</v>
      </c>
      <c r="N1164" s="31">
        <v>1747.8483999999999</v>
      </c>
      <c r="O1164" s="31">
        <v>1777.5861000000002</v>
      </c>
      <c r="P1164" s="31">
        <v>1853.9242999999997</v>
      </c>
      <c r="Q1164" s="31">
        <v>1943.7383</v>
      </c>
      <c r="R1164" s="31">
        <v>2040.5441000000001</v>
      </c>
      <c r="T1164" s="62">
        <f t="shared" si="18"/>
        <v>1601.5805999999998</v>
      </c>
    </row>
    <row r="1165" spans="1:20" x14ac:dyDescent="0.2">
      <c r="A1165" s="51" t="s">
        <v>2397</v>
      </c>
      <c r="B1165" s="52" t="s">
        <v>2398</v>
      </c>
      <c r="C1165" s="53">
        <v>1</v>
      </c>
      <c r="D1165" s="51" t="s">
        <v>5</v>
      </c>
      <c r="E1165" s="51">
        <v>6.3</v>
      </c>
      <c r="F1165" s="31">
        <v>80.45</v>
      </c>
      <c r="G1165" s="31">
        <v>86.1</v>
      </c>
      <c r="H1165" s="31">
        <v>90.820999999999998</v>
      </c>
      <c r="I1165" s="31">
        <v>97.271000000000001</v>
      </c>
      <c r="J1165" s="31">
        <v>103.139</v>
      </c>
      <c r="K1165" s="31">
        <v>109.035</v>
      </c>
      <c r="L1165" s="31">
        <v>116.23499999999999</v>
      </c>
      <c r="M1165" s="31">
        <v>127.68199999999999</v>
      </c>
      <c r="N1165" s="31">
        <v>139.34799999999998</v>
      </c>
      <c r="O1165" s="31">
        <v>141.70700000000002</v>
      </c>
      <c r="P1165" s="31">
        <v>148.80099999999999</v>
      </c>
      <c r="Q1165" s="31">
        <v>156.20099999999999</v>
      </c>
      <c r="R1165" s="31">
        <v>162.27700000000002</v>
      </c>
      <c r="T1165" s="62">
        <f t="shared" si="18"/>
        <v>127.68199999999999</v>
      </c>
    </row>
    <row r="1166" spans="1:20" x14ac:dyDescent="0.2">
      <c r="A1166" s="51" t="s">
        <v>2399</v>
      </c>
      <c r="B1166" s="52" t="s">
        <v>2400</v>
      </c>
      <c r="C1166" s="53">
        <v>1</v>
      </c>
      <c r="D1166" s="51" t="s">
        <v>5</v>
      </c>
      <c r="E1166" s="51">
        <v>8.19</v>
      </c>
      <c r="F1166" s="31">
        <v>102.18499999999999</v>
      </c>
      <c r="G1166" s="31">
        <v>108.78</v>
      </c>
      <c r="H1166" s="31">
        <v>114.76729999999999</v>
      </c>
      <c r="I1166" s="31">
        <v>122.9183</v>
      </c>
      <c r="J1166" s="31">
        <v>130.22269999999997</v>
      </c>
      <c r="K1166" s="31">
        <v>137.66849999999999</v>
      </c>
      <c r="L1166" s="31">
        <v>146.7585</v>
      </c>
      <c r="M1166" s="31">
        <v>161.21059999999997</v>
      </c>
      <c r="N1166" s="31">
        <v>175.93839999999997</v>
      </c>
      <c r="O1166" s="31">
        <v>178.9211</v>
      </c>
      <c r="P1166" s="31">
        <v>187.48929999999999</v>
      </c>
      <c r="Q1166" s="31">
        <v>196.02330000000001</v>
      </c>
      <c r="R1166" s="31">
        <v>203.6491</v>
      </c>
      <c r="T1166" s="62">
        <f t="shared" si="18"/>
        <v>161.21059999999997</v>
      </c>
    </row>
    <row r="1167" spans="1:20" x14ac:dyDescent="0.2">
      <c r="A1167" s="51" t="s">
        <v>2401</v>
      </c>
      <c r="B1167" s="52" t="s">
        <v>2402</v>
      </c>
      <c r="C1167" s="53">
        <v>1</v>
      </c>
      <c r="D1167" s="51" t="s">
        <v>5</v>
      </c>
      <c r="E1167" s="51">
        <v>6.3</v>
      </c>
      <c r="F1167" s="31">
        <v>80.45</v>
      </c>
      <c r="G1167" s="31">
        <v>86.1</v>
      </c>
      <c r="H1167" s="31">
        <v>90.820999999999998</v>
      </c>
      <c r="I1167" s="31">
        <v>97.271000000000001</v>
      </c>
      <c r="J1167" s="31">
        <v>103.139</v>
      </c>
      <c r="K1167" s="31">
        <v>109.035</v>
      </c>
      <c r="L1167" s="31">
        <v>116.23499999999999</v>
      </c>
      <c r="M1167" s="31">
        <v>127.68199999999999</v>
      </c>
      <c r="N1167" s="31">
        <v>139.34799999999998</v>
      </c>
      <c r="O1167" s="31">
        <v>141.70700000000002</v>
      </c>
      <c r="P1167" s="31">
        <v>148.80099999999999</v>
      </c>
      <c r="Q1167" s="31">
        <v>156.20099999999999</v>
      </c>
      <c r="R1167" s="31">
        <v>162.27700000000002</v>
      </c>
      <c r="T1167" s="62">
        <f t="shared" si="18"/>
        <v>127.68199999999999</v>
      </c>
    </row>
    <row r="1168" spans="1:20" x14ac:dyDescent="0.2">
      <c r="A1168" s="51" t="s">
        <v>2403</v>
      </c>
      <c r="B1168" s="52" t="s">
        <v>2404</v>
      </c>
      <c r="C1168" s="53">
        <v>1</v>
      </c>
      <c r="D1168" s="51" t="s">
        <v>5</v>
      </c>
      <c r="E1168" s="51">
        <v>6.3</v>
      </c>
      <c r="F1168" s="31">
        <v>80.45</v>
      </c>
      <c r="G1168" s="31">
        <v>86.1</v>
      </c>
      <c r="H1168" s="31">
        <v>90.820999999999998</v>
      </c>
      <c r="I1168" s="31">
        <v>97.271000000000001</v>
      </c>
      <c r="J1168" s="31">
        <v>103.139</v>
      </c>
      <c r="K1168" s="31">
        <v>109.035</v>
      </c>
      <c r="L1168" s="31">
        <v>116.23499999999999</v>
      </c>
      <c r="M1168" s="31">
        <v>127.68199999999999</v>
      </c>
      <c r="N1168" s="31">
        <v>139.34799999999998</v>
      </c>
      <c r="O1168" s="31">
        <v>141.70700000000002</v>
      </c>
      <c r="P1168" s="31">
        <v>148.80099999999999</v>
      </c>
      <c r="Q1168" s="31">
        <v>156.20099999999999</v>
      </c>
      <c r="R1168" s="31">
        <v>162.27700000000002</v>
      </c>
      <c r="T1168" s="62">
        <f t="shared" si="18"/>
        <v>127.68199999999999</v>
      </c>
    </row>
    <row r="1169" spans="1:20" x14ac:dyDescent="0.2">
      <c r="A1169" s="51" t="s">
        <v>2405</v>
      </c>
      <c r="B1169" s="52" t="s">
        <v>2406</v>
      </c>
      <c r="C1169" s="53">
        <v>1</v>
      </c>
      <c r="D1169" s="51" t="s">
        <v>5</v>
      </c>
      <c r="E1169" s="51">
        <v>6.3</v>
      </c>
      <c r="F1169" s="31">
        <v>80.45</v>
      </c>
      <c r="G1169" s="31">
        <v>86.1</v>
      </c>
      <c r="H1169" s="31">
        <v>90.820999999999998</v>
      </c>
      <c r="I1169" s="31">
        <v>97.271000000000001</v>
      </c>
      <c r="J1169" s="31">
        <v>103.139</v>
      </c>
      <c r="K1169" s="31">
        <v>109.035</v>
      </c>
      <c r="L1169" s="31">
        <v>116.23499999999999</v>
      </c>
      <c r="M1169" s="31">
        <v>127.68199999999999</v>
      </c>
      <c r="N1169" s="31">
        <v>139.34799999999998</v>
      </c>
      <c r="O1169" s="31">
        <v>141.70700000000002</v>
      </c>
      <c r="P1169" s="31">
        <v>148.80099999999999</v>
      </c>
      <c r="Q1169" s="31">
        <v>156.20099999999999</v>
      </c>
      <c r="R1169" s="31">
        <v>162.27700000000002</v>
      </c>
      <c r="T1169" s="62">
        <f t="shared" si="18"/>
        <v>127.68199999999999</v>
      </c>
    </row>
    <row r="1170" spans="1:20" x14ac:dyDescent="0.2">
      <c r="A1170" s="51" t="s">
        <v>2407</v>
      </c>
      <c r="B1170" s="52" t="s">
        <v>2408</v>
      </c>
      <c r="C1170" s="53">
        <v>1</v>
      </c>
      <c r="D1170" s="51" t="s">
        <v>5</v>
      </c>
      <c r="E1170" s="51">
        <v>6.3</v>
      </c>
      <c r="F1170" s="31">
        <v>80.45</v>
      </c>
      <c r="G1170" s="31">
        <v>86.1</v>
      </c>
      <c r="H1170" s="31">
        <v>90.820999999999998</v>
      </c>
      <c r="I1170" s="31">
        <v>97.271000000000001</v>
      </c>
      <c r="J1170" s="31">
        <v>103.139</v>
      </c>
      <c r="K1170" s="31">
        <v>109.035</v>
      </c>
      <c r="L1170" s="31">
        <v>116.23499999999999</v>
      </c>
      <c r="M1170" s="31">
        <v>127.68199999999999</v>
      </c>
      <c r="N1170" s="31">
        <v>139.34799999999998</v>
      </c>
      <c r="O1170" s="31">
        <v>141.70700000000002</v>
      </c>
      <c r="P1170" s="31">
        <v>148.80099999999999</v>
      </c>
      <c r="Q1170" s="31">
        <v>156.20099999999999</v>
      </c>
      <c r="R1170" s="31">
        <v>162.27700000000002</v>
      </c>
      <c r="T1170" s="62">
        <f t="shared" si="18"/>
        <v>127.68199999999999</v>
      </c>
    </row>
    <row r="1171" spans="1:20" x14ac:dyDescent="0.2">
      <c r="A1171" s="51" t="s">
        <v>2409</v>
      </c>
      <c r="B1171" s="52" t="s">
        <v>2410</v>
      </c>
      <c r="C1171" s="53">
        <v>0.04</v>
      </c>
      <c r="D1171" s="51" t="s">
        <v>5</v>
      </c>
      <c r="E1171" s="51" t="s">
        <v>45</v>
      </c>
      <c r="F1171" s="31">
        <v>8.2894999999999985</v>
      </c>
      <c r="G1171" s="31">
        <v>8.7359999999999989</v>
      </c>
      <c r="H1171" s="31">
        <v>9.2203099999999996</v>
      </c>
      <c r="I1171" s="31">
        <v>9.8752099999999992</v>
      </c>
      <c r="J1171" s="31">
        <v>10.445089999999999</v>
      </c>
      <c r="K1171" s="31">
        <v>11.042549999999999</v>
      </c>
      <c r="L1171" s="31">
        <v>11.771549999999998</v>
      </c>
      <c r="M1171" s="31">
        <v>12.930619999999998</v>
      </c>
      <c r="N1171" s="31">
        <v>14.111679999999998</v>
      </c>
      <c r="O1171" s="31">
        <v>14.351570000000001</v>
      </c>
      <c r="P1171" s="31">
        <v>14.979309999999998</v>
      </c>
      <c r="Q1171" s="31">
        <v>15.539909999999999</v>
      </c>
      <c r="R1171" s="31">
        <v>16.144570000000002</v>
      </c>
      <c r="T1171" s="62">
        <f t="shared" si="18"/>
        <v>12.930619999999998</v>
      </c>
    </row>
    <row r="1172" spans="1:20" x14ac:dyDescent="0.2">
      <c r="A1172" s="51" t="s">
        <v>2411</v>
      </c>
      <c r="B1172" s="52" t="s">
        <v>2412</v>
      </c>
      <c r="C1172" s="53">
        <v>0.01</v>
      </c>
      <c r="D1172" s="51" t="s">
        <v>5</v>
      </c>
      <c r="E1172" s="51" t="s">
        <v>122</v>
      </c>
      <c r="F1172" s="31">
        <v>4.5305</v>
      </c>
      <c r="G1172" s="31">
        <v>4.7490000000000006</v>
      </c>
      <c r="H1172" s="31">
        <v>5.0132900000000005</v>
      </c>
      <c r="I1172" s="31">
        <v>5.3693900000000001</v>
      </c>
      <c r="J1172" s="31">
        <v>5.6743100000000002</v>
      </c>
      <c r="K1172" s="31">
        <v>5.9989500000000007</v>
      </c>
      <c r="L1172" s="31">
        <v>6.3949499999999997</v>
      </c>
      <c r="M1172" s="31">
        <v>7.0245799999999994</v>
      </c>
      <c r="N1172" s="31">
        <v>7.6661200000000003</v>
      </c>
      <c r="O1172" s="31">
        <v>7.7966300000000004</v>
      </c>
      <c r="P1172" s="31">
        <v>8.1202899999999989</v>
      </c>
      <c r="Q1172" s="31">
        <v>8.3886900000000004</v>
      </c>
      <c r="R1172" s="31">
        <v>8.7151300000000003</v>
      </c>
      <c r="S1172" s="29">
        <f>VLOOKUP(B1172,[1]TABELA!$B$53:$T$1211,19,FALSE)</f>
        <v>11</v>
      </c>
      <c r="T1172" s="62">
        <v>11</v>
      </c>
    </row>
    <row r="1173" spans="1:20" x14ac:dyDescent="0.2">
      <c r="A1173" s="51" t="s">
        <v>2413</v>
      </c>
      <c r="B1173" s="52" t="s">
        <v>2414</v>
      </c>
      <c r="C1173" s="53">
        <v>0.01</v>
      </c>
      <c r="D1173" s="51" t="s">
        <v>5</v>
      </c>
      <c r="E1173" s="51" t="s">
        <v>122</v>
      </c>
      <c r="F1173" s="31">
        <v>4.5305</v>
      </c>
      <c r="G1173" s="31">
        <v>4.7490000000000006</v>
      </c>
      <c r="H1173" s="31">
        <v>5.0132900000000005</v>
      </c>
      <c r="I1173" s="31">
        <v>5.3693900000000001</v>
      </c>
      <c r="J1173" s="31">
        <v>5.6743100000000002</v>
      </c>
      <c r="K1173" s="31">
        <v>5.9989500000000007</v>
      </c>
      <c r="L1173" s="31">
        <v>6.3949499999999997</v>
      </c>
      <c r="M1173" s="31">
        <v>7.0245799999999994</v>
      </c>
      <c r="N1173" s="31">
        <v>7.6661200000000003</v>
      </c>
      <c r="O1173" s="31">
        <v>7.7966300000000004</v>
      </c>
      <c r="P1173" s="31">
        <v>8.1202899999999989</v>
      </c>
      <c r="Q1173" s="31">
        <v>8.3886900000000004</v>
      </c>
      <c r="R1173" s="31">
        <v>8.7151300000000003</v>
      </c>
      <c r="T1173" s="62">
        <f t="shared" si="18"/>
        <v>7.0245799999999994</v>
      </c>
    </row>
    <row r="1174" spans="1:20" x14ac:dyDescent="0.2">
      <c r="A1174" s="51" t="s">
        <v>2415</v>
      </c>
      <c r="B1174" s="52" t="s">
        <v>2416</v>
      </c>
      <c r="C1174" s="53">
        <v>0.01</v>
      </c>
      <c r="D1174" s="51" t="s">
        <v>5</v>
      </c>
      <c r="E1174" s="51" t="s">
        <v>772</v>
      </c>
      <c r="F1174" s="31">
        <v>5.2549999999999999</v>
      </c>
      <c r="G1174" s="31">
        <v>5.5050000000000008</v>
      </c>
      <c r="H1174" s="31">
        <v>5.8115000000000006</v>
      </c>
      <c r="I1174" s="31">
        <v>6.2243000000000004</v>
      </c>
      <c r="J1174" s="31">
        <v>6.5770999999999997</v>
      </c>
      <c r="K1174" s="31">
        <v>6.9534000000000002</v>
      </c>
      <c r="L1174" s="31">
        <v>7.412399999999999</v>
      </c>
      <c r="M1174" s="31">
        <v>8.142199999999999</v>
      </c>
      <c r="N1174" s="31">
        <v>8.8857999999999997</v>
      </c>
      <c r="O1174" s="31">
        <v>9.0371000000000006</v>
      </c>
      <c r="P1174" s="31">
        <v>9.4098999999999986</v>
      </c>
      <c r="Q1174" s="31">
        <v>9.7161000000000008</v>
      </c>
      <c r="R1174" s="31">
        <v>10.094200000000001</v>
      </c>
      <c r="T1174" s="62">
        <f t="shared" si="18"/>
        <v>8.142199999999999</v>
      </c>
    </row>
    <row r="1175" spans="1:20" x14ac:dyDescent="0.2">
      <c r="A1175" s="51" t="s">
        <v>2417</v>
      </c>
      <c r="B1175" s="52" t="s">
        <v>2418</v>
      </c>
      <c r="C1175" s="53">
        <v>0.25</v>
      </c>
      <c r="D1175" s="51" t="s">
        <v>5</v>
      </c>
      <c r="E1175" s="51" t="s">
        <v>2419</v>
      </c>
      <c r="F1175" s="31">
        <v>46.8155</v>
      </c>
      <c r="G1175" s="31">
        <v>49.388999999999996</v>
      </c>
      <c r="H1175" s="31">
        <v>52.124989999999997</v>
      </c>
      <c r="I1175" s="31">
        <v>55.827289999999998</v>
      </c>
      <c r="J1175" s="31">
        <v>59.059010000000001</v>
      </c>
      <c r="K1175" s="31">
        <v>62.437049999999999</v>
      </c>
      <c r="L1175" s="31">
        <v>66.559049999999985</v>
      </c>
      <c r="M1175" s="31">
        <v>73.112780000000001</v>
      </c>
      <c r="N1175" s="31">
        <v>79.790919999999986</v>
      </c>
      <c r="O1175" s="31">
        <v>81.146930000000012</v>
      </c>
      <c r="P1175" s="31">
        <v>84.731589999999983</v>
      </c>
      <c r="Q1175" s="31">
        <v>87.974789999999999</v>
      </c>
      <c r="R1175" s="31">
        <v>91.397829999999999</v>
      </c>
      <c r="T1175" s="62">
        <f t="shared" si="18"/>
        <v>73.112780000000001</v>
      </c>
    </row>
    <row r="1176" spans="1:20" x14ac:dyDescent="0.2">
      <c r="A1176" s="51" t="s">
        <v>2420</v>
      </c>
      <c r="B1176" s="52" t="s">
        <v>2421</v>
      </c>
      <c r="C1176" s="53">
        <v>1</v>
      </c>
      <c r="D1176" s="51" t="s">
        <v>250</v>
      </c>
      <c r="E1176" s="51" t="s">
        <v>910</v>
      </c>
      <c r="F1176" s="31">
        <v>1709.5</v>
      </c>
      <c r="G1176" s="31">
        <v>1809</v>
      </c>
      <c r="H1176" s="31">
        <v>1910.47</v>
      </c>
      <c r="I1176" s="31">
        <v>2046.14</v>
      </c>
      <c r="J1176" s="31">
        <v>2160.67</v>
      </c>
      <c r="K1176" s="31">
        <v>2284.2600000000002</v>
      </c>
      <c r="L1176" s="31">
        <v>2435.0199999999995</v>
      </c>
      <c r="M1176" s="31">
        <v>2674.8399999999997</v>
      </c>
      <c r="N1176" s="31">
        <v>2919.1299999999997</v>
      </c>
      <c r="O1176" s="31">
        <v>2968.8</v>
      </c>
      <c r="P1176" s="31">
        <v>3148.37</v>
      </c>
      <c r="Q1176" s="31">
        <v>3368.35</v>
      </c>
      <c r="R1176" s="31">
        <v>3658.4400000000005</v>
      </c>
      <c r="T1176" s="62">
        <f t="shared" si="18"/>
        <v>2674.8399999999997</v>
      </c>
    </row>
    <row r="1177" spans="1:20" x14ac:dyDescent="0.2">
      <c r="A1177" s="51">
        <v>40322114</v>
      </c>
      <c r="B1177" s="52" t="s">
        <v>2422</v>
      </c>
      <c r="C1177" s="53">
        <v>0.1</v>
      </c>
      <c r="D1177" s="51" t="s">
        <v>5</v>
      </c>
      <c r="E1177" s="51">
        <v>10.561</v>
      </c>
      <c r="F1177" s="31">
        <v>122.25149999999999</v>
      </c>
      <c r="G1177" s="31">
        <v>127.782</v>
      </c>
      <c r="H1177" s="31">
        <v>134.90787</v>
      </c>
      <c r="I1177" s="31">
        <v>144.49077</v>
      </c>
      <c r="J1177" s="31">
        <v>152.62513000000001</v>
      </c>
      <c r="K1177" s="31">
        <v>161.35815000000002</v>
      </c>
      <c r="L1177" s="31">
        <v>172.00915000000001</v>
      </c>
      <c r="M1177" s="31">
        <v>188.94414</v>
      </c>
      <c r="N1177" s="31">
        <v>206.19896</v>
      </c>
      <c r="O1177" s="31">
        <v>209.71209000000002</v>
      </c>
      <c r="P1177" s="31">
        <v>218.16766999999999</v>
      </c>
      <c r="Q1177" s="31">
        <v>224.86627000000001</v>
      </c>
      <c r="R1177" s="31">
        <v>233.61729000000003</v>
      </c>
      <c r="T1177" s="62">
        <f t="shared" si="18"/>
        <v>188.94414</v>
      </c>
    </row>
    <row r="1178" spans="1:20" x14ac:dyDescent="0.2">
      <c r="A1178" s="51" t="s">
        <v>2423</v>
      </c>
      <c r="B1178" s="52" t="s">
        <v>2424</v>
      </c>
      <c r="C1178" s="53">
        <v>0.1</v>
      </c>
      <c r="D1178" s="51" t="s">
        <v>5</v>
      </c>
      <c r="E1178" s="51" t="s">
        <v>532</v>
      </c>
      <c r="F1178" s="31">
        <v>55.965499999999992</v>
      </c>
      <c r="G1178" s="31">
        <v>58.61399999999999</v>
      </c>
      <c r="H1178" s="31">
        <v>61.877989999999997</v>
      </c>
      <c r="I1178" s="31">
        <v>66.273289999999989</v>
      </c>
      <c r="J1178" s="31">
        <v>70.027010000000004</v>
      </c>
      <c r="K1178" s="31">
        <v>74.033549999999991</v>
      </c>
      <c r="L1178" s="31">
        <v>78.920549999999992</v>
      </c>
      <c r="M1178" s="31">
        <v>86.69077999999999</v>
      </c>
      <c r="N1178" s="31">
        <v>94.607919999999993</v>
      </c>
      <c r="O1178" s="31">
        <v>96.21893</v>
      </c>
      <c r="P1178" s="31">
        <v>100.17858999999999</v>
      </c>
      <c r="Q1178" s="31">
        <v>103.41879</v>
      </c>
      <c r="R1178" s="31">
        <v>107.44332999999999</v>
      </c>
      <c r="T1178" s="62">
        <f t="shared" si="18"/>
        <v>86.69077999999999</v>
      </c>
    </row>
    <row r="1179" spans="1:20" x14ac:dyDescent="0.2">
      <c r="A1179" s="51" t="s">
        <v>2425</v>
      </c>
      <c r="B1179" s="52" t="s">
        <v>2426</v>
      </c>
      <c r="C1179" s="53">
        <v>0.1</v>
      </c>
      <c r="D1179" s="51" t="s">
        <v>5</v>
      </c>
      <c r="E1179" s="51" t="s">
        <v>278</v>
      </c>
      <c r="F1179" s="31">
        <v>59.381</v>
      </c>
      <c r="G1179" s="31">
        <v>62.177999999999997</v>
      </c>
      <c r="H1179" s="31">
        <v>65.640979999999999</v>
      </c>
      <c r="I1179" s="31">
        <v>70.303579999999997</v>
      </c>
      <c r="J1179" s="31">
        <v>74.283020000000008</v>
      </c>
      <c r="K1179" s="31">
        <v>78.533100000000005</v>
      </c>
      <c r="L1179" s="31">
        <v>83.717100000000002</v>
      </c>
      <c r="M1179" s="31">
        <v>91.959559999999996</v>
      </c>
      <c r="N1179" s="31">
        <v>100.35784</v>
      </c>
      <c r="O1179" s="31">
        <v>102.06686000000002</v>
      </c>
      <c r="P1179" s="31">
        <v>106.25818</v>
      </c>
      <c r="Q1179" s="31">
        <v>109.67658000000002</v>
      </c>
      <c r="R1179" s="31">
        <v>113.94466000000001</v>
      </c>
      <c r="T1179" s="62">
        <f t="shared" si="18"/>
        <v>91.959559999999996</v>
      </c>
    </row>
    <row r="1180" spans="1:20" x14ac:dyDescent="0.2">
      <c r="A1180" s="51" t="s">
        <v>2427</v>
      </c>
      <c r="B1180" s="52" t="s">
        <v>2428</v>
      </c>
      <c r="C1180" s="53">
        <v>0.1</v>
      </c>
      <c r="D1180" s="51" t="s">
        <v>5</v>
      </c>
      <c r="E1180" s="51" t="s">
        <v>36</v>
      </c>
      <c r="F1180" s="31">
        <v>46.8</v>
      </c>
      <c r="G1180" s="31">
        <v>49.05</v>
      </c>
      <c r="H1180" s="31">
        <v>51.78</v>
      </c>
      <c r="I1180" s="31">
        <v>55.457999999999998</v>
      </c>
      <c r="J1180" s="31">
        <v>58.606000000000002</v>
      </c>
      <c r="K1180" s="31">
        <v>61.959000000000003</v>
      </c>
      <c r="L1180" s="31">
        <v>66.048999999999992</v>
      </c>
      <c r="M1180" s="31">
        <v>72.551999999999992</v>
      </c>
      <c r="N1180" s="31">
        <v>79.177999999999997</v>
      </c>
      <c r="O1180" s="31">
        <v>80.52600000000001</v>
      </c>
      <c r="P1180" s="31">
        <v>83.86399999999999</v>
      </c>
      <c r="Q1180" s="31">
        <v>86.626000000000005</v>
      </c>
      <c r="R1180" s="31">
        <v>89.997</v>
      </c>
      <c r="T1180" s="62">
        <f t="shared" si="18"/>
        <v>72.551999999999992</v>
      </c>
    </row>
    <row r="1181" spans="1:20" x14ac:dyDescent="0.2">
      <c r="A1181" s="51" t="s">
        <v>2429</v>
      </c>
      <c r="B1181" s="52" t="s">
        <v>2430</v>
      </c>
      <c r="C1181" s="53">
        <v>1</v>
      </c>
      <c r="D1181" s="51" t="s">
        <v>914</v>
      </c>
      <c r="E1181" s="51" t="s">
        <v>915</v>
      </c>
      <c r="F1181" s="31">
        <v>188.5</v>
      </c>
      <c r="G1181" s="31">
        <v>201</v>
      </c>
      <c r="H1181" s="31">
        <v>212.05</v>
      </c>
      <c r="I1181" s="31">
        <v>227.11</v>
      </c>
      <c r="J1181" s="31">
        <v>240.67</v>
      </c>
      <c r="K1181" s="31">
        <v>254.43</v>
      </c>
      <c r="L1181" s="31">
        <v>271.21999999999997</v>
      </c>
      <c r="M1181" s="31">
        <v>297.93999999999994</v>
      </c>
      <c r="N1181" s="31">
        <v>325.14999999999998</v>
      </c>
      <c r="O1181" s="31">
        <v>330.67</v>
      </c>
      <c r="P1181" s="31">
        <v>346.72999999999996</v>
      </c>
      <c r="Q1181" s="31">
        <v>366.69</v>
      </c>
      <c r="R1181" s="31">
        <v>395.67</v>
      </c>
      <c r="T1181" s="62">
        <f t="shared" si="18"/>
        <v>297.93999999999994</v>
      </c>
    </row>
    <row r="1182" spans="1:20" x14ac:dyDescent="0.2">
      <c r="A1182" s="51" t="s">
        <v>2431</v>
      </c>
      <c r="B1182" s="52" t="s">
        <v>2432</v>
      </c>
      <c r="C1182" s="53">
        <v>1</v>
      </c>
      <c r="D1182" s="51" t="s">
        <v>914</v>
      </c>
      <c r="E1182" s="51" t="s">
        <v>915</v>
      </c>
      <c r="F1182" s="31">
        <v>188.5</v>
      </c>
      <c r="G1182" s="31">
        <v>201</v>
      </c>
      <c r="H1182" s="31">
        <v>212.05</v>
      </c>
      <c r="I1182" s="31">
        <v>227.11</v>
      </c>
      <c r="J1182" s="31">
        <v>240.67</v>
      </c>
      <c r="K1182" s="31">
        <v>254.43</v>
      </c>
      <c r="L1182" s="31">
        <v>271.21999999999997</v>
      </c>
      <c r="M1182" s="31">
        <v>297.93999999999994</v>
      </c>
      <c r="N1182" s="31">
        <v>325.14999999999998</v>
      </c>
      <c r="O1182" s="31">
        <v>330.67</v>
      </c>
      <c r="P1182" s="31">
        <v>346.72999999999996</v>
      </c>
      <c r="Q1182" s="31">
        <v>366.69</v>
      </c>
      <c r="R1182" s="31">
        <v>395.67</v>
      </c>
      <c r="T1182" s="62">
        <f t="shared" si="18"/>
        <v>297.93999999999994</v>
      </c>
    </row>
    <row r="1183" spans="1:20" x14ac:dyDescent="0.2">
      <c r="A1183" s="51" t="s">
        <v>2433</v>
      </c>
      <c r="B1183" s="52" t="s">
        <v>2434</v>
      </c>
      <c r="C1183" s="53">
        <v>1</v>
      </c>
      <c r="D1183" s="51" t="s">
        <v>914</v>
      </c>
      <c r="E1183" s="51" t="s">
        <v>915</v>
      </c>
      <c r="F1183" s="31">
        <v>188.5</v>
      </c>
      <c r="G1183" s="31">
        <v>201</v>
      </c>
      <c r="H1183" s="31">
        <v>212.05</v>
      </c>
      <c r="I1183" s="31">
        <v>227.11</v>
      </c>
      <c r="J1183" s="31">
        <v>240.67</v>
      </c>
      <c r="K1183" s="31">
        <v>254.43</v>
      </c>
      <c r="L1183" s="31">
        <v>271.21999999999997</v>
      </c>
      <c r="M1183" s="31">
        <v>297.93999999999994</v>
      </c>
      <c r="N1183" s="31">
        <v>325.14999999999998</v>
      </c>
      <c r="O1183" s="31">
        <v>330.67</v>
      </c>
      <c r="P1183" s="31">
        <v>346.72999999999996</v>
      </c>
      <c r="Q1183" s="31">
        <v>366.69</v>
      </c>
      <c r="R1183" s="31">
        <v>395.67</v>
      </c>
      <c r="T1183" s="62">
        <f t="shared" si="18"/>
        <v>297.93999999999994</v>
      </c>
    </row>
    <row r="1184" spans="1:20" x14ac:dyDescent="0.2">
      <c r="A1184" s="51">
        <v>40321681</v>
      </c>
      <c r="B1184" s="52" t="s">
        <v>2435</v>
      </c>
      <c r="C1184" s="53">
        <v>0.1</v>
      </c>
      <c r="D1184" s="51" t="s">
        <v>5</v>
      </c>
      <c r="E1184" s="51">
        <v>7.7169999999999996</v>
      </c>
      <c r="F1184" s="31">
        <v>89.54549999999999</v>
      </c>
      <c r="G1184" s="31">
        <v>93.653999999999996</v>
      </c>
      <c r="H1184" s="31">
        <v>98.874389999999991</v>
      </c>
      <c r="I1184" s="31">
        <v>105.89769</v>
      </c>
      <c r="J1184" s="31">
        <v>111.87061</v>
      </c>
      <c r="K1184" s="31">
        <v>118.27154999999999</v>
      </c>
      <c r="L1184" s="31">
        <v>126.07854999999998</v>
      </c>
      <c r="M1184" s="31">
        <v>138.49158</v>
      </c>
      <c r="N1184" s="31">
        <v>151.13911999999999</v>
      </c>
      <c r="O1184" s="31">
        <v>153.71373</v>
      </c>
      <c r="P1184" s="31">
        <v>159.95098999999999</v>
      </c>
      <c r="Q1184" s="31">
        <v>164.94318999999999</v>
      </c>
      <c r="R1184" s="31">
        <v>171.36213000000001</v>
      </c>
      <c r="T1184" s="62">
        <f t="shared" si="18"/>
        <v>138.49158</v>
      </c>
    </row>
    <row r="1185" spans="1:20" x14ac:dyDescent="0.2">
      <c r="A1185" s="51" t="s">
        <v>2436</v>
      </c>
      <c r="B1185" s="52" t="s">
        <v>2437</v>
      </c>
      <c r="C1185" s="53">
        <v>0.1</v>
      </c>
      <c r="D1185" s="51" t="s">
        <v>5</v>
      </c>
      <c r="E1185" s="51" t="s">
        <v>381</v>
      </c>
      <c r="F1185" s="31">
        <v>47.374999999999993</v>
      </c>
      <c r="G1185" s="31">
        <v>49.649999999999991</v>
      </c>
      <c r="H1185" s="31">
        <v>52.413499999999999</v>
      </c>
      <c r="I1185" s="31">
        <v>56.136499999999998</v>
      </c>
      <c r="J1185" s="31">
        <v>59.322499999999998</v>
      </c>
      <c r="K1185" s="31">
        <v>62.716500000000003</v>
      </c>
      <c r="L1185" s="31">
        <v>66.856499999999983</v>
      </c>
      <c r="M1185" s="31">
        <v>73.438999999999993</v>
      </c>
      <c r="N1185" s="31">
        <v>80.146000000000001</v>
      </c>
      <c r="O1185" s="31">
        <v>81.510500000000008</v>
      </c>
      <c r="P1185" s="31">
        <v>84.887499999999989</v>
      </c>
      <c r="Q1185" s="31">
        <v>87.679500000000004</v>
      </c>
      <c r="R1185" s="31">
        <v>91.091499999999996</v>
      </c>
      <c r="T1185" s="62">
        <f t="shared" si="18"/>
        <v>73.438999999999993</v>
      </c>
    </row>
    <row r="1186" spans="1:20" x14ac:dyDescent="0.2">
      <c r="A1186" s="51" t="s">
        <v>2438</v>
      </c>
      <c r="B1186" s="52" t="s">
        <v>2439</v>
      </c>
      <c r="C1186" s="53">
        <v>0.1</v>
      </c>
      <c r="D1186" s="51" t="s">
        <v>5</v>
      </c>
      <c r="E1186" s="51" t="s">
        <v>381</v>
      </c>
      <c r="F1186" s="31">
        <v>47.374999999999993</v>
      </c>
      <c r="G1186" s="31">
        <v>49.649999999999991</v>
      </c>
      <c r="H1186" s="31">
        <v>52.413499999999999</v>
      </c>
      <c r="I1186" s="31">
        <v>56.136499999999998</v>
      </c>
      <c r="J1186" s="31">
        <v>59.322499999999998</v>
      </c>
      <c r="K1186" s="31">
        <v>62.716500000000003</v>
      </c>
      <c r="L1186" s="31">
        <v>66.856499999999983</v>
      </c>
      <c r="M1186" s="31">
        <v>73.438999999999993</v>
      </c>
      <c r="N1186" s="31">
        <v>80.146000000000001</v>
      </c>
      <c r="O1186" s="31">
        <v>81.510500000000008</v>
      </c>
      <c r="P1186" s="31">
        <v>84.887499999999989</v>
      </c>
      <c r="Q1186" s="31">
        <v>87.679500000000004</v>
      </c>
      <c r="R1186" s="31">
        <v>91.091499999999996</v>
      </c>
      <c r="T1186" s="62">
        <f t="shared" si="18"/>
        <v>73.438999999999993</v>
      </c>
    </row>
    <row r="1187" spans="1:20" x14ac:dyDescent="0.2">
      <c r="A1187" s="51">
        <v>40324591</v>
      </c>
      <c r="B1187" s="52" t="s">
        <v>2440</v>
      </c>
      <c r="C1187" s="53">
        <v>0.1</v>
      </c>
      <c r="D1187" s="51" t="s">
        <v>5</v>
      </c>
      <c r="E1187" s="51">
        <v>18.785</v>
      </c>
      <c r="F1187" s="31">
        <v>216.82750000000001</v>
      </c>
      <c r="G1187" s="31">
        <v>226.47000000000003</v>
      </c>
      <c r="H1187" s="31">
        <v>239.10595000000001</v>
      </c>
      <c r="I1187" s="31">
        <v>256.09045000000003</v>
      </c>
      <c r="J1187" s="31">
        <v>270.47505000000001</v>
      </c>
      <c r="K1187" s="31">
        <v>285.95175</v>
      </c>
      <c r="L1187" s="31">
        <v>304.82675</v>
      </c>
      <c r="M1187" s="31">
        <v>334.83789999999993</v>
      </c>
      <c r="N1187" s="31">
        <v>365.41559999999998</v>
      </c>
      <c r="O1187" s="31">
        <v>371.64265000000006</v>
      </c>
      <c r="P1187" s="31">
        <v>386.51294999999999</v>
      </c>
      <c r="Q1187" s="31">
        <v>398.14595000000003</v>
      </c>
      <c r="R1187" s="31">
        <v>413.64065000000005</v>
      </c>
      <c r="T1187" s="62">
        <f t="shared" si="18"/>
        <v>334.83789999999993</v>
      </c>
    </row>
    <row r="1188" spans="1:20" x14ac:dyDescent="0.2">
      <c r="A1188" s="51">
        <v>40324605</v>
      </c>
      <c r="B1188" s="52" t="s">
        <v>2441</v>
      </c>
      <c r="C1188" s="53">
        <v>0.1</v>
      </c>
      <c r="D1188" s="51" t="s">
        <v>5</v>
      </c>
      <c r="E1188" s="51">
        <v>18.785</v>
      </c>
      <c r="F1188" s="31">
        <v>216.82750000000001</v>
      </c>
      <c r="G1188" s="31">
        <v>226.47000000000003</v>
      </c>
      <c r="H1188" s="31">
        <v>239.10595000000001</v>
      </c>
      <c r="I1188" s="31">
        <v>256.09045000000003</v>
      </c>
      <c r="J1188" s="31">
        <v>270.47505000000001</v>
      </c>
      <c r="K1188" s="31">
        <v>285.95175</v>
      </c>
      <c r="L1188" s="31">
        <v>304.82675</v>
      </c>
      <c r="M1188" s="31">
        <v>334.83789999999993</v>
      </c>
      <c r="N1188" s="31">
        <v>365.41559999999998</v>
      </c>
      <c r="O1188" s="31">
        <v>371.64265000000006</v>
      </c>
      <c r="P1188" s="31">
        <v>386.51294999999999</v>
      </c>
      <c r="Q1188" s="31">
        <v>398.14595000000003</v>
      </c>
      <c r="R1188" s="31">
        <v>413.64065000000005</v>
      </c>
      <c r="T1188" s="62">
        <f t="shared" si="18"/>
        <v>334.83789999999993</v>
      </c>
    </row>
    <row r="1189" spans="1:20" x14ac:dyDescent="0.2">
      <c r="A1189" s="51">
        <v>40314561</v>
      </c>
      <c r="B1189" s="52" t="s">
        <v>2442</v>
      </c>
      <c r="C1189" s="53">
        <v>0.1</v>
      </c>
      <c r="D1189" s="51" t="s">
        <v>5</v>
      </c>
      <c r="E1189" s="51">
        <v>37.881999999999998</v>
      </c>
      <c r="F1189" s="31">
        <v>436.44299999999998</v>
      </c>
      <c r="G1189" s="31">
        <v>455.63399999999996</v>
      </c>
      <c r="H1189" s="31">
        <v>481.06493999999998</v>
      </c>
      <c r="I1189" s="31">
        <v>515.23673999999994</v>
      </c>
      <c r="J1189" s="31">
        <v>544.13505999999995</v>
      </c>
      <c r="K1189" s="31">
        <v>575.2713</v>
      </c>
      <c r="L1189" s="31">
        <v>613.24329999999986</v>
      </c>
      <c r="M1189" s="31">
        <v>673.61867999999993</v>
      </c>
      <c r="N1189" s="31">
        <v>735.13351999999998</v>
      </c>
      <c r="O1189" s="31">
        <v>747.66257999999993</v>
      </c>
      <c r="P1189" s="31">
        <v>777.42854</v>
      </c>
      <c r="Q1189" s="31">
        <v>800.51973999999996</v>
      </c>
      <c r="R1189" s="31">
        <v>831.67398000000003</v>
      </c>
      <c r="T1189" s="62">
        <f t="shared" si="18"/>
        <v>673.61867999999993</v>
      </c>
    </row>
    <row r="1190" spans="1:20" x14ac:dyDescent="0.2">
      <c r="A1190" s="51" t="s">
        <v>2443</v>
      </c>
      <c r="B1190" s="52" t="s">
        <v>2444</v>
      </c>
      <c r="C1190" s="53">
        <v>0.01</v>
      </c>
      <c r="D1190" s="51" t="s">
        <v>5</v>
      </c>
      <c r="E1190" s="51" t="s">
        <v>2445</v>
      </c>
      <c r="F1190" s="31">
        <v>20.733999999999998</v>
      </c>
      <c r="G1190" s="31">
        <v>21.657</v>
      </c>
      <c r="H1190" s="31">
        <v>22.865320000000001</v>
      </c>
      <c r="I1190" s="31">
        <v>24.489519999999999</v>
      </c>
      <c r="J1190" s="31">
        <v>25.865279999999998</v>
      </c>
      <c r="K1190" s="31">
        <v>27.345300000000002</v>
      </c>
      <c r="L1190" s="31">
        <v>29.150299999999998</v>
      </c>
      <c r="M1190" s="31">
        <v>32.020240000000001</v>
      </c>
      <c r="N1190" s="31">
        <v>34.944360000000003</v>
      </c>
      <c r="O1190" s="31">
        <v>35.539840000000005</v>
      </c>
      <c r="P1190" s="31">
        <v>36.962519999999998</v>
      </c>
      <c r="Q1190" s="31">
        <v>38.076320000000003</v>
      </c>
      <c r="R1190" s="31">
        <v>39.558140000000002</v>
      </c>
      <c r="S1190" s="29">
        <f>VLOOKUP(B1190,[1]TABELA!$B$53:$T$1211,19,FALSE)</f>
        <v>50</v>
      </c>
      <c r="T1190" s="62">
        <v>50</v>
      </c>
    </row>
    <row r="1191" spans="1:20" x14ac:dyDescent="0.2">
      <c r="A1191" s="51" t="s">
        <v>2446</v>
      </c>
      <c r="B1191" s="52" t="s">
        <v>2447</v>
      </c>
      <c r="C1191" s="53">
        <v>0.01</v>
      </c>
      <c r="D1191" s="51" t="s">
        <v>5</v>
      </c>
      <c r="E1191" s="51" t="s">
        <v>1873</v>
      </c>
      <c r="F1191" s="31">
        <v>103.4765</v>
      </c>
      <c r="G1191" s="31">
        <v>107.997</v>
      </c>
      <c r="H1191" s="31">
        <v>114.02597</v>
      </c>
      <c r="I1191" s="31">
        <v>122.12567</v>
      </c>
      <c r="J1191" s="31">
        <v>128.96963</v>
      </c>
      <c r="K1191" s="31">
        <v>136.34954999999999</v>
      </c>
      <c r="L1191" s="31">
        <v>145.34954999999999</v>
      </c>
      <c r="M1191" s="31">
        <v>159.65953999999996</v>
      </c>
      <c r="N1191" s="31">
        <v>174.23955999999998</v>
      </c>
      <c r="O1191" s="31">
        <v>177.20939000000001</v>
      </c>
      <c r="P1191" s="31">
        <v>184.24416999999997</v>
      </c>
      <c r="Q1191" s="31">
        <v>189.67497</v>
      </c>
      <c r="R1191" s="31">
        <v>197.05668999999997</v>
      </c>
      <c r="T1191" s="62">
        <f t="shared" si="18"/>
        <v>159.65953999999996</v>
      </c>
    </row>
    <row r="1192" spans="1:20" x14ac:dyDescent="0.2">
      <c r="A1192" s="51" t="s">
        <v>2448</v>
      </c>
      <c r="B1192" s="52" t="s">
        <v>2449</v>
      </c>
      <c r="C1192" s="53">
        <v>0.01</v>
      </c>
      <c r="D1192" s="51" t="s">
        <v>5</v>
      </c>
      <c r="E1192" s="51" t="s">
        <v>2450</v>
      </c>
      <c r="F1192" s="31">
        <v>255.84</v>
      </c>
      <c r="G1192" s="31">
        <v>266.98500000000001</v>
      </c>
      <c r="H1192" s="31">
        <v>281.89080000000001</v>
      </c>
      <c r="I1192" s="31">
        <v>301.91459999999995</v>
      </c>
      <c r="J1192" s="31">
        <v>318.82779999999997</v>
      </c>
      <c r="K1192" s="31">
        <v>337.07189999999997</v>
      </c>
      <c r="L1192" s="31">
        <v>359.32089999999994</v>
      </c>
      <c r="M1192" s="31">
        <v>394.69679999999994</v>
      </c>
      <c r="N1192" s="31">
        <v>430.74019999999996</v>
      </c>
      <c r="O1192" s="31">
        <v>438.0822</v>
      </c>
      <c r="P1192" s="31">
        <v>455.45119999999991</v>
      </c>
      <c r="Q1192" s="31">
        <v>468.83139999999997</v>
      </c>
      <c r="R1192" s="31">
        <v>487.07729999999998</v>
      </c>
      <c r="T1192" s="62">
        <f t="shared" si="18"/>
        <v>394.69679999999994</v>
      </c>
    </row>
    <row r="1193" spans="1:20" x14ac:dyDescent="0.2">
      <c r="A1193" s="51" t="s">
        <v>2451</v>
      </c>
      <c r="B1193" s="52" t="s">
        <v>2452</v>
      </c>
      <c r="C1193" s="53">
        <v>0.01</v>
      </c>
      <c r="D1193" s="51" t="s">
        <v>5</v>
      </c>
      <c r="E1193" s="51" t="s">
        <v>42</v>
      </c>
      <c r="F1193" s="31">
        <v>20.366</v>
      </c>
      <c r="G1193" s="31">
        <v>21.273</v>
      </c>
      <c r="H1193" s="31">
        <v>22.459879999999998</v>
      </c>
      <c r="I1193" s="31">
        <v>24.05528</v>
      </c>
      <c r="J1193" s="31">
        <v>25.40672</v>
      </c>
      <c r="K1193" s="31">
        <v>26.860500000000002</v>
      </c>
      <c r="L1193" s="31">
        <v>28.633499999999998</v>
      </c>
      <c r="M1193" s="31">
        <v>31.452559999999995</v>
      </c>
      <c r="N1193" s="31">
        <v>34.324840000000002</v>
      </c>
      <c r="O1193" s="31">
        <v>34.909760000000006</v>
      </c>
      <c r="P1193" s="31">
        <v>36.307479999999998</v>
      </c>
      <c r="Q1193" s="31">
        <v>37.402079999999998</v>
      </c>
      <c r="R1193" s="31">
        <v>38.857659999999996</v>
      </c>
      <c r="T1193" s="62">
        <f t="shared" si="18"/>
        <v>31.452559999999995</v>
      </c>
    </row>
    <row r="1194" spans="1:20" x14ac:dyDescent="0.2">
      <c r="A1194" s="51" t="s">
        <v>2453</v>
      </c>
      <c r="B1194" s="52" t="s">
        <v>2454</v>
      </c>
      <c r="C1194" s="53">
        <v>0.01</v>
      </c>
      <c r="D1194" s="51" t="s">
        <v>5</v>
      </c>
      <c r="E1194" s="51" t="s">
        <v>2455</v>
      </c>
      <c r="F1194" s="31">
        <v>386.71</v>
      </c>
      <c r="G1194" s="31">
        <v>403.54499999999996</v>
      </c>
      <c r="H1194" s="31">
        <v>426.0754</v>
      </c>
      <c r="I1194" s="31">
        <v>456.34119999999996</v>
      </c>
      <c r="J1194" s="31">
        <v>481.90319999999997</v>
      </c>
      <c r="K1194" s="31">
        <v>509.47889999999995</v>
      </c>
      <c r="L1194" s="31">
        <v>543.10789999999997</v>
      </c>
      <c r="M1194" s="31">
        <v>596.57799999999997</v>
      </c>
      <c r="N1194" s="31">
        <v>651.05700000000002</v>
      </c>
      <c r="O1194" s="31">
        <v>662.15440000000001</v>
      </c>
      <c r="P1194" s="31">
        <v>688.39979999999991</v>
      </c>
      <c r="Q1194" s="31">
        <v>708.60799999999995</v>
      </c>
      <c r="R1194" s="31">
        <v>736.18549999999993</v>
      </c>
      <c r="T1194" s="62">
        <f t="shared" si="18"/>
        <v>596.57799999999997</v>
      </c>
    </row>
    <row r="1195" spans="1:20" x14ac:dyDescent="0.2">
      <c r="A1195" s="51" t="s">
        <v>2456</v>
      </c>
      <c r="B1195" s="52" t="s">
        <v>2457</v>
      </c>
      <c r="C1195" s="53">
        <v>0.01</v>
      </c>
      <c r="D1195" s="51" t="s">
        <v>5</v>
      </c>
      <c r="E1195" s="51" t="s">
        <v>2455</v>
      </c>
      <c r="F1195" s="31">
        <v>386.71</v>
      </c>
      <c r="G1195" s="31">
        <v>403.54499999999996</v>
      </c>
      <c r="H1195" s="31">
        <v>426.0754</v>
      </c>
      <c r="I1195" s="31">
        <v>456.34119999999996</v>
      </c>
      <c r="J1195" s="31">
        <v>481.90319999999997</v>
      </c>
      <c r="K1195" s="31">
        <v>509.47889999999995</v>
      </c>
      <c r="L1195" s="31">
        <v>543.10789999999997</v>
      </c>
      <c r="M1195" s="31">
        <v>596.57799999999997</v>
      </c>
      <c r="N1195" s="31">
        <v>651.05700000000002</v>
      </c>
      <c r="O1195" s="31">
        <v>662.15440000000001</v>
      </c>
      <c r="P1195" s="31">
        <v>688.39979999999991</v>
      </c>
      <c r="Q1195" s="31">
        <v>708.60799999999995</v>
      </c>
      <c r="R1195" s="31">
        <v>736.18549999999993</v>
      </c>
      <c r="T1195" s="62">
        <f t="shared" si="18"/>
        <v>596.57799999999997</v>
      </c>
    </row>
    <row r="1196" spans="1:20" x14ac:dyDescent="0.2">
      <c r="A1196" s="51" t="s">
        <v>2458</v>
      </c>
      <c r="B1196" s="52" t="s">
        <v>2459</v>
      </c>
      <c r="C1196" s="53">
        <v>0.01</v>
      </c>
      <c r="D1196" s="51" t="s">
        <v>5</v>
      </c>
      <c r="E1196" s="51" t="s">
        <v>2460</v>
      </c>
      <c r="F1196" s="31">
        <v>114.40150000000001</v>
      </c>
      <c r="G1196" s="31">
        <v>119.39700000000001</v>
      </c>
      <c r="H1196" s="31">
        <v>126.06247</v>
      </c>
      <c r="I1196" s="31">
        <v>135.01716999999999</v>
      </c>
      <c r="J1196" s="31">
        <v>142.58313000000001</v>
      </c>
      <c r="K1196" s="31">
        <v>150.74205000000001</v>
      </c>
      <c r="L1196" s="31">
        <v>160.69204999999999</v>
      </c>
      <c r="M1196" s="31">
        <v>176.51254</v>
      </c>
      <c r="N1196" s="31">
        <v>192.63156000000001</v>
      </c>
      <c r="O1196" s="31">
        <v>195.91489000000004</v>
      </c>
      <c r="P1196" s="31">
        <v>203.69066999999998</v>
      </c>
      <c r="Q1196" s="31">
        <v>209.69147000000001</v>
      </c>
      <c r="R1196" s="31">
        <v>217.85219000000001</v>
      </c>
      <c r="T1196" s="62">
        <f t="shared" si="18"/>
        <v>176.51254</v>
      </c>
    </row>
    <row r="1197" spans="1:20" x14ac:dyDescent="0.2">
      <c r="A1197" s="51" t="s">
        <v>2461</v>
      </c>
      <c r="B1197" s="52" t="s">
        <v>2462</v>
      </c>
      <c r="C1197" s="53">
        <v>0.01</v>
      </c>
      <c r="D1197" s="51" t="s">
        <v>5</v>
      </c>
      <c r="E1197" s="51" t="s">
        <v>2463</v>
      </c>
      <c r="F1197" s="31">
        <v>38.283000000000001</v>
      </c>
      <c r="G1197" s="31">
        <v>39.969000000000001</v>
      </c>
      <c r="H1197" s="31">
        <v>42.199739999999998</v>
      </c>
      <c r="I1197" s="31">
        <v>45.197340000000004</v>
      </c>
      <c r="J1197" s="31">
        <v>47.732860000000002</v>
      </c>
      <c r="K1197" s="31">
        <v>50.464199999999998</v>
      </c>
      <c r="L1197" s="31">
        <v>53.795199999999994</v>
      </c>
      <c r="M1197" s="31">
        <v>59.091479999999997</v>
      </c>
      <c r="N1197" s="31">
        <v>64.487719999999996</v>
      </c>
      <c r="O1197" s="31">
        <v>65.586780000000005</v>
      </c>
      <c r="P1197" s="31">
        <v>68.199740000000006</v>
      </c>
      <c r="Q1197" s="31">
        <v>70.229140000000001</v>
      </c>
      <c r="R1197" s="31">
        <v>72.962280000000007</v>
      </c>
      <c r="T1197" s="62">
        <f t="shared" si="18"/>
        <v>59.091479999999997</v>
      </c>
    </row>
    <row r="1198" spans="1:20" x14ac:dyDescent="0.2">
      <c r="A1198" s="51" t="s">
        <v>2464</v>
      </c>
      <c r="B1198" s="52" t="s">
        <v>2465</v>
      </c>
      <c r="C1198" s="53">
        <v>0.01</v>
      </c>
      <c r="D1198" s="51" t="s">
        <v>5</v>
      </c>
      <c r="E1198" s="51" t="s">
        <v>1873</v>
      </c>
      <c r="F1198" s="31">
        <v>103.4765</v>
      </c>
      <c r="G1198" s="31">
        <v>107.997</v>
      </c>
      <c r="H1198" s="31">
        <v>114.02597</v>
      </c>
      <c r="I1198" s="31">
        <v>122.12567</v>
      </c>
      <c r="J1198" s="31">
        <v>128.96963</v>
      </c>
      <c r="K1198" s="31">
        <v>136.34954999999999</v>
      </c>
      <c r="L1198" s="31">
        <v>145.34954999999999</v>
      </c>
      <c r="M1198" s="31">
        <v>159.65953999999996</v>
      </c>
      <c r="N1198" s="31">
        <v>174.23955999999998</v>
      </c>
      <c r="O1198" s="31">
        <v>177.20939000000001</v>
      </c>
      <c r="P1198" s="31">
        <v>184.24416999999997</v>
      </c>
      <c r="Q1198" s="31">
        <v>189.67497</v>
      </c>
      <c r="R1198" s="31">
        <v>197.05668999999997</v>
      </c>
      <c r="T1198" s="62">
        <f t="shared" si="18"/>
        <v>159.65953999999996</v>
      </c>
    </row>
    <row r="1199" spans="1:20" x14ac:dyDescent="0.2">
      <c r="A1199" s="51" t="s">
        <v>2466</v>
      </c>
      <c r="B1199" s="52" t="s">
        <v>2467</v>
      </c>
      <c r="C1199" s="53">
        <v>0.01</v>
      </c>
      <c r="D1199" s="51" t="s">
        <v>5</v>
      </c>
      <c r="E1199" s="51" t="s">
        <v>2468</v>
      </c>
      <c r="F1199" s="31">
        <v>647.4380000000001</v>
      </c>
      <c r="G1199" s="31">
        <v>675.60900000000004</v>
      </c>
      <c r="H1199" s="31">
        <v>713.32964000000004</v>
      </c>
      <c r="I1199" s="31">
        <v>764.00024000000008</v>
      </c>
      <c r="J1199" s="31">
        <v>806.79295999999999</v>
      </c>
      <c r="K1199" s="31">
        <v>852.9597</v>
      </c>
      <c r="L1199" s="31">
        <v>909.26069999999993</v>
      </c>
      <c r="M1199" s="31">
        <v>998.77927999999997</v>
      </c>
      <c r="N1199" s="31">
        <v>1089.9869200000001</v>
      </c>
      <c r="O1199" s="31">
        <v>1108.5660800000001</v>
      </c>
      <c r="P1199" s="31">
        <v>1152.4956399999999</v>
      </c>
      <c r="Q1199" s="31">
        <v>1186.3070400000001</v>
      </c>
      <c r="R1199" s="31">
        <v>1232.47558</v>
      </c>
      <c r="T1199" s="62">
        <f t="shared" si="18"/>
        <v>998.77927999999997</v>
      </c>
    </row>
    <row r="1200" spans="1:20" x14ac:dyDescent="0.2">
      <c r="A1200" s="51" t="s">
        <v>2469</v>
      </c>
      <c r="B1200" s="52" t="s">
        <v>2470</v>
      </c>
      <c r="C1200" s="53">
        <v>0.04</v>
      </c>
      <c r="D1200" s="51" t="s">
        <v>5</v>
      </c>
      <c r="E1200" s="51" t="s">
        <v>99</v>
      </c>
      <c r="F1200" s="31">
        <v>8.6</v>
      </c>
      <c r="G1200" s="31">
        <v>9.06</v>
      </c>
      <c r="H1200" s="31">
        <v>9.5623999999999985</v>
      </c>
      <c r="I1200" s="31">
        <v>10.2416</v>
      </c>
      <c r="J1200" s="31">
        <v>10.832000000000001</v>
      </c>
      <c r="K1200" s="31">
        <v>11.451599999999999</v>
      </c>
      <c r="L1200" s="31">
        <v>12.207599999999998</v>
      </c>
      <c r="M1200" s="31">
        <v>13.409599999999998</v>
      </c>
      <c r="N1200" s="31">
        <v>14.634399999999999</v>
      </c>
      <c r="O1200" s="31">
        <v>14.8832</v>
      </c>
      <c r="P1200" s="31">
        <v>15.531999999999998</v>
      </c>
      <c r="Q1200" s="31">
        <v>16.108799999999999</v>
      </c>
      <c r="R1200" s="31">
        <v>16.735599999999998</v>
      </c>
      <c r="T1200" s="62">
        <f t="shared" si="18"/>
        <v>13.409599999999998</v>
      </c>
    </row>
    <row r="1201" spans="1:20" x14ac:dyDescent="0.2">
      <c r="A1201" s="51" t="s">
        <v>2471</v>
      </c>
      <c r="B1201" s="52" t="s">
        <v>2472</v>
      </c>
      <c r="C1201" s="53">
        <v>0.04</v>
      </c>
      <c r="D1201" s="51" t="s">
        <v>5</v>
      </c>
      <c r="E1201" s="51" t="s">
        <v>99</v>
      </c>
      <c r="F1201" s="31">
        <v>8.6</v>
      </c>
      <c r="G1201" s="31">
        <v>9.06</v>
      </c>
      <c r="H1201" s="31">
        <v>9.5623999999999985</v>
      </c>
      <c r="I1201" s="31">
        <v>10.2416</v>
      </c>
      <c r="J1201" s="31">
        <v>10.832000000000001</v>
      </c>
      <c r="K1201" s="31">
        <v>11.451599999999999</v>
      </c>
      <c r="L1201" s="31">
        <v>12.207599999999998</v>
      </c>
      <c r="M1201" s="31">
        <v>13.409599999999998</v>
      </c>
      <c r="N1201" s="31">
        <v>14.634399999999999</v>
      </c>
      <c r="O1201" s="31">
        <v>14.8832</v>
      </c>
      <c r="P1201" s="31">
        <v>15.531999999999998</v>
      </c>
      <c r="Q1201" s="31">
        <v>16.108799999999999</v>
      </c>
      <c r="R1201" s="31">
        <v>16.735599999999998</v>
      </c>
      <c r="T1201" s="62">
        <f t="shared" si="18"/>
        <v>13.409599999999998</v>
      </c>
    </row>
    <row r="1202" spans="1:20" x14ac:dyDescent="0.2">
      <c r="A1202" s="51" t="s">
        <v>2473</v>
      </c>
      <c r="B1202" s="52" t="s">
        <v>2474</v>
      </c>
      <c r="C1202" s="53">
        <v>0.5</v>
      </c>
      <c r="D1202" s="51" t="s">
        <v>5</v>
      </c>
      <c r="E1202" s="51" t="s">
        <v>2210</v>
      </c>
      <c r="F1202" s="31">
        <v>183.262</v>
      </c>
      <c r="G1202" s="31">
        <v>192.30599999999998</v>
      </c>
      <c r="H1202" s="31">
        <v>202.99995999999999</v>
      </c>
      <c r="I1202" s="31">
        <v>217.41915999999998</v>
      </c>
      <c r="J1202" s="31">
        <v>229.80604</v>
      </c>
      <c r="K1202" s="31">
        <v>242.95319999999998</v>
      </c>
      <c r="L1202" s="31">
        <v>258.99119999999994</v>
      </c>
      <c r="M1202" s="31">
        <v>284.49111999999997</v>
      </c>
      <c r="N1202" s="31">
        <v>310.47367999999994</v>
      </c>
      <c r="O1202" s="31">
        <v>315.75772000000001</v>
      </c>
      <c r="P1202" s="31">
        <v>329.00635999999997</v>
      </c>
      <c r="Q1202" s="31">
        <v>340.16916000000003</v>
      </c>
      <c r="R1202" s="31">
        <v>353.40631999999999</v>
      </c>
      <c r="T1202" s="62">
        <f t="shared" si="18"/>
        <v>284.49111999999997</v>
      </c>
    </row>
    <row r="1203" spans="1:20" x14ac:dyDescent="0.2">
      <c r="A1203" s="51" t="s">
        <v>2475</v>
      </c>
      <c r="B1203" s="52" t="s">
        <v>2476</v>
      </c>
      <c r="C1203" s="53">
        <v>0.5</v>
      </c>
      <c r="D1203" s="51" t="s">
        <v>5</v>
      </c>
      <c r="E1203" s="51" t="s">
        <v>2210</v>
      </c>
      <c r="F1203" s="31">
        <v>183.262</v>
      </c>
      <c r="G1203" s="31">
        <v>192.30599999999998</v>
      </c>
      <c r="H1203" s="31">
        <v>202.99995999999999</v>
      </c>
      <c r="I1203" s="31">
        <v>217.41915999999998</v>
      </c>
      <c r="J1203" s="31">
        <v>229.80604</v>
      </c>
      <c r="K1203" s="31">
        <v>242.95319999999998</v>
      </c>
      <c r="L1203" s="31">
        <v>258.99119999999994</v>
      </c>
      <c r="M1203" s="31">
        <v>284.49111999999997</v>
      </c>
      <c r="N1203" s="31">
        <v>310.47367999999994</v>
      </c>
      <c r="O1203" s="31">
        <v>315.75772000000001</v>
      </c>
      <c r="P1203" s="31">
        <v>329.00635999999997</v>
      </c>
      <c r="Q1203" s="31">
        <v>340.16916000000003</v>
      </c>
      <c r="R1203" s="31">
        <v>353.40631999999999</v>
      </c>
      <c r="T1203" s="62">
        <f t="shared" si="18"/>
        <v>284.49111999999997</v>
      </c>
    </row>
    <row r="1204" spans="1:20" x14ac:dyDescent="0.2">
      <c r="A1204" s="51" t="s">
        <v>2477</v>
      </c>
      <c r="B1204" s="52" t="s">
        <v>2478</v>
      </c>
      <c r="C1204" s="53">
        <v>0.04</v>
      </c>
      <c r="D1204" s="51" t="s">
        <v>5</v>
      </c>
      <c r="E1204" s="51" t="s">
        <v>99</v>
      </c>
      <c r="F1204" s="31">
        <v>8.6</v>
      </c>
      <c r="G1204" s="31">
        <v>9.06</v>
      </c>
      <c r="H1204" s="31">
        <v>9.5623999999999985</v>
      </c>
      <c r="I1204" s="31">
        <v>10.2416</v>
      </c>
      <c r="J1204" s="31">
        <v>10.832000000000001</v>
      </c>
      <c r="K1204" s="31">
        <v>11.451599999999999</v>
      </c>
      <c r="L1204" s="31">
        <v>12.207599999999998</v>
      </c>
      <c r="M1204" s="31">
        <v>13.409599999999998</v>
      </c>
      <c r="N1204" s="31">
        <v>14.634399999999999</v>
      </c>
      <c r="O1204" s="31">
        <v>14.8832</v>
      </c>
      <c r="P1204" s="31">
        <v>15.531999999999998</v>
      </c>
      <c r="Q1204" s="31">
        <v>16.108799999999999</v>
      </c>
      <c r="R1204" s="31">
        <v>16.735599999999998</v>
      </c>
      <c r="T1204" s="62">
        <f t="shared" si="18"/>
        <v>13.409599999999998</v>
      </c>
    </row>
    <row r="1205" spans="1:20" x14ac:dyDescent="0.2">
      <c r="A1205" s="51" t="s">
        <v>2479</v>
      </c>
      <c r="B1205" s="52" t="s">
        <v>2480</v>
      </c>
      <c r="C1205" s="53">
        <v>0.5</v>
      </c>
      <c r="D1205" s="51" t="s">
        <v>5</v>
      </c>
      <c r="E1205" s="51" t="s">
        <v>307</v>
      </c>
      <c r="F1205" s="31">
        <v>363.14499999999998</v>
      </c>
      <c r="G1205" s="31">
        <v>380.01</v>
      </c>
      <c r="H1205" s="31">
        <v>401.1841</v>
      </c>
      <c r="I1205" s="31">
        <v>429.68110000000001</v>
      </c>
      <c r="J1205" s="31">
        <v>453.95590000000004</v>
      </c>
      <c r="K1205" s="31">
        <v>479.92950000000002</v>
      </c>
      <c r="L1205" s="31">
        <v>511.60949999999997</v>
      </c>
      <c r="M1205" s="31">
        <v>561.98019999999997</v>
      </c>
      <c r="N1205" s="31">
        <v>613.30280000000005</v>
      </c>
      <c r="O1205" s="31">
        <v>623.7487000000001</v>
      </c>
      <c r="P1205" s="31">
        <v>649.19809999999995</v>
      </c>
      <c r="Q1205" s="31">
        <v>669.74610000000007</v>
      </c>
      <c r="R1205" s="31">
        <v>695.80970000000002</v>
      </c>
      <c r="T1205" s="62">
        <f t="shared" si="18"/>
        <v>561.98019999999997</v>
      </c>
    </row>
    <row r="1206" spans="1:20" x14ac:dyDescent="0.2">
      <c r="A1206" s="51" t="s">
        <v>2481</v>
      </c>
      <c r="B1206" s="52" t="s">
        <v>2482</v>
      </c>
      <c r="C1206" s="53">
        <v>0.1</v>
      </c>
      <c r="D1206" s="51" t="s">
        <v>5</v>
      </c>
      <c r="E1206" s="51" t="s">
        <v>33</v>
      </c>
      <c r="F1206" s="31">
        <v>24.915500000000002</v>
      </c>
      <c r="G1206" s="31">
        <v>26.214000000000002</v>
      </c>
      <c r="H1206" s="31">
        <v>27.668990000000001</v>
      </c>
      <c r="I1206" s="31">
        <v>29.63429</v>
      </c>
      <c r="J1206" s="31">
        <v>31.336010000000002</v>
      </c>
      <c r="K1206" s="31">
        <v>33.128549999999997</v>
      </c>
      <c r="L1206" s="31">
        <v>35.315549999999995</v>
      </c>
      <c r="M1206" s="31">
        <v>38.792779999999993</v>
      </c>
      <c r="N1206" s="31">
        <v>42.335919999999994</v>
      </c>
      <c r="O1206" s="31">
        <v>43.055930000000004</v>
      </c>
      <c r="P1206" s="31">
        <v>44.909590000000001</v>
      </c>
      <c r="Q1206" s="31">
        <v>46.529790000000006</v>
      </c>
      <c r="R1206" s="31">
        <v>48.340330000000002</v>
      </c>
      <c r="T1206" s="62">
        <f t="shared" si="18"/>
        <v>38.792779999999993</v>
      </c>
    </row>
    <row r="1207" spans="1:20" x14ac:dyDescent="0.2">
      <c r="A1207" s="51">
        <v>40323889</v>
      </c>
      <c r="B1207" s="52" t="s">
        <v>2483</v>
      </c>
      <c r="C1207" s="53">
        <v>0.5</v>
      </c>
      <c r="D1207" s="51" t="s">
        <v>5</v>
      </c>
      <c r="E1207" s="51">
        <v>45.777999999999999</v>
      </c>
      <c r="F1207" s="31">
        <v>530.447</v>
      </c>
      <c r="G1207" s="31">
        <v>554.58600000000001</v>
      </c>
      <c r="H1207" s="31">
        <v>585.50725999999997</v>
      </c>
      <c r="I1207" s="31">
        <v>627.09745999999996</v>
      </c>
      <c r="J1207" s="31">
        <v>662.42873999999995</v>
      </c>
      <c r="K1207" s="31">
        <v>700.33169999999996</v>
      </c>
      <c r="L1207" s="31">
        <v>746.55969999999991</v>
      </c>
      <c r="M1207" s="31">
        <v>820.06171999999992</v>
      </c>
      <c r="N1207" s="31">
        <v>894.95208000000002</v>
      </c>
      <c r="O1207" s="31">
        <v>910.19882000000007</v>
      </c>
      <c r="P1207" s="31">
        <v>946.99565999999993</v>
      </c>
      <c r="Q1207" s="31">
        <v>976.27246000000002</v>
      </c>
      <c r="R1207" s="31">
        <v>1014.2654199999999</v>
      </c>
      <c r="T1207" s="62">
        <f t="shared" si="18"/>
        <v>820.06171999999992</v>
      </c>
    </row>
    <row r="1208" spans="1:20" x14ac:dyDescent="0.2">
      <c r="A1208" s="51">
        <v>40322505</v>
      </c>
      <c r="B1208" s="52" t="s">
        <v>2484</v>
      </c>
      <c r="C1208" s="53">
        <v>0.04</v>
      </c>
      <c r="D1208" s="51" t="s">
        <v>5</v>
      </c>
      <c r="E1208" s="51">
        <v>4.46</v>
      </c>
      <c r="F1208" s="31">
        <v>51.61</v>
      </c>
      <c r="G1208" s="31">
        <v>53.94</v>
      </c>
      <c r="H1208" s="31">
        <v>56.9482</v>
      </c>
      <c r="I1208" s="31">
        <v>60.993400000000001</v>
      </c>
      <c r="J1208" s="31">
        <v>64.426199999999994</v>
      </c>
      <c r="K1208" s="31">
        <v>68.1126</v>
      </c>
      <c r="L1208" s="31">
        <v>72.608599999999996</v>
      </c>
      <c r="M1208" s="31">
        <v>79.757199999999983</v>
      </c>
      <c r="N1208" s="31">
        <v>87.04079999999999</v>
      </c>
      <c r="O1208" s="31">
        <v>88.523800000000008</v>
      </c>
      <c r="P1208" s="31">
        <v>92.089799999999997</v>
      </c>
      <c r="Q1208" s="31">
        <v>94.910600000000002</v>
      </c>
      <c r="R1208" s="31">
        <v>98.604200000000006</v>
      </c>
      <c r="T1208" s="62">
        <f t="shared" si="18"/>
        <v>79.757199999999983</v>
      </c>
    </row>
    <row r="1209" spans="1:20" x14ac:dyDescent="0.2">
      <c r="A1209" s="51" t="s">
        <v>2485</v>
      </c>
      <c r="B1209" s="52" t="s">
        <v>2486</v>
      </c>
      <c r="C1209" s="53">
        <v>0.1</v>
      </c>
      <c r="D1209" s="51" t="s">
        <v>5</v>
      </c>
      <c r="E1209" s="51" t="s">
        <v>39</v>
      </c>
      <c r="F1209" s="31">
        <v>38.370499999999993</v>
      </c>
      <c r="G1209" s="31">
        <v>40.253999999999998</v>
      </c>
      <c r="H1209" s="31">
        <v>42.492890000000003</v>
      </c>
      <c r="I1209" s="31">
        <v>45.511189999999999</v>
      </c>
      <c r="J1209" s="31">
        <v>48.102110000000003</v>
      </c>
      <c r="K1209" s="31">
        <v>50.854050000000001</v>
      </c>
      <c r="L1209" s="31">
        <v>54.211049999999993</v>
      </c>
      <c r="M1209" s="31">
        <v>59.548579999999994</v>
      </c>
      <c r="N1209" s="31">
        <v>64.987120000000004</v>
      </c>
      <c r="O1209" s="31">
        <v>66.093230000000005</v>
      </c>
      <c r="P1209" s="31">
        <v>68.859489999999994</v>
      </c>
      <c r="Q1209" s="31">
        <v>71.181690000000003</v>
      </c>
      <c r="R1209" s="31">
        <v>73.951629999999994</v>
      </c>
      <c r="T1209" s="62">
        <f t="shared" si="18"/>
        <v>59.548579999999994</v>
      </c>
    </row>
    <row r="1210" spans="1:20" x14ac:dyDescent="0.2">
      <c r="S1210" s="32"/>
      <c r="T1210" s="32"/>
    </row>
    <row r="1217" spans="4:10" ht="67.5" x14ac:dyDescent="0.2">
      <c r="D1217" s="64" t="s">
        <v>2538</v>
      </c>
      <c r="E1217" s="64">
        <v>335</v>
      </c>
      <c r="F1217" s="64" t="s">
        <v>2539</v>
      </c>
      <c r="G1217" s="64" t="s">
        <v>2540</v>
      </c>
      <c r="I1217" s="64"/>
      <c r="J1217" s="65"/>
    </row>
    <row r="1218" spans="4:10" ht="67.5" x14ac:dyDescent="0.2">
      <c r="D1218" s="66" t="s">
        <v>2541</v>
      </c>
      <c r="E1218" s="66">
        <v>310</v>
      </c>
      <c r="H1218" s="66"/>
      <c r="I1218" s="66" t="s">
        <v>2540</v>
      </c>
    </row>
  </sheetData>
  <autoFilter ref="A2:T1209" xr:uid="{D45A7480-9589-4B33-811A-0544848C780F}"/>
  <mergeCells count="2">
    <mergeCell ref="A1:R1"/>
    <mergeCell ref="S1:T1"/>
  </mergeCells>
  <pageMargins left="0.511811024" right="0.511811024" top="0.78740157499999996" bottom="0.78740157499999996" header="0.31496062000000002" footer="0.31496062000000002"/>
  <pageSetup paperSize="9" orientation="portrait" r:id="rId1"/>
  <ignoredErrors>
    <ignoredError sqref="E3:E62 A3:A120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A98D1-0FB4-4D0D-BA08-AAB0E888EA09}">
  <dimension ref="A2:T39"/>
  <sheetViews>
    <sheetView topLeftCell="A23" workbookViewId="0">
      <selection activeCell="B2" sqref="B2"/>
    </sheetView>
  </sheetViews>
  <sheetFormatPr defaultRowHeight="15" x14ac:dyDescent="0.25"/>
  <cols>
    <col min="1" max="1" width="9" bestFit="1" customWidth="1"/>
    <col min="2" max="2" width="74.85546875" bestFit="1" customWidth="1"/>
    <col min="3" max="3" width="8" bestFit="1" customWidth="1"/>
    <col min="4" max="5" width="7.5703125" bestFit="1" customWidth="1"/>
    <col min="6" max="6" width="10" customWidth="1"/>
    <col min="7" max="7" width="10.7109375" customWidth="1"/>
  </cols>
  <sheetData>
    <row r="2" spans="1:20" ht="38.25" x14ac:dyDescent="0.25">
      <c r="A2" s="49" t="s">
        <v>0</v>
      </c>
      <c r="B2" s="49" t="s">
        <v>1</v>
      </c>
      <c r="C2" s="50" t="s">
        <v>2487</v>
      </c>
      <c r="D2" s="49" t="s">
        <v>2</v>
      </c>
      <c r="E2" s="49" t="s">
        <v>2518</v>
      </c>
      <c r="F2" s="50" t="s">
        <v>2519</v>
      </c>
      <c r="G2" s="50" t="s">
        <v>2520</v>
      </c>
      <c r="H2" s="50" t="s">
        <v>2521</v>
      </c>
      <c r="I2" s="50" t="s">
        <v>2522</v>
      </c>
      <c r="J2" s="50" t="s">
        <v>2523</v>
      </c>
      <c r="K2" s="50" t="s">
        <v>2524</v>
      </c>
      <c r="L2" s="50" t="s">
        <v>2525</v>
      </c>
      <c r="M2" s="50" t="s">
        <v>2526</v>
      </c>
      <c r="N2" s="50" t="s">
        <v>2527</v>
      </c>
      <c r="O2" s="50" t="s">
        <v>2528</v>
      </c>
      <c r="P2" s="50" t="s">
        <v>2529</v>
      </c>
      <c r="Q2" s="50" t="s">
        <v>2530</v>
      </c>
      <c r="R2" s="50" t="s">
        <v>2531</v>
      </c>
      <c r="S2" s="50" t="s">
        <v>2534</v>
      </c>
      <c r="T2" s="50" t="s">
        <v>2535</v>
      </c>
    </row>
    <row r="3" spans="1:20" x14ac:dyDescent="0.25">
      <c r="A3" s="51" t="s">
        <v>3</v>
      </c>
      <c r="B3" s="57" t="s">
        <v>4</v>
      </c>
      <c r="C3" s="53">
        <v>0.1</v>
      </c>
      <c r="D3" s="51" t="s">
        <v>5</v>
      </c>
      <c r="E3" s="51" t="s">
        <v>6</v>
      </c>
      <c r="F3" s="31">
        <v>62.094999999999999</v>
      </c>
      <c r="G3" s="31">
        <v>65.010000000000005</v>
      </c>
      <c r="H3" s="31">
        <v>68.631099999999989</v>
      </c>
      <c r="I3" s="31">
        <v>73.506100000000004</v>
      </c>
      <c r="J3" s="31">
        <v>77.664900000000003</v>
      </c>
      <c r="K3" s="31">
        <v>82.108499999999992</v>
      </c>
      <c r="L3" s="31">
        <v>87.528499999999994</v>
      </c>
      <c r="M3" s="31">
        <v>96.146199999999993</v>
      </c>
      <c r="N3" s="31">
        <v>104.9268</v>
      </c>
      <c r="O3" s="31">
        <v>106.71370000000002</v>
      </c>
      <c r="P3" s="31">
        <v>111.08909999999999</v>
      </c>
      <c r="Q3" s="31">
        <v>114.6491</v>
      </c>
      <c r="R3" s="31">
        <v>119.11070000000001</v>
      </c>
      <c r="S3" s="29">
        <v>60</v>
      </c>
      <c r="T3" s="59">
        <v>65</v>
      </c>
    </row>
    <row r="4" spans="1:20" x14ac:dyDescent="0.25">
      <c r="A4" s="51" t="s">
        <v>8</v>
      </c>
      <c r="B4" s="57" t="s">
        <v>9</v>
      </c>
      <c r="C4" s="53">
        <v>0.25</v>
      </c>
      <c r="D4" s="51" t="s">
        <v>5</v>
      </c>
      <c r="E4" s="51" t="s">
        <v>10</v>
      </c>
      <c r="F4" s="31">
        <v>70.930999999999997</v>
      </c>
      <c r="G4" s="31">
        <v>74.552999999999997</v>
      </c>
      <c r="H4" s="31">
        <v>78.693979999999996</v>
      </c>
      <c r="I4" s="31">
        <v>84.283579999999986</v>
      </c>
      <c r="J4" s="31">
        <v>89.109020000000001</v>
      </c>
      <c r="K4" s="31">
        <v>94.206599999999995</v>
      </c>
      <c r="L4" s="31">
        <v>100.42559999999999</v>
      </c>
      <c r="M4" s="31">
        <v>110.31356</v>
      </c>
      <c r="N4" s="31">
        <v>120.38883999999999</v>
      </c>
      <c r="O4" s="31">
        <v>122.43686000000001</v>
      </c>
      <c r="P4" s="31">
        <v>127.65717999999998</v>
      </c>
      <c r="Q4" s="31">
        <v>132.15858</v>
      </c>
      <c r="R4" s="31">
        <v>137.30116000000001</v>
      </c>
      <c r="S4" s="29">
        <v>358</v>
      </c>
      <c r="T4" s="29">
        <v>350</v>
      </c>
    </row>
    <row r="5" spans="1:20" x14ac:dyDescent="0.25">
      <c r="A5" s="51" t="s">
        <v>120</v>
      </c>
      <c r="B5" s="58" t="s">
        <v>121</v>
      </c>
      <c r="C5" s="53">
        <v>0.01</v>
      </c>
      <c r="D5" s="51" t="s">
        <v>5</v>
      </c>
      <c r="E5" s="51" t="s">
        <v>122</v>
      </c>
      <c r="F5" s="31">
        <v>4.5305</v>
      </c>
      <c r="G5" s="31">
        <v>4.7490000000000006</v>
      </c>
      <c r="H5" s="31">
        <v>5.0132900000000005</v>
      </c>
      <c r="I5" s="31">
        <v>5.3693900000000001</v>
      </c>
      <c r="J5" s="31">
        <v>5.6743100000000002</v>
      </c>
      <c r="K5" s="31">
        <v>5.9989500000000007</v>
      </c>
      <c r="L5" s="31">
        <v>6.3949499999999997</v>
      </c>
      <c r="M5" s="31">
        <v>7.0245799999999994</v>
      </c>
      <c r="N5" s="31">
        <v>7.6661200000000003</v>
      </c>
      <c r="O5" s="31">
        <v>7.7966300000000004</v>
      </c>
      <c r="P5" s="31">
        <v>8.1202899999999989</v>
      </c>
      <c r="Q5" s="31">
        <v>8.3886900000000004</v>
      </c>
      <c r="R5" s="31">
        <v>8.7151300000000003</v>
      </c>
      <c r="S5" s="29">
        <v>11</v>
      </c>
      <c r="T5" s="29">
        <v>11</v>
      </c>
    </row>
    <row r="6" spans="1:20" x14ac:dyDescent="0.25">
      <c r="A6" s="51" t="s">
        <v>408</v>
      </c>
      <c r="B6" s="52" t="s">
        <v>409</v>
      </c>
      <c r="C6" s="53">
        <v>0.04</v>
      </c>
      <c r="D6" s="51" t="s">
        <v>5</v>
      </c>
      <c r="E6" s="51" t="s">
        <v>410</v>
      </c>
      <c r="F6" s="31">
        <v>28.265000000000001</v>
      </c>
      <c r="G6" s="31">
        <v>29.580000000000005</v>
      </c>
      <c r="H6" s="31">
        <v>31.228100000000005</v>
      </c>
      <c r="I6" s="31">
        <v>33.446300000000008</v>
      </c>
      <c r="J6" s="31">
        <v>35.336300000000001</v>
      </c>
      <c r="K6" s="31">
        <v>37.3581</v>
      </c>
      <c r="L6" s="31">
        <v>39.824100000000001</v>
      </c>
      <c r="M6" s="31">
        <v>43.744999999999997</v>
      </c>
      <c r="N6" s="31">
        <v>47.74</v>
      </c>
      <c r="O6" s="31">
        <v>48.553100000000008</v>
      </c>
      <c r="P6" s="31">
        <v>50.535699999999999</v>
      </c>
      <c r="Q6" s="31">
        <v>52.138500000000008</v>
      </c>
      <c r="R6" s="31">
        <v>54.167500000000004</v>
      </c>
      <c r="S6" s="29">
        <v>35</v>
      </c>
      <c r="T6" s="29">
        <v>45</v>
      </c>
    </row>
    <row r="7" spans="1:20" x14ac:dyDescent="0.25">
      <c r="A7" s="51" t="s">
        <v>702</v>
      </c>
      <c r="B7" s="52" t="s">
        <v>703</v>
      </c>
      <c r="C7" s="53">
        <v>0.01</v>
      </c>
      <c r="D7" s="51" t="s">
        <v>5</v>
      </c>
      <c r="E7" s="51" t="s">
        <v>551</v>
      </c>
      <c r="F7" s="31">
        <v>6.2900000000000009</v>
      </c>
      <c r="G7" s="31">
        <v>6.5850000000000009</v>
      </c>
      <c r="H7" s="31">
        <v>6.9518000000000004</v>
      </c>
      <c r="I7" s="31">
        <v>7.4456000000000007</v>
      </c>
      <c r="J7" s="31">
        <v>7.8668000000000005</v>
      </c>
      <c r="K7" s="31">
        <v>8.3169000000000004</v>
      </c>
      <c r="L7" s="31">
        <v>8.8658999999999999</v>
      </c>
      <c r="M7" s="31">
        <v>9.7387999999999995</v>
      </c>
      <c r="N7" s="31">
        <v>10.6282</v>
      </c>
      <c r="O7" s="31">
        <v>10.809200000000002</v>
      </c>
      <c r="P7" s="31">
        <v>11.2522</v>
      </c>
      <c r="Q7" s="31">
        <v>11.612400000000001</v>
      </c>
      <c r="R7" s="31">
        <v>12.064300000000001</v>
      </c>
      <c r="S7" s="29">
        <v>11</v>
      </c>
      <c r="T7" s="29">
        <v>15</v>
      </c>
    </row>
    <row r="8" spans="1:20" x14ac:dyDescent="0.25">
      <c r="A8" s="51" t="s">
        <v>704</v>
      </c>
      <c r="B8" s="52" t="s">
        <v>705</v>
      </c>
      <c r="C8" s="53">
        <v>0.01</v>
      </c>
      <c r="D8" s="51" t="s">
        <v>5</v>
      </c>
      <c r="E8" s="51" t="s">
        <v>99</v>
      </c>
      <c r="F8" s="31">
        <v>8.36</v>
      </c>
      <c r="G8" s="31">
        <v>8.745000000000001</v>
      </c>
      <c r="H8" s="31">
        <v>9.2323999999999984</v>
      </c>
      <c r="I8" s="31">
        <v>9.8882000000000012</v>
      </c>
      <c r="J8" s="31">
        <v>10.446200000000001</v>
      </c>
      <c r="K8" s="31">
        <v>11.043899999999999</v>
      </c>
      <c r="L8" s="31">
        <v>11.772899999999998</v>
      </c>
      <c r="M8" s="31">
        <v>12.931999999999999</v>
      </c>
      <c r="N8" s="31">
        <v>14.113</v>
      </c>
      <c r="O8" s="31">
        <v>14.353400000000001</v>
      </c>
      <c r="P8" s="31">
        <v>14.936799999999998</v>
      </c>
      <c r="Q8" s="31">
        <v>15.404999999999999</v>
      </c>
      <c r="R8" s="31">
        <v>16.0045</v>
      </c>
      <c r="S8" s="29">
        <v>10</v>
      </c>
      <c r="T8" s="29">
        <v>15</v>
      </c>
    </row>
    <row r="9" spans="1:20" x14ac:dyDescent="0.25">
      <c r="A9" s="51" t="s">
        <v>706</v>
      </c>
      <c r="B9" s="52" t="s">
        <v>707</v>
      </c>
      <c r="C9" s="53">
        <v>0.01</v>
      </c>
      <c r="D9" s="51" t="s">
        <v>5</v>
      </c>
      <c r="E9" s="51" t="s">
        <v>99</v>
      </c>
      <c r="F9" s="31">
        <v>8.36</v>
      </c>
      <c r="G9" s="31">
        <v>8.745000000000001</v>
      </c>
      <c r="H9" s="31">
        <v>9.2323999999999984</v>
      </c>
      <c r="I9" s="31">
        <v>9.8882000000000012</v>
      </c>
      <c r="J9" s="31">
        <v>10.446200000000001</v>
      </c>
      <c r="K9" s="31">
        <v>11.043899999999999</v>
      </c>
      <c r="L9" s="31">
        <v>11.772899999999998</v>
      </c>
      <c r="M9" s="31">
        <v>12.931999999999999</v>
      </c>
      <c r="N9" s="31">
        <v>14.113</v>
      </c>
      <c r="O9" s="31">
        <v>14.353400000000001</v>
      </c>
      <c r="P9" s="31">
        <v>14.936799999999998</v>
      </c>
      <c r="Q9" s="31">
        <v>15.404999999999999</v>
      </c>
      <c r="R9" s="31">
        <v>16.0045</v>
      </c>
      <c r="S9" s="29">
        <v>11</v>
      </c>
      <c r="T9" s="29">
        <v>15</v>
      </c>
    </row>
    <row r="10" spans="1:20" x14ac:dyDescent="0.25">
      <c r="A10" s="51" t="s">
        <v>708</v>
      </c>
      <c r="B10" s="52" t="s">
        <v>709</v>
      </c>
      <c r="C10" s="53">
        <v>0.01</v>
      </c>
      <c r="D10" s="51" t="s">
        <v>5</v>
      </c>
      <c r="E10" s="51" t="s">
        <v>122</v>
      </c>
      <c r="F10" s="31">
        <v>4.5305</v>
      </c>
      <c r="G10" s="31">
        <v>4.7490000000000006</v>
      </c>
      <c r="H10" s="31">
        <v>5.0132900000000005</v>
      </c>
      <c r="I10" s="31">
        <v>5.3693900000000001</v>
      </c>
      <c r="J10" s="31">
        <v>5.6743100000000002</v>
      </c>
      <c r="K10" s="31">
        <v>5.9989500000000007</v>
      </c>
      <c r="L10" s="31">
        <v>6.3949499999999997</v>
      </c>
      <c r="M10" s="31">
        <v>7.0245799999999994</v>
      </c>
      <c r="N10" s="31">
        <v>7.6661200000000003</v>
      </c>
      <c r="O10" s="31">
        <v>7.7966300000000004</v>
      </c>
      <c r="P10" s="31">
        <v>8.1202899999999989</v>
      </c>
      <c r="Q10" s="31">
        <v>8.3886900000000004</v>
      </c>
      <c r="R10" s="31">
        <v>8.7151300000000003</v>
      </c>
      <c r="S10" s="29">
        <v>11</v>
      </c>
      <c r="T10" s="29">
        <v>11</v>
      </c>
    </row>
    <row r="11" spans="1:20" x14ac:dyDescent="0.25">
      <c r="A11" s="51" t="s">
        <v>788</v>
      </c>
      <c r="B11" s="52" t="s">
        <v>789</v>
      </c>
      <c r="C11" s="53">
        <v>0.01</v>
      </c>
      <c r="D11" s="51" t="s">
        <v>5</v>
      </c>
      <c r="E11" s="51" t="s">
        <v>122</v>
      </c>
      <c r="F11" s="31">
        <v>4.5305</v>
      </c>
      <c r="G11" s="31">
        <v>4.7490000000000006</v>
      </c>
      <c r="H11" s="31">
        <v>5.0132900000000005</v>
      </c>
      <c r="I11" s="31">
        <v>5.3693900000000001</v>
      </c>
      <c r="J11" s="31">
        <v>5.6743100000000002</v>
      </c>
      <c r="K11" s="31">
        <v>5.9989500000000007</v>
      </c>
      <c r="L11" s="31">
        <v>6.3949499999999997</v>
      </c>
      <c r="M11" s="31">
        <v>7.0245799999999994</v>
      </c>
      <c r="N11" s="31">
        <v>7.6661200000000003</v>
      </c>
      <c r="O11" s="31">
        <v>7.7966300000000004</v>
      </c>
      <c r="P11" s="31">
        <v>8.1202899999999989</v>
      </c>
      <c r="Q11" s="31">
        <v>8.3886900000000004</v>
      </c>
      <c r="R11" s="31">
        <v>8.7151300000000003</v>
      </c>
      <c r="S11" s="29">
        <v>11</v>
      </c>
      <c r="T11" s="29">
        <v>11</v>
      </c>
    </row>
    <row r="12" spans="1:20" x14ac:dyDescent="0.25">
      <c r="A12" s="51" t="s">
        <v>831</v>
      </c>
      <c r="B12" s="52" t="s">
        <v>832</v>
      </c>
      <c r="C12" s="53">
        <v>0.1</v>
      </c>
      <c r="D12" s="51" t="s">
        <v>5</v>
      </c>
      <c r="E12" s="51" t="s">
        <v>833</v>
      </c>
      <c r="F12" s="31">
        <v>58.035499999999999</v>
      </c>
      <c r="G12" s="31">
        <v>60.774000000000001</v>
      </c>
      <c r="H12" s="31">
        <v>64.158590000000004</v>
      </c>
      <c r="I12" s="31">
        <v>68.715890000000002</v>
      </c>
      <c r="J12" s="31">
        <v>72.606410000000011</v>
      </c>
      <c r="K12" s="31">
        <v>76.760549999999995</v>
      </c>
      <c r="L12" s="31">
        <v>81.827550000000002</v>
      </c>
      <c r="M12" s="31">
        <v>89.883979999999994</v>
      </c>
      <c r="N12" s="31">
        <v>98.09272</v>
      </c>
      <c r="O12" s="31">
        <v>99.763130000000018</v>
      </c>
      <c r="P12" s="31">
        <v>103.86318999999999</v>
      </c>
      <c r="Q12" s="31">
        <v>107.21139000000001</v>
      </c>
      <c r="R12" s="31">
        <v>111.38353000000001</v>
      </c>
      <c r="S12" s="29">
        <v>50</v>
      </c>
      <c r="T12" s="29">
        <v>45</v>
      </c>
    </row>
    <row r="13" spans="1:20" x14ac:dyDescent="0.25">
      <c r="A13" s="51" t="s">
        <v>1145</v>
      </c>
      <c r="B13" s="52" t="s">
        <v>1146</v>
      </c>
      <c r="C13" s="53">
        <v>0.01</v>
      </c>
      <c r="D13" s="51" t="s">
        <v>5</v>
      </c>
      <c r="E13" s="51" t="s">
        <v>33</v>
      </c>
      <c r="F13" s="31">
        <v>24.195499999999999</v>
      </c>
      <c r="G13" s="31">
        <v>25.269000000000002</v>
      </c>
      <c r="H13" s="31">
        <v>26.678989999999999</v>
      </c>
      <c r="I13" s="31">
        <v>28.574089999999998</v>
      </c>
      <c r="J13" s="31">
        <v>30.178609999999999</v>
      </c>
      <c r="K13" s="31">
        <v>31.905449999999998</v>
      </c>
      <c r="L13" s="31">
        <v>34.011449999999996</v>
      </c>
      <c r="M13" s="31">
        <v>37.359979999999993</v>
      </c>
      <c r="N13" s="31">
        <v>40.771719999999995</v>
      </c>
      <c r="O13" s="31">
        <v>41.466530000000006</v>
      </c>
      <c r="P13" s="31">
        <v>43.123989999999999</v>
      </c>
      <c r="Q13" s="31">
        <v>44.418390000000002</v>
      </c>
      <c r="R13" s="31">
        <v>46.147030000000001</v>
      </c>
      <c r="S13" s="29">
        <v>30</v>
      </c>
      <c r="T13" s="29">
        <v>55</v>
      </c>
    </row>
    <row r="14" spans="1:20" x14ac:dyDescent="0.25">
      <c r="A14" s="51" t="s">
        <v>1232</v>
      </c>
      <c r="B14" s="52" t="s">
        <v>1233</v>
      </c>
      <c r="C14" s="53">
        <v>0.01</v>
      </c>
      <c r="D14" s="51" t="s">
        <v>5</v>
      </c>
      <c r="E14" s="51" t="s">
        <v>122</v>
      </c>
      <c r="F14" s="31">
        <v>4.5305</v>
      </c>
      <c r="G14" s="31">
        <v>4.7490000000000006</v>
      </c>
      <c r="H14" s="31">
        <v>5.0132900000000005</v>
      </c>
      <c r="I14" s="31">
        <v>5.3693900000000001</v>
      </c>
      <c r="J14" s="31">
        <v>5.6743100000000002</v>
      </c>
      <c r="K14" s="31">
        <v>5.9989500000000007</v>
      </c>
      <c r="L14" s="31">
        <v>6.3949499999999997</v>
      </c>
      <c r="M14" s="31">
        <v>7.0245799999999994</v>
      </c>
      <c r="N14" s="31">
        <v>7.6661200000000003</v>
      </c>
      <c r="O14" s="31">
        <v>7.7966300000000004</v>
      </c>
      <c r="P14" s="31">
        <v>8.1202899999999989</v>
      </c>
      <c r="Q14" s="31">
        <v>8.3886900000000004</v>
      </c>
      <c r="R14" s="31">
        <v>8.7151300000000003</v>
      </c>
      <c r="S14" s="29">
        <v>12</v>
      </c>
      <c r="T14" s="29">
        <v>11</v>
      </c>
    </row>
    <row r="15" spans="1:20" x14ac:dyDescent="0.25">
      <c r="A15" s="51" t="s">
        <v>1298</v>
      </c>
      <c r="B15" s="52" t="s">
        <v>1299</v>
      </c>
      <c r="C15" s="53">
        <v>0.1</v>
      </c>
      <c r="D15" s="51" t="s">
        <v>5</v>
      </c>
      <c r="E15" s="51" t="s">
        <v>39</v>
      </c>
      <c r="F15" s="31">
        <v>38.370499999999993</v>
      </c>
      <c r="G15" s="31">
        <v>40.253999999999998</v>
      </c>
      <c r="H15" s="31">
        <v>42.492890000000003</v>
      </c>
      <c r="I15" s="31">
        <v>45.511189999999999</v>
      </c>
      <c r="J15" s="31">
        <v>48.102110000000003</v>
      </c>
      <c r="K15" s="31">
        <v>50.854050000000001</v>
      </c>
      <c r="L15" s="31">
        <v>54.211049999999993</v>
      </c>
      <c r="M15" s="31">
        <v>59.548579999999994</v>
      </c>
      <c r="N15" s="31">
        <v>64.987120000000004</v>
      </c>
      <c r="O15" s="31">
        <v>66.093230000000005</v>
      </c>
      <c r="P15" s="31">
        <v>68.859489999999994</v>
      </c>
      <c r="Q15" s="31">
        <v>71.181690000000003</v>
      </c>
      <c r="R15" s="31">
        <v>73.951629999999994</v>
      </c>
      <c r="S15" s="29">
        <v>16</v>
      </c>
      <c r="T15" s="29">
        <v>32</v>
      </c>
    </row>
    <row r="16" spans="1:20" x14ac:dyDescent="0.25">
      <c r="A16" s="51" t="s">
        <v>1315</v>
      </c>
      <c r="B16" s="52" t="s">
        <v>1316</v>
      </c>
      <c r="C16" s="53">
        <v>0.01</v>
      </c>
      <c r="D16" s="51" t="s">
        <v>5</v>
      </c>
      <c r="E16" s="51" t="s">
        <v>1317</v>
      </c>
      <c r="F16" s="31">
        <v>10.085000000000001</v>
      </c>
      <c r="G16" s="31">
        <v>10.545</v>
      </c>
      <c r="H16" s="31">
        <v>11.132899999999999</v>
      </c>
      <c r="I16" s="31">
        <v>11.9237</v>
      </c>
      <c r="J16" s="31">
        <v>12.595700000000001</v>
      </c>
      <c r="K16" s="31">
        <v>13.3164</v>
      </c>
      <c r="L16" s="31">
        <v>14.195399999999999</v>
      </c>
      <c r="M16" s="31">
        <v>15.592999999999998</v>
      </c>
      <c r="N16" s="31">
        <v>17.016999999999999</v>
      </c>
      <c r="O16" s="31">
        <v>17.306900000000002</v>
      </c>
      <c r="P16" s="31">
        <v>18.007299999999997</v>
      </c>
      <c r="Q16" s="31">
        <v>18.5655</v>
      </c>
      <c r="R16" s="31">
        <v>19.288</v>
      </c>
      <c r="S16" s="29">
        <v>20</v>
      </c>
      <c r="T16" s="29">
        <v>15</v>
      </c>
    </row>
    <row r="17" spans="1:20" x14ac:dyDescent="0.25">
      <c r="A17" s="51" t="s">
        <v>1341</v>
      </c>
      <c r="B17" s="52" t="s">
        <v>1342</v>
      </c>
      <c r="C17" s="53">
        <v>0.04</v>
      </c>
      <c r="D17" s="51" t="s">
        <v>5</v>
      </c>
      <c r="E17" s="51" t="s">
        <v>402</v>
      </c>
      <c r="F17" s="31">
        <v>30.220000000000002</v>
      </c>
      <c r="G17" s="31">
        <v>31.620000000000005</v>
      </c>
      <c r="H17" s="31">
        <v>33.381999999999998</v>
      </c>
      <c r="I17" s="31">
        <v>35.753200000000007</v>
      </c>
      <c r="J17" s="31">
        <v>37.772400000000005</v>
      </c>
      <c r="K17" s="31">
        <v>39.933599999999998</v>
      </c>
      <c r="L17" s="31">
        <v>42.569599999999994</v>
      </c>
      <c r="M17" s="31">
        <v>46.760799999999996</v>
      </c>
      <c r="N17" s="31">
        <v>51.031199999999998</v>
      </c>
      <c r="O17" s="31">
        <v>51.900400000000005</v>
      </c>
      <c r="P17" s="31">
        <v>54.015599999999999</v>
      </c>
      <c r="Q17" s="31">
        <v>55.720400000000005</v>
      </c>
      <c r="R17" s="31">
        <v>57.888800000000003</v>
      </c>
      <c r="S17" s="29">
        <v>35</v>
      </c>
      <c r="T17" s="29">
        <v>35</v>
      </c>
    </row>
    <row r="18" spans="1:20" x14ac:dyDescent="0.25">
      <c r="A18" s="51" t="s">
        <v>1349</v>
      </c>
      <c r="B18" s="52" t="s">
        <v>1350</v>
      </c>
      <c r="C18" s="53">
        <v>0.04</v>
      </c>
      <c r="D18" s="51" t="s">
        <v>5</v>
      </c>
      <c r="E18" s="51" t="s">
        <v>152</v>
      </c>
      <c r="F18" s="31">
        <v>28.885999999999999</v>
      </c>
      <c r="G18" s="31">
        <v>30.228000000000002</v>
      </c>
      <c r="H18" s="31">
        <v>31.912280000000003</v>
      </c>
      <c r="I18" s="31">
        <v>34.179080000000006</v>
      </c>
      <c r="J18" s="31">
        <v>36.110120000000002</v>
      </c>
      <c r="K18" s="31">
        <v>38.176200000000001</v>
      </c>
      <c r="L18" s="31">
        <v>40.696199999999997</v>
      </c>
      <c r="M18" s="31">
        <v>44.702959999999997</v>
      </c>
      <c r="N18" s="31">
        <v>48.785440000000001</v>
      </c>
      <c r="O18" s="31">
        <v>49.616360000000007</v>
      </c>
      <c r="P18" s="31">
        <v>51.641079999999995</v>
      </c>
      <c r="Q18" s="31">
        <v>53.27628</v>
      </c>
      <c r="R18" s="31">
        <v>55.349560000000004</v>
      </c>
      <c r="S18" s="29">
        <v>53</v>
      </c>
      <c r="T18" s="29">
        <v>95</v>
      </c>
    </row>
    <row r="19" spans="1:20" x14ac:dyDescent="0.25">
      <c r="A19" s="51" t="s">
        <v>1417</v>
      </c>
      <c r="B19" s="52" t="s">
        <v>1418</v>
      </c>
      <c r="C19" s="53">
        <v>0.1</v>
      </c>
      <c r="D19" s="51" t="s">
        <v>5</v>
      </c>
      <c r="E19" s="51" t="s">
        <v>330</v>
      </c>
      <c r="F19" s="31">
        <v>38.680999999999997</v>
      </c>
      <c r="G19" s="31">
        <v>40.577999999999996</v>
      </c>
      <c r="H19" s="31">
        <v>42.834980000000002</v>
      </c>
      <c r="I19" s="31">
        <v>45.877580000000002</v>
      </c>
      <c r="J19" s="31">
        <v>48.489020000000004</v>
      </c>
      <c r="K19" s="31">
        <v>51.263100000000001</v>
      </c>
      <c r="L19" s="31">
        <v>54.647099999999995</v>
      </c>
      <c r="M19" s="31">
        <v>60.027559999999994</v>
      </c>
      <c r="N19" s="31">
        <v>65.509839999999997</v>
      </c>
      <c r="O19" s="31">
        <v>66.624860000000012</v>
      </c>
      <c r="P19" s="31">
        <v>69.412179999999992</v>
      </c>
      <c r="Q19" s="31">
        <v>71.750579999999999</v>
      </c>
      <c r="R19" s="31">
        <v>74.542659999999998</v>
      </c>
      <c r="S19" s="29">
        <v>45</v>
      </c>
      <c r="T19" s="29">
        <v>50</v>
      </c>
    </row>
    <row r="20" spans="1:20" x14ac:dyDescent="0.25">
      <c r="A20" s="51" t="s">
        <v>1535</v>
      </c>
      <c r="B20" s="52" t="s">
        <v>1536</v>
      </c>
      <c r="C20" s="53">
        <v>0.01</v>
      </c>
      <c r="D20" s="51" t="s">
        <v>5</v>
      </c>
      <c r="E20" s="51" t="s">
        <v>1537</v>
      </c>
      <c r="F20" s="31">
        <v>29.439499999999999</v>
      </c>
      <c r="G20" s="31">
        <v>30.741</v>
      </c>
      <c r="H20" s="31">
        <v>32.456510000000002</v>
      </c>
      <c r="I20" s="31">
        <v>34.762010000000004</v>
      </c>
      <c r="J20" s="31">
        <v>36.713090000000001</v>
      </c>
      <c r="K20" s="31">
        <v>38.813850000000002</v>
      </c>
      <c r="L20" s="31">
        <v>41.375849999999993</v>
      </c>
      <c r="M20" s="31">
        <v>45.449419999999996</v>
      </c>
      <c r="N20" s="31">
        <v>49.599879999999999</v>
      </c>
      <c r="O20" s="31">
        <v>50.445170000000005</v>
      </c>
      <c r="P20" s="31">
        <v>52.458309999999997</v>
      </c>
      <c r="Q20" s="31">
        <v>54.026310000000002</v>
      </c>
      <c r="R20" s="31">
        <v>56.128869999999999</v>
      </c>
      <c r="S20" s="29">
        <v>25</v>
      </c>
      <c r="T20" s="29">
        <v>32</v>
      </c>
    </row>
    <row r="21" spans="1:20" x14ac:dyDescent="0.25">
      <c r="A21" s="51" t="s">
        <v>1895</v>
      </c>
      <c r="B21" s="52" t="s">
        <v>1896</v>
      </c>
      <c r="C21" s="53">
        <v>0.01</v>
      </c>
      <c r="D21" s="51" t="s">
        <v>5</v>
      </c>
      <c r="E21" s="51" t="s">
        <v>122</v>
      </c>
      <c r="F21" s="31">
        <v>4.5305</v>
      </c>
      <c r="G21" s="31">
        <v>4.7490000000000006</v>
      </c>
      <c r="H21" s="31">
        <v>5.0132900000000005</v>
      </c>
      <c r="I21" s="31">
        <v>5.3693900000000001</v>
      </c>
      <c r="J21" s="31">
        <v>5.6743100000000002</v>
      </c>
      <c r="K21" s="31">
        <v>5.9989500000000007</v>
      </c>
      <c r="L21" s="31">
        <v>6.3949499999999997</v>
      </c>
      <c r="M21" s="31">
        <v>7.0245799999999994</v>
      </c>
      <c r="N21" s="31">
        <v>7.6661200000000003</v>
      </c>
      <c r="O21" s="31">
        <v>7.7966300000000004</v>
      </c>
      <c r="P21" s="31">
        <v>8.1202899999999989</v>
      </c>
      <c r="Q21" s="31">
        <v>8.3886900000000004</v>
      </c>
      <c r="R21" s="31">
        <v>8.7151300000000003</v>
      </c>
      <c r="S21" s="29">
        <v>11</v>
      </c>
      <c r="T21" s="29">
        <v>11</v>
      </c>
    </row>
    <row r="22" spans="1:20" x14ac:dyDescent="0.25">
      <c r="A22" s="51">
        <v>40308383</v>
      </c>
      <c r="B22" s="52" t="s">
        <v>1929</v>
      </c>
      <c r="C22" s="53">
        <v>0.01</v>
      </c>
      <c r="D22" s="51" t="s">
        <v>5</v>
      </c>
      <c r="E22" s="51">
        <v>1.827</v>
      </c>
      <c r="F22" s="31">
        <v>21.090499999999999</v>
      </c>
      <c r="G22" s="31">
        <v>22.029</v>
      </c>
      <c r="H22" s="31">
        <v>23.258089999999999</v>
      </c>
      <c r="I22" s="31">
        <v>24.91019</v>
      </c>
      <c r="J22" s="31">
        <v>26.30951</v>
      </c>
      <c r="K22" s="31">
        <v>27.81495</v>
      </c>
      <c r="L22" s="31">
        <v>29.650949999999998</v>
      </c>
      <c r="M22" s="31">
        <v>32.570179999999993</v>
      </c>
      <c r="N22" s="31">
        <v>35.544519999999999</v>
      </c>
      <c r="O22" s="31">
        <v>36.150230000000001</v>
      </c>
      <c r="P22" s="31">
        <v>37.597089999999994</v>
      </c>
      <c r="Q22" s="31">
        <v>38.729489999999998</v>
      </c>
      <c r="R22" s="31">
        <v>40.236729999999994</v>
      </c>
      <c r="S22" s="29">
        <v>25</v>
      </c>
      <c r="T22" s="29">
        <v>30</v>
      </c>
    </row>
    <row r="23" spans="1:20" x14ac:dyDescent="0.25">
      <c r="A23" s="51" t="s">
        <v>2072</v>
      </c>
      <c r="B23" s="52" t="s">
        <v>2073</v>
      </c>
      <c r="C23" s="53">
        <v>0.04</v>
      </c>
      <c r="D23" s="51" t="s">
        <v>5</v>
      </c>
      <c r="E23" s="51" t="s">
        <v>653</v>
      </c>
      <c r="F23" s="31">
        <v>9.6350000000000016</v>
      </c>
      <c r="G23" s="31">
        <v>10.14</v>
      </c>
      <c r="H23" s="31">
        <v>10.7027</v>
      </c>
      <c r="I23" s="31">
        <v>11.462900000000001</v>
      </c>
      <c r="J23" s="31">
        <v>12.121700000000001</v>
      </c>
      <c r="K23" s="31">
        <v>12.815100000000001</v>
      </c>
      <c r="L23" s="31">
        <v>13.661099999999999</v>
      </c>
      <c r="M23" s="31">
        <v>15.0062</v>
      </c>
      <c r="N23" s="31">
        <v>16.376800000000003</v>
      </c>
      <c r="O23" s="31">
        <v>16.6553</v>
      </c>
      <c r="P23" s="31">
        <v>17.374300000000002</v>
      </c>
      <c r="Q23" s="31">
        <v>18.005100000000002</v>
      </c>
      <c r="R23" s="31">
        <v>18.7057</v>
      </c>
      <c r="S23" s="29">
        <v>10</v>
      </c>
      <c r="T23" s="29">
        <v>15</v>
      </c>
    </row>
    <row r="24" spans="1:20" x14ac:dyDescent="0.25">
      <c r="A24" s="51">
        <v>40324770</v>
      </c>
      <c r="B24" s="52" t="s">
        <v>2139</v>
      </c>
      <c r="C24" s="53">
        <v>1</v>
      </c>
      <c r="D24" s="51" t="s">
        <v>5</v>
      </c>
      <c r="E24" s="51">
        <v>26.11</v>
      </c>
      <c r="F24" s="31">
        <v>308.26499999999999</v>
      </c>
      <c r="G24" s="31">
        <v>323.82</v>
      </c>
      <c r="H24" s="31">
        <v>341.81369999999998</v>
      </c>
      <c r="I24" s="31">
        <v>366.09269999999998</v>
      </c>
      <c r="J24" s="31">
        <v>387.0163</v>
      </c>
      <c r="K24" s="31">
        <v>409.15649999999999</v>
      </c>
      <c r="L24" s="31">
        <v>436.16649999999998</v>
      </c>
      <c r="M24" s="31">
        <v>479.11139999999995</v>
      </c>
      <c r="N24" s="31">
        <v>522.86959999999999</v>
      </c>
      <c r="O24" s="31">
        <v>531.76589999999999</v>
      </c>
      <c r="P24" s="31">
        <v>554.31169999999997</v>
      </c>
      <c r="Q24" s="31">
        <v>573.59770000000003</v>
      </c>
      <c r="R24" s="31">
        <v>595.91790000000003</v>
      </c>
      <c r="S24" s="29">
        <v>240</v>
      </c>
      <c r="T24" s="29">
        <v>300</v>
      </c>
    </row>
    <row r="25" spans="1:20" x14ac:dyDescent="0.25">
      <c r="A25" s="51" t="s">
        <v>2163</v>
      </c>
      <c r="B25" s="52" t="s">
        <v>2164</v>
      </c>
      <c r="C25" s="53">
        <v>0.04</v>
      </c>
      <c r="D25" s="51" t="s">
        <v>5</v>
      </c>
      <c r="E25" s="51" t="s">
        <v>99</v>
      </c>
      <c r="F25" s="31">
        <v>8.6</v>
      </c>
      <c r="G25" s="31">
        <v>9.06</v>
      </c>
      <c r="H25" s="31">
        <v>9.5623999999999985</v>
      </c>
      <c r="I25" s="31">
        <v>10.2416</v>
      </c>
      <c r="J25" s="31">
        <v>10.832000000000001</v>
      </c>
      <c r="K25" s="31">
        <v>11.451599999999999</v>
      </c>
      <c r="L25" s="31">
        <v>12.207599999999998</v>
      </c>
      <c r="M25" s="31">
        <v>13.409599999999998</v>
      </c>
      <c r="N25" s="31">
        <v>14.634399999999999</v>
      </c>
      <c r="O25" s="31">
        <v>14.8832</v>
      </c>
      <c r="P25" s="31">
        <v>15.531999999999998</v>
      </c>
      <c r="Q25" s="31">
        <v>16.108799999999999</v>
      </c>
      <c r="R25" s="31">
        <v>16.735599999999998</v>
      </c>
      <c r="S25" s="29">
        <v>12</v>
      </c>
      <c r="T25" s="29">
        <v>10</v>
      </c>
    </row>
    <row r="26" spans="1:20" x14ac:dyDescent="0.25">
      <c r="A26" s="51" t="s">
        <v>2175</v>
      </c>
      <c r="B26" s="52" t="s">
        <v>2176</v>
      </c>
      <c r="C26" s="53">
        <v>0.01</v>
      </c>
      <c r="D26" s="51" t="s">
        <v>5</v>
      </c>
      <c r="E26" s="51" t="s">
        <v>122</v>
      </c>
      <c r="F26" s="31">
        <v>4.5305</v>
      </c>
      <c r="G26" s="31">
        <v>4.7490000000000006</v>
      </c>
      <c r="H26" s="31">
        <v>5.0132900000000005</v>
      </c>
      <c r="I26" s="31">
        <v>5.3693900000000001</v>
      </c>
      <c r="J26" s="31">
        <v>5.6743100000000002</v>
      </c>
      <c r="K26" s="31">
        <v>5.9989500000000007</v>
      </c>
      <c r="L26" s="31">
        <v>6.3949499999999997</v>
      </c>
      <c r="M26" s="31">
        <v>7.0245799999999994</v>
      </c>
      <c r="N26" s="31">
        <v>7.6661200000000003</v>
      </c>
      <c r="O26" s="31">
        <v>7.7966300000000004</v>
      </c>
      <c r="P26" s="31">
        <v>8.1202899999999989</v>
      </c>
      <c r="Q26" s="31">
        <v>8.3886900000000004</v>
      </c>
      <c r="R26" s="31">
        <v>8.7151300000000003</v>
      </c>
      <c r="S26" s="29">
        <v>11</v>
      </c>
      <c r="T26" s="29">
        <v>11</v>
      </c>
    </row>
    <row r="27" spans="1:20" x14ac:dyDescent="0.25">
      <c r="A27" s="51" t="s">
        <v>2222</v>
      </c>
      <c r="B27" s="52" t="s">
        <v>2223</v>
      </c>
      <c r="C27" s="53">
        <v>0.01</v>
      </c>
      <c r="D27" s="51" t="s">
        <v>5</v>
      </c>
      <c r="E27" s="51" t="s">
        <v>1152</v>
      </c>
      <c r="F27" s="31">
        <v>6.6004999999999994</v>
      </c>
      <c r="G27" s="31">
        <v>6.9089999999999998</v>
      </c>
      <c r="H27" s="31">
        <v>7.2938899999999993</v>
      </c>
      <c r="I27" s="31">
        <v>7.8119899999999998</v>
      </c>
      <c r="J27" s="31">
        <v>8.2537099999999999</v>
      </c>
      <c r="K27" s="31">
        <v>8.7259499999999992</v>
      </c>
      <c r="L27" s="31">
        <v>9.3019499999999979</v>
      </c>
      <c r="M27" s="31">
        <v>10.217779999999998</v>
      </c>
      <c r="N27" s="31">
        <v>11.150919999999999</v>
      </c>
      <c r="O27" s="31">
        <v>11.34083</v>
      </c>
      <c r="P27" s="31">
        <v>11.804889999999999</v>
      </c>
      <c r="Q27" s="31">
        <v>12.181289999999999</v>
      </c>
      <c r="R27" s="31">
        <v>12.655329999999999</v>
      </c>
      <c r="S27" s="29">
        <v>15</v>
      </c>
      <c r="T27" s="29">
        <v>20</v>
      </c>
    </row>
    <row r="28" spans="1:20" x14ac:dyDescent="0.25">
      <c r="A28" s="51" t="s">
        <v>2233</v>
      </c>
      <c r="B28" s="52" t="s">
        <v>2234</v>
      </c>
      <c r="C28" s="53">
        <v>0.01</v>
      </c>
      <c r="D28" s="51" t="s">
        <v>5</v>
      </c>
      <c r="E28" s="51" t="s">
        <v>1152</v>
      </c>
      <c r="F28" s="31">
        <v>6.6004999999999994</v>
      </c>
      <c r="G28" s="31">
        <v>6.9089999999999998</v>
      </c>
      <c r="H28" s="31">
        <v>7.2938899999999993</v>
      </c>
      <c r="I28" s="31">
        <v>7.8119899999999998</v>
      </c>
      <c r="J28" s="31">
        <v>8.2537099999999999</v>
      </c>
      <c r="K28" s="31">
        <v>8.7259499999999992</v>
      </c>
      <c r="L28" s="31">
        <v>9.3019499999999979</v>
      </c>
      <c r="M28" s="31">
        <v>10.217779999999998</v>
      </c>
      <c r="N28" s="31">
        <v>11.150919999999999</v>
      </c>
      <c r="O28" s="31">
        <v>11.34083</v>
      </c>
      <c r="P28" s="31">
        <v>11.804889999999999</v>
      </c>
      <c r="Q28" s="31">
        <v>12.181289999999999</v>
      </c>
      <c r="R28" s="31">
        <v>12.655329999999999</v>
      </c>
      <c r="S28" s="29">
        <v>11</v>
      </c>
      <c r="T28" s="29">
        <v>20</v>
      </c>
    </row>
    <row r="29" spans="1:20" x14ac:dyDescent="0.25">
      <c r="A29" s="51">
        <v>40325024</v>
      </c>
      <c r="B29" s="52" t="s">
        <v>2289</v>
      </c>
      <c r="C29" s="53">
        <v>1</v>
      </c>
      <c r="D29" s="51" t="s">
        <v>5</v>
      </c>
      <c r="E29" s="51">
        <v>7.1</v>
      </c>
      <c r="F29" s="31">
        <v>89.649999999999991</v>
      </c>
      <c r="G29" s="31">
        <v>95.699999999999989</v>
      </c>
      <c r="H29" s="31">
        <v>100.95699999999999</v>
      </c>
      <c r="I29" s="31">
        <v>108.127</v>
      </c>
      <c r="J29" s="31">
        <v>114.60299999999999</v>
      </c>
      <c r="K29" s="31">
        <v>121.155</v>
      </c>
      <c r="L29" s="31">
        <v>129.15499999999997</v>
      </c>
      <c r="M29" s="31">
        <v>141.87399999999997</v>
      </c>
      <c r="N29" s="31">
        <v>154.83599999999998</v>
      </c>
      <c r="O29" s="31">
        <v>157.459</v>
      </c>
      <c r="P29" s="31">
        <v>165.17699999999999</v>
      </c>
      <c r="Q29" s="31">
        <v>173.05700000000002</v>
      </c>
      <c r="R29" s="31">
        <v>179.78899999999999</v>
      </c>
      <c r="S29" s="29">
        <v>220</v>
      </c>
      <c r="T29" s="29">
        <v>200</v>
      </c>
    </row>
    <row r="30" spans="1:20" x14ac:dyDescent="0.25">
      <c r="A30" s="51" t="s">
        <v>2301</v>
      </c>
      <c r="B30" s="52" t="s">
        <v>2302</v>
      </c>
      <c r="C30" s="53">
        <v>0.01</v>
      </c>
      <c r="D30" s="51" t="s">
        <v>5</v>
      </c>
      <c r="E30" s="51" t="s">
        <v>1439</v>
      </c>
      <c r="F30" s="31">
        <v>23.551499999999997</v>
      </c>
      <c r="G30" s="31">
        <v>24.596999999999998</v>
      </c>
      <c r="H30" s="31">
        <v>25.969469999999998</v>
      </c>
      <c r="I30" s="31">
        <v>27.814169999999997</v>
      </c>
      <c r="J30" s="31">
        <v>29.376129999999996</v>
      </c>
      <c r="K30" s="31">
        <v>31.05705</v>
      </c>
      <c r="L30" s="31">
        <v>33.107049999999994</v>
      </c>
      <c r="M30" s="31">
        <v>36.366539999999993</v>
      </c>
      <c r="N30" s="31">
        <v>39.687559999999998</v>
      </c>
      <c r="O30" s="31">
        <v>40.363890000000005</v>
      </c>
      <c r="P30" s="31">
        <v>41.977669999999996</v>
      </c>
      <c r="Q30" s="31">
        <v>43.23847</v>
      </c>
      <c r="R30" s="31">
        <v>44.921189999999996</v>
      </c>
      <c r="S30" s="29">
        <v>25</v>
      </c>
      <c r="T30" s="29">
        <v>30</v>
      </c>
    </row>
    <row r="31" spans="1:20" x14ac:dyDescent="0.25">
      <c r="A31" s="51" t="s">
        <v>2355</v>
      </c>
      <c r="B31" s="52" t="s">
        <v>2356</v>
      </c>
      <c r="C31" s="53">
        <v>0.01</v>
      </c>
      <c r="D31" s="51" t="s">
        <v>5</v>
      </c>
      <c r="E31" s="51" t="s">
        <v>99</v>
      </c>
      <c r="F31" s="31">
        <v>8.36</v>
      </c>
      <c r="G31" s="31">
        <v>8.745000000000001</v>
      </c>
      <c r="H31" s="31">
        <v>9.2323999999999984</v>
      </c>
      <c r="I31" s="31">
        <v>9.8882000000000012</v>
      </c>
      <c r="J31" s="31">
        <v>10.446200000000001</v>
      </c>
      <c r="K31" s="31">
        <v>11.043899999999999</v>
      </c>
      <c r="L31" s="31">
        <v>11.772899999999998</v>
      </c>
      <c r="M31" s="31">
        <v>12.931999999999999</v>
      </c>
      <c r="N31" s="31">
        <v>14.113</v>
      </c>
      <c r="O31" s="31">
        <v>14.353400000000001</v>
      </c>
      <c r="P31" s="31">
        <v>14.936799999999998</v>
      </c>
      <c r="Q31" s="31">
        <v>15.404999999999999</v>
      </c>
      <c r="R31" s="31">
        <v>16.0045</v>
      </c>
      <c r="S31" s="29">
        <v>11</v>
      </c>
      <c r="T31" s="29">
        <v>11</v>
      </c>
    </row>
    <row r="32" spans="1:20" x14ac:dyDescent="0.25">
      <c r="A32" s="51" t="s">
        <v>2357</v>
      </c>
      <c r="B32" s="52" t="s">
        <v>2358</v>
      </c>
      <c r="C32" s="53">
        <v>0.01</v>
      </c>
      <c r="D32" s="51" t="s">
        <v>5</v>
      </c>
      <c r="E32" s="51" t="s">
        <v>99</v>
      </c>
      <c r="F32" s="31">
        <v>8.36</v>
      </c>
      <c r="G32" s="31">
        <v>8.745000000000001</v>
      </c>
      <c r="H32" s="31">
        <v>9.2323999999999984</v>
      </c>
      <c r="I32" s="31">
        <v>9.8882000000000012</v>
      </c>
      <c r="J32" s="31">
        <v>10.446200000000001</v>
      </c>
      <c r="K32" s="31">
        <v>11.043899999999999</v>
      </c>
      <c r="L32" s="31">
        <v>11.772899999999998</v>
      </c>
      <c r="M32" s="31">
        <v>12.931999999999999</v>
      </c>
      <c r="N32" s="31">
        <v>14.113</v>
      </c>
      <c r="O32" s="31">
        <v>14.353400000000001</v>
      </c>
      <c r="P32" s="31">
        <v>14.936799999999998</v>
      </c>
      <c r="Q32" s="31">
        <v>15.404999999999999</v>
      </c>
      <c r="R32" s="31">
        <v>16.0045</v>
      </c>
      <c r="S32" s="29">
        <v>11</v>
      </c>
      <c r="T32" s="29">
        <v>11</v>
      </c>
    </row>
    <row r="33" spans="1:20" x14ac:dyDescent="0.25">
      <c r="A33" s="51" t="s">
        <v>2375</v>
      </c>
      <c r="B33" s="52" t="s">
        <v>2376</v>
      </c>
      <c r="C33" s="53">
        <v>0.01</v>
      </c>
      <c r="D33" s="51" t="s">
        <v>5</v>
      </c>
      <c r="E33" s="51" t="s">
        <v>551</v>
      </c>
      <c r="F33" s="31">
        <v>6.2900000000000009</v>
      </c>
      <c r="G33" s="31">
        <v>6.5850000000000009</v>
      </c>
      <c r="H33" s="31">
        <v>6.9518000000000004</v>
      </c>
      <c r="I33" s="31">
        <v>7.4456000000000007</v>
      </c>
      <c r="J33" s="31">
        <v>7.8668000000000005</v>
      </c>
      <c r="K33" s="31">
        <v>8.3169000000000004</v>
      </c>
      <c r="L33" s="31">
        <v>8.8658999999999999</v>
      </c>
      <c r="M33" s="31">
        <v>9.7387999999999995</v>
      </c>
      <c r="N33" s="31">
        <v>10.6282</v>
      </c>
      <c r="O33" s="31">
        <v>10.809200000000002</v>
      </c>
      <c r="P33" s="31">
        <v>11.2522</v>
      </c>
      <c r="Q33" s="31">
        <v>11.612400000000001</v>
      </c>
      <c r="R33" s="31">
        <v>12.064300000000001</v>
      </c>
      <c r="S33" s="29">
        <v>12</v>
      </c>
      <c r="T33" s="29">
        <v>12</v>
      </c>
    </row>
    <row r="34" spans="1:20" x14ac:dyDescent="0.25">
      <c r="A34" s="51" t="s">
        <v>2411</v>
      </c>
      <c r="B34" s="52" t="s">
        <v>2412</v>
      </c>
      <c r="C34" s="53">
        <v>0.01</v>
      </c>
      <c r="D34" s="51" t="s">
        <v>5</v>
      </c>
      <c r="E34" s="51" t="s">
        <v>122</v>
      </c>
      <c r="F34" s="31">
        <v>4.5305</v>
      </c>
      <c r="G34" s="31">
        <v>4.7490000000000006</v>
      </c>
      <c r="H34" s="31">
        <v>5.0132900000000005</v>
      </c>
      <c r="I34" s="31">
        <v>5.3693900000000001</v>
      </c>
      <c r="J34" s="31">
        <v>5.6743100000000002</v>
      </c>
      <c r="K34" s="31">
        <v>5.9989500000000007</v>
      </c>
      <c r="L34" s="31">
        <v>6.3949499999999997</v>
      </c>
      <c r="M34" s="31">
        <v>7.0245799999999994</v>
      </c>
      <c r="N34" s="31">
        <v>7.6661200000000003</v>
      </c>
      <c r="O34" s="31">
        <v>7.7966300000000004</v>
      </c>
      <c r="P34" s="31">
        <v>8.1202899999999989</v>
      </c>
      <c r="Q34" s="31">
        <v>8.3886900000000004</v>
      </c>
      <c r="R34" s="31">
        <v>8.7151300000000003</v>
      </c>
      <c r="S34" s="29">
        <v>11</v>
      </c>
      <c r="T34" s="29">
        <v>11</v>
      </c>
    </row>
    <row r="35" spans="1:20" x14ac:dyDescent="0.25">
      <c r="A35" s="51" t="s">
        <v>2443</v>
      </c>
      <c r="B35" s="52" t="s">
        <v>2444</v>
      </c>
      <c r="C35" s="53">
        <v>0.01</v>
      </c>
      <c r="D35" s="51" t="s">
        <v>5</v>
      </c>
      <c r="E35" s="51" t="s">
        <v>2445</v>
      </c>
      <c r="F35" s="31">
        <v>20.733999999999998</v>
      </c>
      <c r="G35" s="31">
        <v>21.657</v>
      </c>
      <c r="H35" s="31">
        <v>22.865320000000001</v>
      </c>
      <c r="I35" s="31">
        <v>24.489519999999999</v>
      </c>
      <c r="J35" s="31">
        <v>25.865279999999998</v>
      </c>
      <c r="K35" s="31">
        <v>27.345300000000002</v>
      </c>
      <c r="L35" s="31">
        <v>29.150299999999998</v>
      </c>
      <c r="M35" s="31">
        <v>32.020240000000001</v>
      </c>
      <c r="N35" s="31">
        <v>34.944360000000003</v>
      </c>
      <c r="O35" s="31">
        <v>35.539840000000005</v>
      </c>
      <c r="P35" s="31">
        <v>36.962519999999998</v>
      </c>
      <c r="Q35" s="31">
        <v>38.076320000000003</v>
      </c>
      <c r="R35" s="31">
        <v>39.558140000000002</v>
      </c>
      <c r="S35" s="29">
        <v>50</v>
      </c>
      <c r="T35" s="29">
        <v>50</v>
      </c>
    </row>
    <row r="36" spans="1:20" x14ac:dyDescent="0.25">
      <c r="F36" s="60">
        <f>AVERAGE(F3:F35)</f>
        <v>30.050439393939392</v>
      </c>
      <c r="G36" s="60">
        <f t="shared" ref="G36:T36" si="0">AVERAGE(G3:G35)</f>
        <v>31.556545454545454</v>
      </c>
      <c r="H36" s="60">
        <f t="shared" si="0"/>
        <v>33.310454848484866</v>
      </c>
      <c r="I36" s="60">
        <f t="shared" si="0"/>
        <v>35.676500303030316</v>
      </c>
      <c r="J36" s="60">
        <f t="shared" si="0"/>
        <v>37.713563333333347</v>
      </c>
      <c r="K36" s="60">
        <f t="shared" si="0"/>
        <v>39.871086363636351</v>
      </c>
      <c r="L36" s="60">
        <f t="shared" si="0"/>
        <v>42.503116666666664</v>
      </c>
      <c r="M36" s="61">
        <f t="shared" si="0"/>
        <v>46.687952121212128</v>
      </c>
      <c r="N36" s="60">
        <f t="shared" si="0"/>
        <v>50.952026666666683</v>
      </c>
      <c r="O36" s="60">
        <f t="shared" si="0"/>
        <v>51.819020303030307</v>
      </c>
      <c r="P36" s="60">
        <f t="shared" si="0"/>
        <v>54.00905484848483</v>
      </c>
      <c r="Q36" s="60">
        <f t="shared" si="0"/>
        <v>55.873873030303024</v>
      </c>
      <c r="R36" s="60">
        <f t="shared" si="0"/>
        <v>58.048086969696982</v>
      </c>
      <c r="S36" s="60">
        <f t="shared" si="0"/>
        <v>44.81818181818182</v>
      </c>
      <c r="T36" s="61">
        <f t="shared" si="0"/>
        <v>50</v>
      </c>
    </row>
    <row r="39" spans="1:20" x14ac:dyDescent="0.25">
      <c r="M39" s="69" t="s">
        <v>2536</v>
      </c>
      <c r="N39" s="69"/>
      <c r="O39" s="69"/>
      <c r="P39" s="69"/>
      <c r="Q39" s="69"/>
      <c r="R39" s="69"/>
      <c r="S39" s="69"/>
    </row>
  </sheetData>
  <autoFilter ref="A2:T36" xr:uid="{04FA98D1-0FB4-4D0D-BA08-AAB0E888EA09}"/>
  <mergeCells count="1">
    <mergeCell ref="M39:S39"/>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0ECD9-14D5-47E0-A4C9-F95AFDF8FD03}">
  <dimension ref="A1:N45"/>
  <sheetViews>
    <sheetView workbookViewId="0">
      <selection sqref="A1:A2"/>
    </sheetView>
  </sheetViews>
  <sheetFormatPr defaultColWidth="9.140625" defaultRowHeight="12.75" x14ac:dyDescent="0.2"/>
  <cols>
    <col min="1" max="1" width="7.140625" style="29" customWidth="1"/>
    <col min="2" max="14" width="9.140625" style="32"/>
    <col min="15" max="16384" width="9.140625" style="29"/>
  </cols>
  <sheetData>
    <row r="1" spans="1:14" s="40" customFormat="1" ht="12.75" customHeight="1" x14ac:dyDescent="0.25">
      <c r="A1" s="70" t="s">
        <v>2516</v>
      </c>
      <c r="B1" s="39">
        <v>2003</v>
      </c>
      <c r="C1" s="33">
        <v>2009</v>
      </c>
      <c r="D1" s="39">
        <v>2010</v>
      </c>
      <c r="E1" s="33">
        <v>2011</v>
      </c>
      <c r="F1" s="39">
        <v>2012</v>
      </c>
      <c r="G1" s="33">
        <v>2013</v>
      </c>
      <c r="H1" s="39">
        <v>2014</v>
      </c>
      <c r="I1" s="33">
        <v>2015</v>
      </c>
      <c r="J1" s="39">
        <v>2016</v>
      </c>
      <c r="K1" s="33">
        <v>2017</v>
      </c>
      <c r="L1" s="39">
        <v>2018</v>
      </c>
      <c r="M1" s="33">
        <v>2019</v>
      </c>
      <c r="N1" s="39">
        <v>2020</v>
      </c>
    </row>
    <row r="2" spans="1:14" s="28" customFormat="1" x14ac:dyDescent="0.2">
      <c r="A2" s="71"/>
      <c r="B2" s="34" t="s">
        <v>2517</v>
      </c>
      <c r="C2" s="30" t="s">
        <v>2517</v>
      </c>
      <c r="D2" s="34" t="s">
        <v>2517</v>
      </c>
      <c r="E2" s="30" t="s">
        <v>2517</v>
      </c>
      <c r="F2" s="34" t="s">
        <v>2517</v>
      </c>
      <c r="G2" s="30" t="s">
        <v>2517</v>
      </c>
      <c r="H2" s="34" t="s">
        <v>2517</v>
      </c>
      <c r="I2" s="30" t="s">
        <v>2517</v>
      </c>
      <c r="J2" s="34" t="s">
        <v>2517</v>
      </c>
      <c r="K2" s="30" t="s">
        <v>2517</v>
      </c>
      <c r="L2" s="34" t="s">
        <v>2517</v>
      </c>
      <c r="M2" s="30" t="s">
        <v>2517</v>
      </c>
      <c r="N2" s="34" t="s">
        <v>2517</v>
      </c>
    </row>
    <row r="3" spans="1:14" x14ac:dyDescent="0.2">
      <c r="A3" s="41" t="s">
        <v>5</v>
      </c>
      <c r="B3" s="35">
        <v>8</v>
      </c>
      <c r="C3" s="31">
        <v>10.5</v>
      </c>
      <c r="D3" s="35">
        <v>11</v>
      </c>
      <c r="E3" s="31">
        <v>11.78</v>
      </c>
      <c r="F3" s="35">
        <v>12.86</v>
      </c>
      <c r="G3" s="31">
        <v>13.59</v>
      </c>
      <c r="H3" s="35">
        <v>14.49</v>
      </c>
      <c r="I3" s="31">
        <v>15.92</v>
      </c>
      <c r="J3" s="35">
        <v>17.38</v>
      </c>
      <c r="K3" s="31">
        <v>17.66</v>
      </c>
      <c r="L3" s="35">
        <v>19.84</v>
      </c>
      <c r="M3" s="31">
        <v>23.46</v>
      </c>
      <c r="N3" s="35">
        <v>24.37</v>
      </c>
    </row>
    <row r="4" spans="1:14" x14ac:dyDescent="0.2">
      <c r="A4" s="41" t="s">
        <v>914</v>
      </c>
      <c r="B4" s="35">
        <v>16</v>
      </c>
      <c r="C4" s="31">
        <v>21</v>
      </c>
      <c r="D4" s="35">
        <v>22</v>
      </c>
      <c r="E4" s="31">
        <v>23.56</v>
      </c>
      <c r="F4" s="35">
        <v>25.72</v>
      </c>
      <c r="G4" s="31">
        <v>27.18</v>
      </c>
      <c r="H4" s="35">
        <v>28.97</v>
      </c>
      <c r="I4" s="31">
        <v>31.84</v>
      </c>
      <c r="J4" s="35">
        <v>34.75</v>
      </c>
      <c r="K4" s="31">
        <v>35.32</v>
      </c>
      <c r="L4" s="35">
        <v>39.68</v>
      </c>
      <c r="M4" s="31">
        <v>50.64</v>
      </c>
      <c r="N4" s="35">
        <v>67.319999999999993</v>
      </c>
    </row>
    <row r="5" spans="1:14" x14ac:dyDescent="0.2">
      <c r="A5" s="41" t="s">
        <v>231</v>
      </c>
      <c r="B5" s="35">
        <v>24</v>
      </c>
      <c r="C5" s="31">
        <v>31.5</v>
      </c>
      <c r="D5" s="35">
        <v>33</v>
      </c>
      <c r="E5" s="31">
        <v>35.33</v>
      </c>
      <c r="F5" s="35">
        <v>38.58</v>
      </c>
      <c r="G5" s="31">
        <v>40.78</v>
      </c>
      <c r="H5" s="35">
        <v>43.47</v>
      </c>
      <c r="I5" s="31">
        <v>47.77</v>
      </c>
      <c r="J5" s="35">
        <v>52.14</v>
      </c>
      <c r="K5" s="31">
        <v>52.99</v>
      </c>
      <c r="L5" s="35">
        <v>59.53</v>
      </c>
      <c r="M5" s="31">
        <v>82.21</v>
      </c>
      <c r="N5" s="35">
        <v>96.43</v>
      </c>
    </row>
    <row r="6" spans="1:14" x14ac:dyDescent="0.2">
      <c r="A6" s="41" t="s">
        <v>1469</v>
      </c>
      <c r="B6" s="35">
        <v>32</v>
      </c>
      <c r="C6" s="31">
        <v>42</v>
      </c>
      <c r="D6" s="35">
        <v>44</v>
      </c>
      <c r="E6" s="31">
        <v>47.11</v>
      </c>
      <c r="F6" s="35">
        <v>51.45</v>
      </c>
      <c r="G6" s="31">
        <v>54.38</v>
      </c>
      <c r="H6" s="35">
        <v>57.96</v>
      </c>
      <c r="I6" s="31">
        <v>63.7</v>
      </c>
      <c r="J6" s="35">
        <v>69.53</v>
      </c>
      <c r="K6" s="31">
        <v>70.66</v>
      </c>
      <c r="L6" s="35">
        <v>79.38</v>
      </c>
      <c r="M6" s="31">
        <v>117.18</v>
      </c>
      <c r="N6" s="35">
        <v>142.9</v>
      </c>
    </row>
    <row r="7" spans="1:14" x14ac:dyDescent="0.2">
      <c r="A7" s="41" t="s">
        <v>564</v>
      </c>
      <c r="B7" s="35">
        <v>42</v>
      </c>
      <c r="C7" s="31">
        <v>56.5</v>
      </c>
      <c r="D7" s="35">
        <v>60</v>
      </c>
      <c r="E7" s="31">
        <v>64.239999999999995</v>
      </c>
      <c r="F7" s="35">
        <v>67.819999999999993</v>
      </c>
      <c r="G7" s="31">
        <v>71.680000000000007</v>
      </c>
      <c r="H7" s="35">
        <v>76.400000000000006</v>
      </c>
      <c r="I7" s="31">
        <v>83.97</v>
      </c>
      <c r="J7" s="35">
        <v>91.65</v>
      </c>
      <c r="K7" s="31">
        <v>93.15</v>
      </c>
      <c r="L7" s="35">
        <v>104.64</v>
      </c>
      <c r="M7" s="31">
        <v>167.43</v>
      </c>
      <c r="N7" s="35">
        <v>224.9</v>
      </c>
    </row>
    <row r="8" spans="1:14" x14ac:dyDescent="0.2">
      <c r="A8" s="41" t="s">
        <v>254</v>
      </c>
      <c r="B8" s="35">
        <v>50</v>
      </c>
      <c r="C8" s="31">
        <v>67</v>
      </c>
      <c r="D8" s="35">
        <v>71</v>
      </c>
      <c r="E8" s="31">
        <v>76.02</v>
      </c>
      <c r="F8" s="35">
        <v>80.260000000000005</v>
      </c>
      <c r="G8" s="31">
        <v>84.83</v>
      </c>
      <c r="H8" s="35">
        <v>90.42</v>
      </c>
      <c r="I8" s="31">
        <v>99.37</v>
      </c>
      <c r="J8" s="35">
        <v>108.46</v>
      </c>
      <c r="K8" s="31">
        <v>110.23</v>
      </c>
      <c r="L8" s="35">
        <v>143.81</v>
      </c>
      <c r="M8" s="31">
        <v>207.63</v>
      </c>
      <c r="N8" s="35">
        <v>306.61</v>
      </c>
    </row>
    <row r="9" spans="1:14" x14ac:dyDescent="0.2">
      <c r="A9" s="41" t="s">
        <v>568</v>
      </c>
      <c r="B9" s="35">
        <v>69</v>
      </c>
      <c r="C9" s="31">
        <v>92</v>
      </c>
      <c r="D9" s="35">
        <v>97</v>
      </c>
      <c r="E9" s="31">
        <v>103.86</v>
      </c>
      <c r="F9" s="35">
        <v>109.67</v>
      </c>
      <c r="G9" s="31">
        <v>115.91</v>
      </c>
      <c r="H9" s="35">
        <v>123.55</v>
      </c>
      <c r="I9" s="31">
        <v>135.78</v>
      </c>
      <c r="J9" s="35">
        <v>148.19999999999999</v>
      </c>
      <c r="K9" s="31">
        <v>150.62</v>
      </c>
      <c r="L9" s="35">
        <v>202.37</v>
      </c>
      <c r="M9" s="31">
        <v>302.47000000000003</v>
      </c>
      <c r="N9" s="35">
        <v>439.28</v>
      </c>
    </row>
    <row r="10" spans="1:14" x14ac:dyDescent="0.2">
      <c r="A10" s="41" t="s">
        <v>250</v>
      </c>
      <c r="B10" s="35">
        <v>88</v>
      </c>
      <c r="C10" s="31">
        <v>117</v>
      </c>
      <c r="D10" s="35">
        <v>124</v>
      </c>
      <c r="E10" s="31">
        <v>132.77000000000001</v>
      </c>
      <c r="F10" s="35">
        <v>140.13999999999999</v>
      </c>
      <c r="G10" s="31">
        <v>148.11000000000001</v>
      </c>
      <c r="H10" s="35">
        <v>157.87</v>
      </c>
      <c r="I10" s="31">
        <v>173.5</v>
      </c>
      <c r="J10" s="35">
        <v>189.37</v>
      </c>
      <c r="K10" s="31">
        <v>192.51</v>
      </c>
      <c r="L10" s="35">
        <v>262.10000000000002</v>
      </c>
      <c r="M10" s="31">
        <v>397.48</v>
      </c>
      <c r="N10" s="35">
        <v>571.95000000000005</v>
      </c>
    </row>
    <row r="11" spans="1:14" x14ac:dyDescent="0.2">
      <c r="A11" s="41" t="s">
        <v>235</v>
      </c>
      <c r="B11" s="35">
        <v>10</v>
      </c>
      <c r="C11" s="31">
        <v>134</v>
      </c>
      <c r="D11" s="35">
        <v>142</v>
      </c>
      <c r="E11" s="31">
        <v>152.04</v>
      </c>
      <c r="F11" s="35">
        <v>160.52000000000001</v>
      </c>
      <c r="G11" s="31">
        <v>169.65</v>
      </c>
      <c r="H11" s="35">
        <v>180.83</v>
      </c>
      <c r="I11" s="31">
        <v>198.73</v>
      </c>
      <c r="J11" s="35">
        <v>216.92</v>
      </c>
      <c r="K11" s="31">
        <v>220.45</v>
      </c>
      <c r="L11" s="35">
        <v>310.38</v>
      </c>
      <c r="M11" s="31">
        <v>486.51</v>
      </c>
      <c r="N11" s="35">
        <v>704.62</v>
      </c>
    </row>
    <row r="12" spans="1:14" x14ac:dyDescent="0.2">
      <c r="A12" s="41" t="s">
        <v>144</v>
      </c>
      <c r="B12" s="35">
        <v>120</v>
      </c>
      <c r="C12" s="31">
        <v>160</v>
      </c>
      <c r="D12" s="35">
        <v>169</v>
      </c>
      <c r="E12" s="31">
        <v>180.95</v>
      </c>
      <c r="F12" s="35">
        <v>191.04</v>
      </c>
      <c r="G12" s="31">
        <v>201.91</v>
      </c>
      <c r="H12" s="35">
        <v>215.22</v>
      </c>
      <c r="I12" s="31">
        <v>236.52</v>
      </c>
      <c r="J12" s="35">
        <v>258.16000000000003</v>
      </c>
      <c r="K12" s="31">
        <v>262.37</v>
      </c>
      <c r="L12" s="35">
        <v>370.21</v>
      </c>
      <c r="M12" s="31">
        <v>581.52</v>
      </c>
      <c r="N12" s="35">
        <v>837.29</v>
      </c>
    </row>
    <row r="13" spans="1:14" x14ac:dyDescent="0.2">
      <c r="A13" s="41" t="s">
        <v>2488</v>
      </c>
      <c r="B13" s="35">
        <v>132</v>
      </c>
      <c r="C13" s="31">
        <v>175.5</v>
      </c>
      <c r="D13" s="35">
        <v>185</v>
      </c>
      <c r="E13" s="31">
        <v>198.08</v>
      </c>
      <c r="F13" s="35">
        <v>209.13</v>
      </c>
      <c r="G13" s="31">
        <v>221.03</v>
      </c>
      <c r="H13" s="35">
        <v>235.6</v>
      </c>
      <c r="I13" s="31">
        <v>258.92</v>
      </c>
      <c r="J13" s="35">
        <v>282.61</v>
      </c>
      <c r="K13" s="31">
        <v>287.20999999999998</v>
      </c>
      <c r="L13" s="35">
        <v>415.83</v>
      </c>
      <c r="M13" s="31">
        <v>669.22</v>
      </c>
      <c r="N13" s="35">
        <v>969.96</v>
      </c>
    </row>
    <row r="14" spans="1:14" x14ac:dyDescent="0.2">
      <c r="A14" s="41" t="s">
        <v>84</v>
      </c>
      <c r="B14" s="35">
        <v>148</v>
      </c>
      <c r="C14" s="31">
        <v>197.5</v>
      </c>
      <c r="D14" s="35">
        <v>209</v>
      </c>
      <c r="E14" s="31">
        <v>223.78</v>
      </c>
      <c r="F14" s="35">
        <v>236.26</v>
      </c>
      <c r="G14" s="31">
        <v>249.7</v>
      </c>
      <c r="H14" s="35">
        <v>266.16000000000003</v>
      </c>
      <c r="I14" s="31">
        <v>292.5</v>
      </c>
      <c r="J14" s="35">
        <v>319.27</v>
      </c>
      <c r="K14" s="31">
        <v>324.48</v>
      </c>
      <c r="L14" s="35">
        <v>471.79</v>
      </c>
      <c r="M14" s="31">
        <v>762.25</v>
      </c>
      <c r="N14" s="35">
        <v>1102.6300000000001</v>
      </c>
    </row>
    <row r="15" spans="1:14" x14ac:dyDescent="0.2">
      <c r="A15" s="41" t="s">
        <v>158</v>
      </c>
      <c r="B15" s="35">
        <v>160</v>
      </c>
      <c r="C15" s="31">
        <v>213</v>
      </c>
      <c r="D15" s="35">
        <v>225</v>
      </c>
      <c r="E15" s="31">
        <v>240.91</v>
      </c>
      <c r="F15" s="35">
        <v>254.34</v>
      </c>
      <c r="G15" s="31">
        <v>268.81</v>
      </c>
      <c r="H15" s="35">
        <v>286.52</v>
      </c>
      <c r="I15" s="31">
        <v>314.89</v>
      </c>
      <c r="J15" s="35">
        <v>343.7</v>
      </c>
      <c r="K15" s="31">
        <v>349.31</v>
      </c>
      <c r="L15" s="35">
        <v>517.41</v>
      </c>
      <c r="M15" s="31">
        <v>849.95</v>
      </c>
      <c r="N15" s="35">
        <v>1235.29</v>
      </c>
    </row>
    <row r="16" spans="1:14" x14ac:dyDescent="0.2">
      <c r="A16" s="41" t="s">
        <v>2489</v>
      </c>
      <c r="B16" s="35">
        <v>172</v>
      </c>
      <c r="C16" s="31">
        <v>230</v>
      </c>
      <c r="D16" s="35">
        <v>243</v>
      </c>
      <c r="E16" s="31">
        <v>260.18</v>
      </c>
      <c r="F16" s="35">
        <v>274.69</v>
      </c>
      <c r="G16" s="31">
        <v>290.32</v>
      </c>
      <c r="H16" s="35">
        <v>309.45</v>
      </c>
      <c r="I16" s="31">
        <v>340.09</v>
      </c>
      <c r="J16" s="35">
        <v>371.21</v>
      </c>
      <c r="K16" s="31">
        <v>377.25</v>
      </c>
      <c r="L16" s="35">
        <v>565.61</v>
      </c>
      <c r="M16" s="31">
        <v>938.98</v>
      </c>
      <c r="N16" s="35">
        <v>1367.96</v>
      </c>
    </row>
    <row r="17" spans="1:14" x14ac:dyDescent="0.2">
      <c r="A17" s="41" t="s">
        <v>2490</v>
      </c>
      <c r="B17" s="35">
        <v>184</v>
      </c>
      <c r="C17" s="31">
        <v>244.5</v>
      </c>
      <c r="D17" s="35">
        <v>258</v>
      </c>
      <c r="E17" s="31">
        <v>276.24</v>
      </c>
      <c r="F17" s="35">
        <v>291.64</v>
      </c>
      <c r="G17" s="31">
        <v>308.23</v>
      </c>
      <c r="H17" s="35">
        <v>328.54</v>
      </c>
      <c r="I17" s="31">
        <v>361.07</v>
      </c>
      <c r="J17" s="35">
        <v>394.11</v>
      </c>
      <c r="K17" s="31">
        <v>400.54</v>
      </c>
      <c r="L17" s="35">
        <v>609.95000000000005</v>
      </c>
      <c r="M17" s="31">
        <v>1026.02</v>
      </c>
      <c r="N17" s="35">
        <v>1500.63</v>
      </c>
    </row>
    <row r="18" spans="1:14" x14ac:dyDescent="0.2">
      <c r="A18" s="41" t="s">
        <v>1552</v>
      </c>
      <c r="B18" s="35">
        <v>200</v>
      </c>
      <c r="C18" s="31">
        <v>266.5</v>
      </c>
      <c r="D18" s="35">
        <v>281</v>
      </c>
      <c r="E18" s="31">
        <v>300.87</v>
      </c>
      <c r="F18" s="35">
        <v>317.64999999999998</v>
      </c>
      <c r="G18" s="31">
        <v>335.72</v>
      </c>
      <c r="H18" s="35">
        <v>357.84</v>
      </c>
      <c r="I18" s="31">
        <v>393.27</v>
      </c>
      <c r="J18" s="35">
        <v>429.25</v>
      </c>
      <c r="K18" s="31">
        <v>436.25</v>
      </c>
      <c r="L18" s="35">
        <v>664.61</v>
      </c>
      <c r="M18" s="31">
        <v>1118.3699999999999</v>
      </c>
      <c r="N18" s="35">
        <v>1633.3</v>
      </c>
    </row>
    <row r="19" spans="1:14" x14ac:dyDescent="0.2">
      <c r="A19" s="41" t="s">
        <v>2491</v>
      </c>
      <c r="B19" s="35">
        <v>220</v>
      </c>
      <c r="C19" s="31">
        <v>292.5</v>
      </c>
      <c r="D19" s="35">
        <v>309</v>
      </c>
      <c r="E19" s="31">
        <v>330.85</v>
      </c>
      <c r="F19" s="35">
        <v>349.3</v>
      </c>
      <c r="G19" s="31">
        <v>369.18</v>
      </c>
      <c r="H19" s="35">
        <v>393.51</v>
      </c>
      <c r="I19" s="31">
        <v>432.47</v>
      </c>
      <c r="J19" s="35">
        <v>472.04</v>
      </c>
      <c r="K19" s="31">
        <v>479.72</v>
      </c>
      <c r="L19" s="35">
        <v>725.73</v>
      </c>
      <c r="M19" s="31">
        <v>1214.05</v>
      </c>
      <c r="N19" s="35">
        <v>1765.97</v>
      </c>
    </row>
    <row r="20" spans="1:14" x14ac:dyDescent="0.2">
      <c r="A20" s="41" t="s">
        <v>724</v>
      </c>
      <c r="B20" s="35">
        <v>240</v>
      </c>
      <c r="C20" s="31">
        <v>320</v>
      </c>
      <c r="D20" s="35">
        <v>338</v>
      </c>
      <c r="E20" s="31">
        <v>361.9</v>
      </c>
      <c r="F20" s="35">
        <v>382.08</v>
      </c>
      <c r="G20" s="31">
        <v>403.82</v>
      </c>
      <c r="H20" s="35">
        <v>430.43</v>
      </c>
      <c r="I20" s="31">
        <v>473.04</v>
      </c>
      <c r="J20" s="35">
        <v>516.33000000000004</v>
      </c>
      <c r="K20" s="31">
        <v>524.75</v>
      </c>
      <c r="L20" s="35">
        <v>788.15</v>
      </c>
      <c r="M20" s="31">
        <v>1310.3900000000001</v>
      </c>
      <c r="N20" s="35">
        <v>1898.64</v>
      </c>
    </row>
    <row r="21" spans="1:14" x14ac:dyDescent="0.2">
      <c r="A21" s="41" t="s">
        <v>2492</v>
      </c>
      <c r="B21" s="35">
        <v>260</v>
      </c>
      <c r="C21" s="31">
        <v>346</v>
      </c>
      <c r="D21" s="35">
        <v>365</v>
      </c>
      <c r="E21" s="31">
        <v>390.81</v>
      </c>
      <c r="F21" s="35">
        <v>412.6</v>
      </c>
      <c r="G21" s="31">
        <v>436.08</v>
      </c>
      <c r="H21" s="35">
        <v>464.82</v>
      </c>
      <c r="I21" s="31">
        <v>510.83</v>
      </c>
      <c r="J21" s="35">
        <v>557.58000000000004</v>
      </c>
      <c r="K21" s="31">
        <v>566.66</v>
      </c>
      <c r="L21" s="35">
        <v>847.97</v>
      </c>
      <c r="M21" s="31">
        <v>1405.4</v>
      </c>
      <c r="N21" s="35">
        <v>2031.31</v>
      </c>
    </row>
    <row r="22" spans="1:14" x14ac:dyDescent="0.2">
      <c r="A22" s="41" t="s">
        <v>2493</v>
      </c>
      <c r="B22" s="35">
        <v>280</v>
      </c>
      <c r="C22" s="31">
        <v>382.5</v>
      </c>
      <c r="D22" s="35">
        <v>404</v>
      </c>
      <c r="E22" s="31">
        <v>432.56</v>
      </c>
      <c r="F22" s="35">
        <v>456.68</v>
      </c>
      <c r="G22" s="31">
        <v>482.67</v>
      </c>
      <c r="H22" s="35">
        <v>514.48</v>
      </c>
      <c r="I22" s="31">
        <v>565.41</v>
      </c>
      <c r="J22" s="35">
        <v>617.15</v>
      </c>
      <c r="K22" s="31">
        <v>627.20000000000005</v>
      </c>
      <c r="L22" s="35">
        <v>923.29</v>
      </c>
      <c r="M22" s="31">
        <v>1508.39</v>
      </c>
      <c r="N22" s="35">
        <v>2163.98</v>
      </c>
    </row>
    <row r="23" spans="1:14" x14ac:dyDescent="0.2">
      <c r="A23" s="41" t="s">
        <v>2494</v>
      </c>
      <c r="B23" s="35">
        <v>340</v>
      </c>
      <c r="C23" s="31">
        <v>452.5</v>
      </c>
      <c r="D23" s="35">
        <v>478</v>
      </c>
      <c r="E23" s="31">
        <v>511.79</v>
      </c>
      <c r="F23" s="35">
        <v>540.33000000000004</v>
      </c>
      <c r="G23" s="31">
        <v>571.07000000000005</v>
      </c>
      <c r="H23" s="35">
        <v>608.70000000000005</v>
      </c>
      <c r="I23" s="31">
        <v>668.97</v>
      </c>
      <c r="J23" s="35">
        <v>730.18</v>
      </c>
      <c r="K23" s="31">
        <v>742.08</v>
      </c>
      <c r="L23" s="35">
        <v>1043.81</v>
      </c>
      <c r="M23" s="31">
        <v>1634.63</v>
      </c>
      <c r="N23" s="35">
        <v>2296.65</v>
      </c>
    </row>
    <row r="24" spans="1:14" x14ac:dyDescent="0.2">
      <c r="A24" s="41" t="s">
        <v>2495</v>
      </c>
      <c r="B24" s="35">
        <v>368</v>
      </c>
      <c r="C24" s="31">
        <v>489</v>
      </c>
      <c r="D24" s="35">
        <v>516</v>
      </c>
      <c r="E24" s="31">
        <v>552.48</v>
      </c>
      <c r="F24" s="35">
        <v>583.29</v>
      </c>
      <c r="G24" s="31">
        <v>616.48</v>
      </c>
      <c r="H24" s="35">
        <v>657.11</v>
      </c>
      <c r="I24" s="31">
        <v>722.16</v>
      </c>
      <c r="J24" s="35">
        <v>788.24</v>
      </c>
      <c r="K24" s="31">
        <v>801.08</v>
      </c>
      <c r="L24" s="35">
        <v>1117.8399999999999</v>
      </c>
      <c r="M24" s="31">
        <v>1736.95</v>
      </c>
      <c r="N24" s="35">
        <v>2429.3200000000002</v>
      </c>
    </row>
    <row r="25" spans="1:14" x14ac:dyDescent="0.2">
      <c r="A25" s="41" t="s">
        <v>2496</v>
      </c>
      <c r="B25" s="35">
        <v>384</v>
      </c>
      <c r="C25" s="31">
        <v>512</v>
      </c>
      <c r="D25" s="35">
        <v>541</v>
      </c>
      <c r="E25" s="31">
        <v>579.25</v>
      </c>
      <c r="F25" s="35">
        <v>611.54999999999995</v>
      </c>
      <c r="G25" s="31">
        <v>646.35</v>
      </c>
      <c r="H25" s="35">
        <v>688.94</v>
      </c>
      <c r="I25" s="31">
        <v>757.15</v>
      </c>
      <c r="J25" s="35">
        <v>826.43</v>
      </c>
      <c r="K25" s="31">
        <v>839.9</v>
      </c>
      <c r="L25" s="35">
        <v>1175.0999999999999</v>
      </c>
      <c r="M25" s="31">
        <v>1830.64</v>
      </c>
      <c r="N25" s="35">
        <v>2561.98</v>
      </c>
    </row>
    <row r="26" spans="1:14" x14ac:dyDescent="0.2">
      <c r="A26" s="41" t="s">
        <v>2497</v>
      </c>
      <c r="B26" s="35">
        <v>408</v>
      </c>
      <c r="C26" s="31">
        <v>543.5</v>
      </c>
      <c r="D26" s="35">
        <v>574</v>
      </c>
      <c r="E26" s="31">
        <v>614.58000000000004</v>
      </c>
      <c r="F26" s="35">
        <v>648.85</v>
      </c>
      <c r="G26" s="31">
        <v>685.77</v>
      </c>
      <c r="H26" s="35">
        <v>730.96</v>
      </c>
      <c r="I26" s="31">
        <v>803.33</v>
      </c>
      <c r="J26" s="35">
        <v>876.83</v>
      </c>
      <c r="K26" s="31">
        <v>891.13</v>
      </c>
      <c r="L26" s="35">
        <v>1242.67</v>
      </c>
      <c r="M26" s="31">
        <v>1929.64</v>
      </c>
      <c r="N26" s="35">
        <v>2694.65</v>
      </c>
    </row>
    <row r="27" spans="1:14" x14ac:dyDescent="0.2">
      <c r="A27" s="41" t="s">
        <v>2498</v>
      </c>
      <c r="B27" s="35">
        <v>436</v>
      </c>
      <c r="C27" s="31">
        <v>578</v>
      </c>
      <c r="D27" s="35">
        <v>610</v>
      </c>
      <c r="E27" s="31">
        <v>653.13</v>
      </c>
      <c r="F27" s="35">
        <v>689.55</v>
      </c>
      <c r="G27" s="31">
        <v>728.79</v>
      </c>
      <c r="H27" s="35">
        <v>776.82</v>
      </c>
      <c r="I27" s="31">
        <v>853.72</v>
      </c>
      <c r="J27" s="35">
        <v>931.84</v>
      </c>
      <c r="K27" s="31">
        <v>947.02</v>
      </c>
      <c r="L27" s="35">
        <v>1314.12</v>
      </c>
      <c r="M27" s="31">
        <v>2030.63</v>
      </c>
      <c r="N27" s="35">
        <v>2827.32</v>
      </c>
    </row>
    <row r="28" spans="1:14" x14ac:dyDescent="0.2">
      <c r="A28" s="41" t="s">
        <v>2499</v>
      </c>
      <c r="B28" s="35">
        <v>476</v>
      </c>
      <c r="C28" s="31">
        <v>632</v>
      </c>
      <c r="D28" s="35">
        <v>667</v>
      </c>
      <c r="E28" s="31">
        <v>714.16</v>
      </c>
      <c r="F28" s="35">
        <v>753.99</v>
      </c>
      <c r="G28" s="31">
        <v>796.89</v>
      </c>
      <c r="H28" s="35">
        <v>849.41</v>
      </c>
      <c r="I28" s="31">
        <v>933.5</v>
      </c>
      <c r="J28" s="35">
        <v>1018.91</v>
      </c>
      <c r="K28" s="31">
        <v>1035.51</v>
      </c>
      <c r="L28" s="35">
        <v>1412.69</v>
      </c>
      <c r="M28" s="31">
        <v>2145.5700000000002</v>
      </c>
      <c r="N28" s="35">
        <v>2959.99</v>
      </c>
    </row>
    <row r="29" spans="1:14" x14ac:dyDescent="0.2">
      <c r="A29" s="41" t="s">
        <v>2500</v>
      </c>
      <c r="B29" s="35">
        <v>524</v>
      </c>
      <c r="C29" s="31">
        <v>696</v>
      </c>
      <c r="D29" s="35">
        <v>735</v>
      </c>
      <c r="E29" s="31">
        <v>786.96</v>
      </c>
      <c r="F29" s="35">
        <v>830.84</v>
      </c>
      <c r="G29" s="31">
        <v>878.11</v>
      </c>
      <c r="H29" s="35">
        <v>935.98</v>
      </c>
      <c r="I29" s="31">
        <v>1028.6400000000001</v>
      </c>
      <c r="J29" s="35">
        <v>1122.76</v>
      </c>
      <c r="K29" s="31">
        <v>1141.07</v>
      </c>
      <c r="L29" s="35">
        <v>1525.45</v>
      </c>
      <c r="M29" s="31">
        <v>2267.83</v>
      </c>
      <c r="N29" s="35">
        <v>3092.66</v>
      </c>
    </row>
    <row r="30" spans="1:14" x14ac:dyDescent="0.2">
      <c r="A30" s="41" t="s">
        <v>2501</v>
      </c>
      <c r="B30" s="35">
        <v>560</v>
      </c>
      <c r="C30" s="31">
        <v>747</v>
      </c>
      <c r="D30" s="35">
        <v>789</v>
      </c>
      <c r="E30" s="31">
        <v>844.78</v>
      </c>
      <c r="F30" s="35">
        <v>891.89</v>
      </c>
      <c r="G30" s="31">
        <v>942.64</v>
      </c>
      <c r="H30" s="35">
        <v>1004.76</v>
      </c>
      <c r="I30" s="31">
        <v>1104.23</v>
      </c>
      <c r="J30" s="35">
        <v>1205.27</v>
      </c>
      <c r="K30" s="31">
        <v>1224.9100000000001</v>
      </c>
      <c r="L30" s="35">
        <v>1620.15</v>
      </c>
      <c r="M30" s="31">
        <v>2380.7800000000002</v>
      </c>
      <c r="N30" s="35">
        <v>3225.33</v>
      </c>
    </row>
    <row r="31" spans="1:14" x14ac:dyDescent="0.2">
      <c r="A31" s="41" t="s">
        <v>2502</v>
      </c>
      <c r="B31" s="35">
        <v>608</v>
      </c>
      <c r="C31" s="31">
        <v>809.5</v>
      </c>
      <c r="D31" s="35">
        <v>855</v>
      </c>
      <c r="E31" s="31">
        <v>915.45</v>
      </c>
      <c r="F31" s="35">
        <v>966.5</v>
      </c>
      <c r="G31" s="31">
        <v>1021.49</v>
      </c>
      <c r="H31" s="35">
        <v>1088.81</v>
      </c>
      <c r="I31" s="31">
        <v>1196.5999999999999</v>
      </c>
      <c r="J31" s="35">
        <v>1306.0899999999999</v>
      </c>
      <c r="K31" s="31">
        <v>1327.38</v>
      </c>
      <c r="L31" s="35">
        <v>1730.34</v>
      </c>
      <c r="M31" s="31">
        <v>2501.71</v>
      </c>
      <c r="N31" s="35">
        <v>3358</v>
      </c>
    </row>
    <row r="32" spans="1:14" x14ac:dyDescent="0.2">
      <c r="A32" s="41" t="s">
        <v>2503</v>
      </c>
      <c r="B32" s="35">
        <v>676</v>
      </c>
      <c r="C32" s="31">
        <v>898.5</v>
      </c>
      <c r="D32" s="35">
        <v>949</v>
      </c>
      <c r="E32" s="31">
        <v>1016.99</v>
      </c>
      <c r="F32" s="35">
        <v>1072.75</v>
      </c>
      <c r="G32" s="31">
        <v>1133.79</v>
      </c>
      <c r="H32" s="35">
        <v>1208.51</v>
      </c>
      <c r="I32" s="31">
        <v>1328.15</v>
      </c>
      <c r="J32" s="35">
        <v>1449.67</v>
      </c>
      <c r="K32" s="31">
        <v>1473.31</v>
      </c>
      <c r="L32" s="35">
        <v>1876.68</v>
      </c>
      <c r="M32" s="31">
        <v>2641.24</v>
      </c>
      <c r="N32" s="35">
        <v>3490.67</v>
      </c>
    </row>
    <row r="33" spans="1:14" x14ac:dyDescent="0.2">
      <c r="A33" s="41" t="s">
        <v>2504</v>
      </c>
      <c r="B33" s="35">
        <v>716</v>
      </c>
      <c r="C33" s="31">
        <v>950.5</v>
      </c>
      <c r="D33" s="35">
        <v>1004</v>
      </c>
      <c r="E33" s="31">
        <v>1074.98</v>
      </c>
      <c r="F33" s="35">
        <v>1134.93</v>
      </c>
      <c r="G33" s="31">
        <v>1199.51</v>
      </c>
      <c r="H33" s="35">
        <v>1278.56</v>
      </c>
      <c r="I33" s="31">
        <v>1405.13</v>
      </c>
      <c r="J33" s="35">
        <v>1533.7</v>
      </c>
      <c r="K33" s="31">
        <v>1558.69</v>
      </c>
      <c r="L33" s="35">
        <v>1972.66</v>
      </c>
      <c r="M33" s="31">
        <v>2754.85</v>
      </c>
      <c r="N33" s="35">
        <v>3623.34</v>
      </c>
    </row>
    <row r="34" spans="1:14" x14ac:dyDescent="0.2">
      <c r="A34" s="41" t="s">
        <v>2505</v>
      </c>
      <c r="B34" s="35">
        <v>784</v>
      </c>
      <c r="C34" s="31">
        <v>1042.5</v>
      </c>
      <c r="D34" s="35">
        <v>1101</v>
      </c>
      <c r="E34" s="31">
        <v>1178.8399999999999</v>
      </c>
      <c r="F34" s="35">
        <v>1244.58</v>
      </c>
      <c r="G34" s="31">
        <v>1315.4</v>
      </c>
      <c r="H34" s="35">
        <v>1402.08</v>
      </c>
      <c r="I34" s="31">
        <v>1540.89</v>
      </c>
      <c r="J34" s="35">
        <v>1681.88</v>
      </c>
      <c r="K34" s="31">
        <v>1709.29</v>
      </c>
      <c r="L34" s="35">
        <v>2122.89</v>
      </c>
      <c r="M34" s="31">
        <v>2896.38</v>
      </c>
      <c r="N34" s="35">
        <v>3756</v>
      </c>
    </row>
    <row r="35" spans="1:14" x14ac:dyDescent="0.2">
      <c r="A35" s="41" t="s">
        <v>2506</v>
      </c>
      <c r="B35" s="35">
        <v>860</v>
      </c>
      <c r="C35" s="31">
        <v>1144</v>
      </c>
      <c r="D35" s="35">
        <v>1208</v>
      </c>
      <c r="E35" s="31">
        <v>1293.4100000000001</v>
      </c>
      <c r="F35" s="35">
        <v>1365.54</v>
      </c>
      <c r="G35" s="31">
        <v>1443.24</v>
      </c>
      <c r="H35" s="35">
        <v>1538.35</v>
      </c>
      <c r="I35" s="31">
        <v>1690.65</v>
      </c>
      <c r="J35" s="35">
        <v>1845.34</v>
      </c>
      <c r="K35" s="31">
        <v>1875.41</v>
      </c>
      <c r="L35" s="35">
        <v>2286.02</v>
      </c>
      <c r="M35" s="31">
        <v>3044.55</v>
      </c>
      <c r="N35" s="35">
        <v>3888.67</v>
      </c>
    </row>
    <row r="36" spans="1:14" x14ac:dyDescent="0.2">
      <c r="A36" s="41" t="s">
        <v>2507</v>
      </c>
      <c r="B36" s="35">
        <v>892</v>
      </c>
      <c r="C36" s="31">
        <v>1185.5</v>
      </c>
      <c r="D36" s="35">
        <v>1252</v>
      </c>
      <c r="E36" s="31">
        <v>1340.52</v>
      </c>
      <c r="F36" s="35">
        <v>1415.27</v>
      </c>
      <c r="G36" s="31">
        <v>1495.8</v>
      </c>
      <c r="H36" s="35">
        <v>1594.37</v>
      </c>
      <c r="I36" s="31">
        <v>1752.22</v>
      </c>
      <c r="J36" s="35">
        <v>1912.54</v>
      </c>
      <c r="K36" s="31">
        <v>1943.72</v>
      </c>
      <c r="L36" s="35">
        <v>2367.8000000000002</v>
      </c>
      <c r="M36" s="31">
        <v>3150.86</v>
      </c>
      <c r="N36" s="35">
        <v>4021.34</v>
      </c>
    </row>
    <row r="37" spans="1:14" x14ac:dyDescent="0.2">
      <c r="A37" s="41" t="s">
        <v>2508</v>
      </c>
      <c r="B37" s="35">
        <v>960</v>
      </c>
      <c r="C37" s="31">
        <v>1274.5</v>
      </c>
      <c r="D37" s="35">
        <v>1346</v>
      </c>
      <c r="E37" s="31">
        <v>1441.16</v>
      </c>
      <c r="F37" s="35">
        <v>1521.53</v>
      </c>
      <c r="G37" s="31">
        <v>1608.11</v>
      </c>
      <c r="H37" s="35">
        <v>1714.08</v>
      </c>
      <c r="I37" s="31">
        <v>1883.78</v>
      </c>
      <c r="J37" s="35">
        <v>2056.14</v>
      </c>
      <c r="K37" s="31">
        <v>2089.65</v>
      </c>
      <c r="L37" s="35">
        <v>2514.15</v>
      </c>
      <c r="M37" s="31">
        <v>3290.39</v>
      </c>
      <c r="N37" s="35">
        <v>4154.01</v>
      </c>
    </row>
    <row r="38" spans="1:14" x14ac:dyDescent="0.2">
      <c r="A38" s="41" t="s">
        <v>2509</v>
      </c>
      <c r="B38" s="35">
        <v>1176</v>
      </c>
      <c r="C38" s="31">
        <v>1561.5</v>
      </c>
      <c r="D38" s="35">
        <v>1649</v>
      </c>
      <c r="E38" s="31">
        <v>1765.58</v>
      </c>
      <c r="F38" s="35">
        <v>1864.04</v>
      </c>
      <c r="G38" s="31">
        <v>1970.1</v>
      </c>
      <c r="H38" s="35">
        <v>2099.9299999999998</v>
      </c>
      <c r="I38" s="31">
        <v>2307.8200000000002</v>
      </c>
      <c r="J38" s="35">
        <v>2518.9899999999998</v>
      </c>
      <c r="K38" s="31">
        <v>2560.0500000000002</v>
      </c>
      <c r="L38" s="35">
        <v>2930.37</v>
      </c>
      <c r="M38" s="31">
        <v>3568.8</v>
      </c>
      <c r="N38" s="35">
        <v>4286.68</v>
      </c>
    </row>
    <row r="39" spans="1:14" x14ac:dyDescent="0.2">
      <c r="A39" s="41" t="s">
        <v>2510</v>
      </c>
      <c r="B39" s="35">
        <v>1292</v>
      </c>
      <c r="C39" s="31">
        <v>1718.5</v>
      </c>
      <c r="D39" s="35">
        <v>1815</v>
      </c>
      <c r="E39" s="31">
        <v>1943.32</v>
      </c>
      <c r="F39" s="35">
        <v>2051.69</v>
      </c>
      <c r="G39" s="31">
        <v>2168.4299999999998</v>
      </c>
      <c r="H39" s="35">
        <v>2311.33</v>
      </c>
      <c r="I39" s="31">
        <v>2540.15</v>
      </c>
      <c r="J39" s="35">
        <v>2772.57</v>
      </c>
      <c r="K39" s="31">
        <v>2817.77</v>
      </c>
      <c r="L39" s="35">
        <v>3169.69</v>
      </c>
      <c r="M39" s="31">
        <v>3756.17</v>
      </c>
      <c r="N39" s="35">
        <v>4419.3500000000004</v>
      </c>
    </row>
    <row r="40" spans="1:14" x14ac:dyDescent="0.2">
      <c r="A40" s="41" t="s">
        <v>2511</v>
      </c>
      <c r="B40" s="35">
        <v>1420</v>
      </c>
      <c r="C40" s="31">
        <v>1885.5</v>
      </c>
      <c r="D40" s="35">
        <v>1991</v>
      </c>
      <c r="E40" s="31">
        <v>2131.7600000000002</v>
      </c>
      <c r="F40" s="35">
        <v>2250.64</v>
      </c>
      <c r="G40" s="31">
        <v>2378.6999999999998</v>
      </c>
      <c r="H40" s="35">
        <v>2535.46</v>
      </c>
      <c r="I40" s="31">
        <v>2786.47</v>
      </c>
      <c r="J40" s="35">
        <v>3041.43</v>
      </c>
      <c r="K40" s="31">
        <v>3091</v>
      </c>
      <c r="L40" s="35">
        <v>3421.92</v>
      </c>
      <c r="M40" s="31">
        <v>3950.19</v>
      </c>
      <c r="N40" s="35">
        <v>4552.0200000000004</v>
      </c>
    </row>
    <row r="41" spans="1:14" x14ac:dyDescent="0.2">
      <c r="A41" s="41" t="s">
        <v>2512</v>
      </c>
      <c r="B41" s="35">
        <v>1570</v>
      </c>
      <c r="C41" s="31">
        <v>2085</v>
      </c>
      <c r="D41" s="35">
        <v>2202</v>
      </c>
      <c r="E41" s="31">
        <v>2357.6799999999998</v>
      </c>
      <c r="F41" s="35">
        <v>2489.16</v>
      </c>
      <c r="G41" s="31">
        <v>2630.79</v>
      </c>
      <c r="H41" s="35">
        <v>2804.16</v>
      </c>
      <c r="I41" s="31">
        <v>3081.77</v>
      </c>
      <c r="J41" s="35">
        <v>3363.75</v>
      </c>
      <c r="K41" s="31">
        <v>3418.58</v>
      </c>
      <c r="L41" s="35">
        <v>3719.35</v>
      </c>
      <c r="M41" s="31">
        <v>4167.46</v>
      </c>
      <c r="N41" s="35">
        <v>4684.6899999999996</v>
      </c>
    </row>
    <row r="42" spans="1:14" x14ac:dyDescent="0.2">
      <c r="A42" s="41" t="s">
        <v>2513</v>
      </c>
      <c r="B42" s="35">
        <v>1750</v>
      </c>
      <c r="C42" s="31">
        <v>2324</v>
      </c>
      <c r="D42" s="35">
        <v>2454</v>
      </c>
      <c r="E42" s="31">
        <v>2627.5</v>
      </c>
      <c r="F42" s="35">
        <v>2774.02</v>
      </c>
      <c r="G42" s="31">
        <v>2931.86</v>
      </c>
      <c r="H42" s="35">
        <v>3125.07</v>
      </c>
      <c r="I42" s="31">
        <v>3434.45</v>
      </c>
      <c r="J42" s="35">
        <v>3748.7</v>
      </c>
      <c r="K42" s="31">
        <v>3809.81</v>
      </c>
      <c r="L42" s="35">
        <v>4069.72</v>
      </c>
      <c r="M42" s="31">
        <v>4411.9799999999996</v>
      </c>
      <c r="N42" s="35">
        <v>4817.3599999999997</v>
      </c>
    </row>
    <row r="43" spans="1:14" x14ac:dyDescent="0.2">
      <c r="A43" s="41" t="s">
        <v>2514</v>
      </c>
      <c r="B43" s="35">
        <v>1900</v>
      </c>
      <c r="C43" s="31">
        <v>2528</v>
      </c>
      <c r="D43" s="35">
        <v>2670</v>
      </c>
      <c r="E43" s="31">
        <v>2858.77</v>
      </c>
      <c r="F43" s="35">
        <v>3018.19</v>
      </c>
      <c r="G43" s="31">
        <v>3189.93</v>
      </c>
      <c r="H43" s="35">
        <v>3400.15</v>
      </c>
      <c r="I43" s="31">
        <v>3736.76</v>
      </c>
      <c r="J43" s="35">
        <v>4078.67</v>
      </c>
      <c r="K43" s="31">
        <v>4145.1499999999996</v>
      </c>
      <c r="L43" s="35">
        <v>4373.6099999999997</v>
      </c>
      <c r="M43" s="31">
        <v>4632.58</v>
      </c>
      <c r="N43" s="35">
        <v>4950.03</v>
      </c>
    </row>
    <row r="44" spans="1:14" x14ac:dyDescent="0.2">
      <c r="A44" s="41" t="s">
        <v>2515</v>
      </c>
      <c r="B44" s="35">
        <v>2100</v>
      </c>
      <c r="C44" s="31">
        <v>2789</v>
      </c>
      <c r="D44" s="35">
        <v>2945</v>
      </c>
      <c r="E44" s="31">
        <v>3153.21</v>
      </c>
      <c r="F44" s="35">
        <v>3329.05</v>
      </c>
      <c r="G44" s="31">
        <v>3518.47</v>
      </c>
      <c r="H44" s="35">
        <v>3750.34</v>
      </c>
      <c r="I44" s="31">
        <v>4121.62</v>
      </c>
      <c r="J44" s="35">
        <v>4498.75</v>
      </c>
      <c r="K44" s="31">
        <v>4572.08</v>
      </c>
      <c r="L44" s="35">
        <v>4753.67</v>
      </c>
      <c r="M44" s="31">
        <v>4892.38</v>
      </c>
      <c r="N44" s="35">
        <v>5082.6899999999996</v>
      </c>
    </row>
    <row r="45" spans="1:14" s="38" customFormat="1" x14ac:dyDescent="0.2">
      <c r="A45" s="42" t="s">
        <v>2518</v>
      </c>
      <c r="B45" s="36">
        <v>11.5</v>
      </c>
      <c r="C45" s="37">
        <v>12</v>
      </c>
      <c r="D45" s="36">
        <v>12.67</v>
      </c>
      <c r="E45" s="37">
        <v>13.57</v>
      </c>
      <c r="F45" s="36">
        <v>14.33</v>
      </c>
      <c r="G45" s="37">
        <v>15.15</v>
      </c>
      <c r="H45" s="36">
        <v>16.149999999999999</v>
      </c>
      <c r="I45" s="37">
        <v>17.739999999999998</v>
      </c>
      <c r="J45" s="36">
        <v>19.36</v>
      </c>
      <c r="K45" s="37">
        <v>19.690000000000001</v>
      </c>
      <c r="L45" s="36">
        <v>20.47</v>
      </c>
      <c r="M45" s="37">
        <v>21.07</v>
      </c>
      <c r="N45" s="36">
        <v>21.89</v>
      </c>
    </row>
  </sheetData>
  <mergeCells count="1">
    <mergeCell ref="A1:A2"/>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BANCO</vt:lpstr>
      <vt:lpstr>TABELA</vt:lpstr>
      <vt:lpstr>Planilha1</vt:lpstr>
      <vt:lpstr>PORTE</vt:lpstr>
      <vt:lpstr>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Rosângela Hermenegilda - Faturamento</dc:creator>
  <cp:lastModifiedBy>Beatriz Rocha Silvares  - Call Center</cp:lastModifiedBy>
  <dcterms:created xsi:type="dcterms:W3CDTF">2021-07-15T21:09:49Z</dcterms:created>
  <dcterms:modified xsi:type="dcterms:W3CDTF">2022-11-20T00:55:16Z</dcterms:modified>
</cp:coreProperties>
</file>